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FA9EAE05-4433-4D80-B685-A36407881AD4}" xr6:coauthVersionLast="47" xr6:coauthVersionMax="47" xr10:uidLastSave="{00000000-0000-0000-0000-000000000000}"/>
  <bookViews>
    <workbookView xWindow="20370" yWindow="-120" windowWidth="16440" windowHeight="2832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9" i="9" s="1"/>
  <c r="D37" i="9"/>
  <c r="D38" i="9"/>
  <c r="D40" i="9"/>
  <c r="D46" i="9" s="1"/>
  <c r="D41" i="9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7" i="7"/>
  <c r="D9" i="7"/>
  <c r="D11" i="7"/>
  <c r="D17" i="7"/>
  <c r="D13" i="7"/>
  <c r="D15" i="7"/>
  <c r="D18" i="7"/>
  <c r="D20" i="7"/>
  <c r="D32" i="7" s="1"/>
  <c r="D22" i="7"/>
  <c r="D24" i="7"/>
  <c r="D28" i="7"/>
  <c r="D30" i="7"/>
  <c r="D35" i="7"/>
  <c r="D36" i="7"/>
  <c r="D37" i="7"/>
  <c r="D39" i="7" s="1"/>
  <c r="D38" i="7"/>
  <c r="D40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D46" i="7" l="1"/>
  <c r="D17" i="9"/>
  <c r="C37" i="8"/>
  <c r="D32" i="9"/>
  <c r="D33" i="7"/>
  <c r="D33" i="9" l="1"/>
  <c r="D48" i="7"/>
  <c r="K33" i="7"/>
  <c r="E47" i="3"/>
  <c r="W47" i="3" s="1"/>
  <c r="V50" i="3" s="1"/>
  <c r="E47" i="8" l="1"/>
  <c r="W47" i="8" s="1"/>
  <c r="V50" i="8" s="1"/>
  <c r="K33" i="9"/>
  <c r="D48" i="9"/>
</calcChain>
</file>

<file path=xl/sharedStrings.xml><?xml version="1.0" encoding="utf-8"?>
<sst xmlns="http://schemas.openxmlformats.org/spreadsheetml/2006/main" count="521" uniqueCount="128">
  <si>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</si>
  <si>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</si>
  <si>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</si>
  <si>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</si>
  <si>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</si>
  <si>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</si>
  <si>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</si>
  <si>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</si>
  <si>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</si>
  <si>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</si>
  <si>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</si>
  <si>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</si>
  <si>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</si>
  <si>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</si>
  <si>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</si>
  <si>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</si>
  <si>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</si>
  <si>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</si>
  <si>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</si>
  <si>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</si>
  <si>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</si>
  <si>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</si>
  <si>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</si>
  <si>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</si>
  <si>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</si>
  <si>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</si>
  <si>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</si>
  <si>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</si>
  <si>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</si>
  <si>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</si>
  <si>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</si>
  <si>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</si>
  <si>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</si>
  <si>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</si>
  <si>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</si>
  <si>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</si>
  <si>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</si>
  <si>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</si>
  <si>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</si>
  <si>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</si>
  <si>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</si>
  <si>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</si>
  <si>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</si>
  <si>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</si>
  <si>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</si>
  <si>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</si>
  <si>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</si>
  <si>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</si>
  <si>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</si>
  <si>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</si>
  <si>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</si>
  <si>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</si>
  <si>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</si>
  <si>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</si>
  <si>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</si>
  <si>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</si>
  <si>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</si>
  <si>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</si>
  <si>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</si>
  <si>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</si>
  <si>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</si>
  <si>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</si>
  <si>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</si>
  <si>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</si>
  <si>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</si>
  <si>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</si>
  <si>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</si>
  <si>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</si>
  <si>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</si>
  <si>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</si>
  <si>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</si>
  <si>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</si>
  <si>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</si>
  <si>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</si>
  <si>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</si>
  <si>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</si>
  <si>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</si>
  <si>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</si>
  <si>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</si>
  <si>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</si>
  <si>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</si>
  <si>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</si>
  <si>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</si>
  <si>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</si>
  <si>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</si>
  <si>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</si>
  <si>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</si>
  <si>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</si>
  <si>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</si>
  <si>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</si>
  <si>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</si>
  <si>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</si>
  <si>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</si>
  <si>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</si>
  <si>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</si>
  <si>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</si>
  <si>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</si>
  <si>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</si>
  <si>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</si>
  <si>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</si>
  <si>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</si>
  <si>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</si>
  <si>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</si>
  <si>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</si>
  <si>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</si>
  <si>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</si>
  <si>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</si>
  <si>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</si>
  <si>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</si>
  <si>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</si>
  <si>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</si>
  <si>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</si>
  <si>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</si>
  <si>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</si>
  <si>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</si>
  <si>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</si>
  <si>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</si>
  <si>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</si>
  <si>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</si>
  <si>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</si>
  <si>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</si>
  <si>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</si>
  <si>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</si>
  <si>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</si>
  <si>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</si>
  <si>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　　　　　年度 収支決算書</t>
    <rPh sb="8" eb="10">
      <t>シュウシ</t>
    </rPh>
    <rPh sb="10" eb="12">
      <t>ケッサン</t>
    </rPh>
    <rPh sb="12" eb="13">
      <t>ショ</t>
    </rPh>
    <phoneticPr fontId="2"/>
  </si>
  <si>
    <t>○会計年度　　自 　　　　年　　月　　日～至 　　　　年　　月　　日</t>
    <phoneticPr fontId="2"/>
  </si>
  <si>
    <t>　　　　　令和７年度 収支決算書</t>
    <rPh sb="5" eb="7">
      <t>レイワ</t>
    </rPh>
    <rPh sb="11" eb="13">
      <t>シュウシ</t>
    </rPh>
    <rPh sb="13" eb="15">
      <t>ケッサン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</si>
</sst>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8" fillId="0" borderId="8" xfId="0" applyFont="1" applyBorder="1" applyAlignment="1">
      <alignment vertical="center" wrapText="1"/>
    </xf>
    <xf numFmtId="0" fontId="13" fillId="2" borderId="9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 shrinkToFit="1"/>
    </xf>
    <xf numFmtId="0" fontId="13" fillId="2" borderId="11" xfId="0" applyFont="1" applyFill="1" applyBorder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5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8" fontId="13" fillId="3" borderId="0" xfId="1" applyFont="1" applyFill="1" applyBorder="1" applyAlignment="1">
      <alignment vertical="center" shrinkToFit="1"/>
    </xf>
    <xf numFmtId="38" fontId="13" fillId="3" borderId="13" xfId="1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38" fontId="13" fillId="3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 shrinkToFit="1"/>
    </xf>
    <xf numFmtId="38" fontId="13" fillId="3" borderId="13" xfId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3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3" fillId="3" borderId="28" xfId="1" applyFont="1" applyFill="1" applyBorder="1" applyAlignment="1">
      <alignment vertical="center" shrinkToFit="1"/>
    </xf>
    <xf numFmtId="0" fontId="15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5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3" fillId="3" borderId="4" xfId="1" applyFont="1" applyFill="1" applyBorder="1" applyAlignment="1">
      <alignment vertical="center" shrinkToFit="1"/>
    </xf>
    <xf numFmtId="0" fontId="15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3" fillId="3" borderId="32" xfId="1" applyFont="1" applyFill="1" applyBorder="1" applyAlignment="1">
      <alignment vertical="center" shrinkToFit="1"/>
    </xf>
    <xf numFmtId="0" fontId="15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3" fillId="3" borderId="35" xfId="1" applyFont="1" applyFill="1" applyBorder="1" applyAlignment="1">
      <alignment vertical="center" shrinkToFit="1"/>
    </xf>
    <xf numFmtId="0" fontId="15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5" fillId="0" borderId="3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5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8" fontId="13" fillId="3" borderId="0" xfId="1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3" fillId="3" borderId="18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38" fontId="13" fillId="3" borderId="16" xfId="1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38" fontId="13" fillId="3" borderId="13" xfId="1" applyFont="1" applyFill="1" applyBorder="1" applyAlignment="1">
      <alignment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176" fontId="0" fillId="0" borderId="57" xfId="1" applyNumberFormat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61" xfId="0" applyFont="1" applyFill="1" applyBorder="1" applyAlignment="1">
      <alignment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2" borderId="15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13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3" borderId="78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38" fontId="13" fillId="0" borderId="4" xfId="1" applyFont="1" applyBorder="1" applyAlignment="1">
      <alignment vertical="center" wrapText="1"/>
    </xf>
    <xf numFmtId="0" fontId="13" fillId="3" borderId="4" xfId="0" applyFont="1" applyFill="1" applyBorder="1" applyAlignment="1">
      <alignment vertical="center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176" fontId="0" fillId="0" borderId="40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176" fontId="0" fillId="0" borderId="64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0" fontId="0" fillId="0" borderId="40" xfId="0" applyBorder="1" applyAlignment="1">
      <alignment vertical="center" textRotation="255" wrapText="1"/>
    </xf>
    <xf numFmtId="0" fontId="0" fillId="0" borderId="65" xfId="0" applyBorder="1" applyAlignment="1">
      <alignment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9" xfId="0" applyBorder="1" applyAlignment="1">
      <alignment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127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34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126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46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0</v>
      </c>
      <c r="D9" s="218"/>
      <c r="E9" s="219"/>
      <c r="F9" s="219"/>
      <c r="G9" s="9" t="s">
        <v>4</v>
      </c>
      <c r="H9" s="9" t="s">
        <v>14</v>
      </c>
      <c r="I9" s="198"/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118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/>
      <c r="D11" s="223" t="s">
        <v>47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2"/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0</v>
      </c>
      <c r="D25" s="170"/>
      <c r="E25" s="160"/>
      <c r="F25" s="160"/>
      <c r="G25" s="160"/>
      <c r="H25" s="160"/>
      <c r="I25" s="161"/>
      <c r="J25" s="161"/>
      <c r="K25" s="161"/>
      <c r="L25" s="29" t="s">
        <v>4</v>
      </c>
      <c r="M25" s="160"/>
      <c r="N25" s="160"/>
      <c r="O25" s="160"/>
      <c r="P25" s="160"/>
      <c r="Q25" s="160"/>
      <c r="R25" s="161"/>
      <c r="S25" s="161"/>
      <c r="T25" s="161"/>
      <c r="U25" s="29" t="s">
        <v>4</v>
      </c>
      <c r="V25" s="160"/>
      <c r="W25" s="160"/>
      <c r="X25" s="160"/>
      <c r="Y25" s="160"/>
      <c r="Z25" s="160"/>
      <c r="AA25" s="161"/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8"/>
      <c r="E26" s="157"/>
      <c r="F26" s="157"/>
      <c r="G26" s="157"/>
      <c r="H26" s="157"/>
      <c r="I26" s="153"/>
      <c r="J26" s="153"/>
      <c r="K26" s="153"/>
      <c r="L26" s="30" t="s">
        <v>4</v>
      </c>
      <c r="M26" s="157"/>
      <c r="N26" s="157"/>
      <c r="O26" s="157"/>
      <c r="P26" s="157"/>
      <c r="Q26" s="157"/>
      <c r="R26" s="153"/>
      <c r="S26" s="153"/>
      <c r="T26" s="153"/>
      <c r="U26" s="30" t="s">
        <v>4</v>
      </c>
      <c r="V26" s="157"/>
      <c r="W26" s="157"/>
      <c r="X26" s="157"/>
      <c r="Y26" s="157"/>
      <c r="Z26" s="157"/>
      <c r="AA26" s="153"/>
      <c r="AB26" s="153"/>
      <c r="AC26" s="153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0</v>
      </c>
      <c r="D27" s="170"/>
      <c r="E27" s="160"/>
      <c r="F27" s="160"/>
      <c r="G27" s="160"/>
      <c r="H27" s="160"/>
      <c r="I27" s="161"/>
      <c r="J27" s="161"/>
      <c r="K27" s="161"/>
      <c r="L27" s="29" t="s">
        <v>4</v>
      </c>
      <c r="M27" s="160"/>
      <c r="N27" s="160"/>
      <c r="O27" s="160"/>
      <c r="P27" s="160"/>
      <c r="Q27" s="160"/>
      <c r="R27" s="161"/>
      <c r="S27" s="161"/>
      <c r="T27" s="161"/>
      <c r="U27" s="29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6" t="s">
        <v>4</v>
      </c>
      <c r="M28" s="158"/>
      <c r="N28" s="158"/>
      <c r="O28" s="158"/>
      <c r="P28" s="158"/>
      <c r="Q28" s="158"/>
      <c r="R28" s="159"/>
      <c r="S28" s="159"/>
      <c r="T28" s="159"/>
      <c r="U28" s="36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0</v>
      </c>
      <c r="D29" s="170"/>
      <c r="E29" s="160"/>
      <c r="F29" s="160"/>
      <c r="G29" s="160"/>
      <c r="H29" s="160"/>
      <c r="I29" s="161"/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0</v>
      </c>
      <c r="D31" s="170"/>
      <c r="E31" s="160"/>
      <c r="F31" s="160"/>
      <c r="G31" s="160"/>
      <c r="H31" s="160"/>
      <c r="I31" s="161"/>
      <c r="J31" s="161"/>
      <c r="K31" s="161"/>
      <c r="L31" s="29" t="s">
        <v>4</v>
      </c>
      <c r="M31" s="160"/>
      <c r="N31" s="160"/>
      <c r="O31" s="160"/>
      <c r="P31" s="160"/>
      <c r="Q31" s="160"/>
      <c r="R31" s="161"/>
      <c r="S31" s="161"/>
      <c r="T31" s="161"/>
      <c r="U31" s="29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6" t="s">
        <v>4</v>
      </c>
      <c r="M32" s="158"/>
      <c r="N32" s="158"/>
      <c r="O32" s="158"/>
      <c r="P32" s="158"/>
      <c r="Q32" s="158"/>
      <c r="R32" s="159"/>
      <c r="S32" s="159"/>
      <c r="T32" s="159"/>
      <c r="U32" s="36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0</v>
      </c>
      <c r="D33" s="170"/>
      <c r="E33" s="160"/>
      <c r="F33" s="160"/>
      <c r="G33" s="160"/>
      <c r="H33" s="160"/>
      <c r="I33" s="161"/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0</v>
      </c>
      <c r="D35" s="168"/>
      <c r="E35" s="157"/>
      <c r="F35" s="157"/>
      <c r="G35" s="157"/>
      <c r="H35" s="157"/>
      <c r="I35" s="153"/>
      <c r="J35" s="153"/>
      <c r="K35" s="153"/>
      <c r="L35" s="30" t="s">
        <v>4</v>
      </c>
      <c r="M35" s="157"/>
      <c r="N35" s="157"/>
      <c r="O35" s="157"/>
      <c r="P35" s="157"/>
      <c r="Q35" s="157"/>
      <c r="R35" s="153"/>
      <c r="S35" s="153"/>
      <c r="T35" s="153"/>
      <c r="U35" s="30" t="s">
        <v>4</v>
      </c>
      <c r="V35" s="157"/>
      <c r="W35" s="157"/>
      <c r="X35" s="157"/>
      <c r="Y35" s="157"/>
      <c r="Z35" s="157"/>
      <c r="AA35" s="153"/>
      <c r="AB35" s="153"/>
      <c r="AC35" s="153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'支出の部（入力用）'!D33</f>
        <v>0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41">
        <f>IF(E47&lt;=120000,E47,ROUNDDOWN((E47-K47)/3,0)+120000)</f>
        <v>0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40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5"/>
      <c r="D4" s="23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4" t="s">
        <v>19</v>
      </c>
      <c r="D5" s="232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1"/>
      <c r="B6" s="242"/>
      <c r="C6" s="235"/>
      <c r="D6" s="23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4" t="s">
        <v>20</v>
      </c>
      <c r="D7" s="232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5"/>
      <c r="D8" s="23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4" t="s">
        <v>21</v>
      </c>
      <c r="D9" s="232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5"/>
      <c r="D10" s="23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4" t="s">
        <v>22</v>
      </c>
      <c r="D11" s="232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1"/>
      <c r="B12" s="242"/>
      <c r="C12" s="235"/>
      <c r="D12" s="23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4" t="s">
        <v>23</v>
      </c>
      <c r="D13" s="232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5"/>
      <c r="D14" s="23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4" t="s">
        <v>38</v>
      </c>
      <c r="D15" s="232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2"/>
      <c r="D16" s="233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2"/>
      <c r="C19" s="235"/>
      <c r="D19" s="175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1">
        <v>2</v>
      </c>
      <c r="C20" s="238" t="s">
        <v>28</v>
      </c>
      <c r="D20" s="232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1"/>
      <c r="B21" s="242"/>
      <c r="C21" s="239"/>
      <c r="D21" s="23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1">
        <v>3</v>
      </c>
      <c r="C22" s="234" t="s">
        <v>29</v>
      </c>
      <c r="D22" s="232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1"/>
      <c r="B23" s="242"/>
      <c r="C23" s="235"/>
      <c r="D23" s="23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1">
        <v>4</v>
      </c>
      <c r="C24" s="234" t="s">
        <v>30</v>
      </c>
      <c r="D24" s="232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1"/>
      <c r="B25" s="242"/>
      <c r="C25" s="235"/>
      <c r="D25" s="23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1">
        <v>5</v>
      </c>
      <c r="C26" s="234" t="s">
        <v>31</v>
      </c>
      <c r="D26" s="232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2"/>
      <c r="C27" s="235"/>
      <c r="D27" s="23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1">
        <v>6</v>
      </c>
      <c r="C28" s="173" t="s">
        <v>32</v>
      </c>
      <c r="D28" s="232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1"/>
      <c r="B29" s="242"/>
      <c r="C29" s="175"/>
      <c r="D29" s="23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1">
        <v>7</v>
      </c>
      <c r="C30" s="173" t="s">
        <v>39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50"/>
      <c r="B31" s="251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49</v>
      </c>
      <c r="B33" s="268"/>
      <c r="C33" s="269"/>
      <c r="D33" s="112">
        <f>D17+D32</f>
        <v>0</v>
      </c>
      <c r="E33" s="259" t="s">
        <v>51</v>
      </c>
      <c r="F33" s="260"/>
      <c r="G33" s="260"/>
      <c r="H33" s="260"/>
      <c r="I33" s="260"/>
      <c r="J33" s="260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66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35</v>
      </c>
      <c r="B46" s="265"/>
      <c r="C46" s="266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69</v>
      </c>
      <c r="B47" s="265"/>
      <c r="C47" s="266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50</v>
      </c>
      <c r="B48" s="262"/>
      <c r="C48" s="263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7" t="s">
        <v>36</v>
      </c>
      <c r="R1" s="148"/>
      <c r="S1" s="148"/>
      <c r="T1" s="148"/>
      <c r="U1" s="148"/>
      <c r="V1" s="148"/>
      <c r="W1" s="148"/>
      <c r="X1" s="148" t="s">
        <v>37</v>
      </c>
      <c r="Y1" s="148"/>
      <c r="Z1" s="148"/>
      <c r="AA1" s="148"/>
      <c r="AB1" s="148"/>
      <c r="AC1" s="148"/>
      <c r="AD1" s="149"/>
    </row>
    <row r="2" spans="1:35" ht="30" customHeight="1" thickBot="1" x14ac:dyDescent="0.2">
      <c r="A2" s="1"/>
      <c r="B2" s="2"/>
      <c r="C2" s="3"/>
      <c r="D2" s="4"/>
      <c r="Q2" s="150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2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4" t="s">
        <v>125</v>
      </c>
      <c r="B4" s="205"/>
      <c r="C4" s="205"/>
      <c r="D4" s="205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</row>
    <row r="5" spans="1:35" ht="22.5" customHeight="1" x14ac:dyDescent="0.15">
      <c r="A5" s="212" t="s">
        <v>34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</row>
    <row r="6" spans="1:35" ht="22.5" customHeight="1" x14ac:dyDescent="0.15">
      <c r="A6" s="207" t="s">
        <v>126</v>
      </c>
      <c r="B6" s="208"/>
      <c r="C6" s="208"/>
      <c r="D6" s="208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</row>
    <row r="7" spans="1:35" ht="22.5" customHeight="1" thickBot="1" x14ac:dyDescent="0.2">
      <c r="A7" s="209" t="s">
        <v>0</v>
      </c>
      <c r="B7" s="210"/>
      <c r="C7" s="210"/>
      <c r="D7" s="210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</row>
    <row r="8" spans="1:35" s="7" customFormat="1" ht="25.5" customHeight="1" thickBot="1" x14ac:dyDescent="0.2">
      <c r="A8" s="213" t="s">
        <v>1</v>
      </c>
      <c r="B8" s="214"/>
      <c r="C8" s="6" t="s">
        <v>46</v>
      </c>
      <c r="D8" s="215" t="s">
        <v>2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108" customFormat="1" ht="19.5" customHeight="1" x14ac:dyDescent="0.15">
      <c r="A9" s="185">
        <v>1</v>
      </c>
      <c r="B9" s="193" t="s">
        <v>3</v>
      </c>
      <c r="C9" s="179">
        <f>D9*I9*O9</f>
        <v>1085280</v>
      </c>
      <c r="D9" s="218">
        <v>20</v>
      </c>
      <c r="E9" s="219"/>
      <c r="F9" s="219"/>
      <c r="G9" s="9" t="s">
        <v>4</v>
      </c>
      <c r="H9" s="9" t="s">
        <v>14</v>
      </c>
      <c r="I9" s="198">
        <v>4522</v>
      </c>
      <c r="J9" s="198"/>
      <c r="K9" s="198"/>
      <c r="L9" s="199" t="s">
        <v>5</v>
      </c>
      <c r="M9" s="200"/>
      <c r="N9" s="9" t="s">
        <v>41</v>
      </c>
      <c r="O9" s="200">
        <v>12</v>
      </c>
      <c r="P9" s="200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72"/>
      <c r="B10" s="175"/>
      <c r="C10" s="180"/>
      <c r="D10" s="201" t="s">
        <v>119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3"/>
    </row>
    <row r="11" spans="1:35" s="108" customFormat="1" ht="9" customHeight="1" x14ac:dyDescent="0.15">
      <c r="A11" s="190" t="s">
        <v>6</v>
      </c>
      <c r="B11" s="194" t="s">
        <v>7</v>
      </c>
      <c r="C11" s="179">
        <v>617330</v>
      </c>
      <c r="D11" s="223" t="s">
        <v>74</v>
      </c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5"/>
    </row>
    <row r="12" spans="1:35" s="108" customFormat="1" ht="9" customHeight="1" x14ac:dyDescent="0.15">
      <c r="A12" s="191"/>
      <c r="B12" s="195"/>
      <c r="C12" s="180"/>
      <c r="D12" s="22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8"/>
    </row>
    <row r="13" spans="1:35" s="108" customFormat="1" ht="9" customHeight="1" x14ac:dyDescent="0.15">
      <c r="A13" s="191"/>
      <c r="B13" s="195"/>
      <c r="C13" s="180"/>
      <c r="D13" s="226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8"/>
      <c r="AE13" s="134"/>
      <c r="AF13" s="134"/>
      <c r="AG13" s="134"/>
      <c r="AH13" s="135"/>
      <c r="AI13" s="134"/>
    </row>
    <row r="14" spans="1:35" s="108" customFormat="1" ht="9" customHeight="1" x14ac:dyDescent="0.15">
      <c r="A14" s="191"/>
      <c r="B14" s="195"/>
      <c r="C14" s="180"/>
      <c r="D14" s="226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8"/>
    </row>
    <row r="15" spans="1:35" s="108" customFormat="1" ht="9" customHeight="1" x14ac:dyDescent="0.15">
      <c r="A15" s="191"/>
      <c r="B15" s="181"/>
      <c r="C15" s="181"/>
      <c r="D15" s="229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1"/>
      <c r="AH15" s="135"/>
    </row>
    <row r="16" spans="1:35" s="108" customFormat="1" ht="39" customHeight="1" x14ac:dyDescent="0.15">
      <c r="A16" s="191"/>
      <c r="B16" s="107" t="s">
        <v>123</v>
      </c>
      <c r="C16" s="136">
        <f>G16*K16</f>
        <v>0</v>
      </c>
      <c r="D16" s="186" t="s">
        <v>124</v>
      </c>
      <c r="E16" s="187"/>
      <c r="F16" s="187"/>
      <c r="G16" s="222">
        <v>0</v>
      </c>
      <c r="H16" s="222"/>
      <c r="I16" s="13" t="s">
        <v>8</v>
      </c>
      <c r="J16" s="13" t="s">
        <v>14</v>
      </c>
      <c r="K16" s="221">
        <v>2200</v>
      </c>
      <c r="L16" s="221"/>
      <c r="M16" s="22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1"/>
      <c r="B17" s="173"/>
      <c r="C17" s="176" t="str">
        <f>IF(I17+I18+R17+R18+AA17+AA18=0,"",I17+I18+R17+R18+AA17+AA18)</f>
        <v/>
      </c>
      <c r="D17" s="17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96"/>
    </row>
    <row r="18" spans="1:30" s="108" customFormat="1" ht="19.5" customHeight="1" x14ac:dyDescent="0.15">
      <c r="A18" s="191"/>
      <c r="B18" s="175"/>
      <c r="C18" s="178"/>
      <c r="D18" s="16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97"/>
    </row>
    <row r="19" spans="1:30" s="108" customFormat="1" ht="19.5" customHeight="1" x14ac:dyDescent="0.15">
      <c r="A19" s="191"/>
      <c r="B19" s="173"/>
      <c r="C19" s="176" t="str">
        <f>IF(I19+I20+R19+R20+AA19+AA20=0,"",I19+I20+R19+R20+AA19+AA20)</f>
        <v/>
      </c>
      <c r="D19" s="17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96"/>
    </row>
    <row r="20" spans="1:30" s="108" customFormat="1" ht="19.5" customHeight="1" x14ac:dyDescent="0.15">
      <c r="A20" s="191"/>
      <c r="B20" s="175"/>
      <c r="C20" s="178"/>
      <c r="D20" s="169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97"/>
    </row>
    <row r="21" spans="1:30" s="108" customFormat="1" ht="19.5" customHeight="1" x14ac:dyDescent="0.15">
      <c r="A21" s="191"/>
      <c r="B21" s="173"/>
      <c r="C21" s="176" t="str">
        <f>IF(I21+I22+R21+R22+AA21+AA22=0,"",I21+I22+R21+R22+AA21+AA22)</f>
        <v/>
      </c>
      <c r="D21" s="17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96"/>
    </row>
    <row r="22" spans="1:30" s="108" customFormat="1" ht="19.5" customHeight="1" x14ac:dyDescent="0.15">
      <c r="A22" s="191"/>
      <c r="B22" s="175"/>
      <c r="C22" s="178"/>
      <c r="D22" s="16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97"/>
    </row>
    <row r="23" spans="1:30" s="108" customFormat="1" ht="19.5" customHeight="1" x14ac:dyDescent="0.15">
      <c r="A23" s="191"/>
      <c r="B23" s="173"/>
      <c r="C23" s="176" t="str">
        <f>IF(I23+I24+R23+R24+AA23+AA24=0,"",I23+I24+R23+R24+AA23+AA24)</f>
        <v/>
      </c>
      <c r="D23" s="17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96"/>
    </row>
    <row r="24" spans="1:30" s="108" customFormat="1" ht="19.5" customHeight="1" x14ac:dyDescent="0.15">
      <c r="A24" s="192"/>
      <c r="B24" s="175"/>
      <c r="C24" s="178"/>
      <c r="D24" s="16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97"/>
    </row>
    <row r="25" spans="1:30" s="108" customFormat="1" ht="19.5" customHeight="1" x14ac:dyDescent="0.15">
      <c r="A25" s="162">
        <v>3</v>
      </c>
      <c r="B25" s="173" t="s">
        <v>9</v>
      </c>
      <c r="C25" s="176">
        <f>I25+I26+R25+R26+AA25+AA26</f>
        <v>68300</v>
      </c>
      <c r="D25" s="170" t="s">
        <v>75</v>
      </c>
      <c r="E25" s="160"/>
      <c r="F25" s="160"/>
      <c r="G25" s="160"/>
      <c r="H25" s="160"/>
      <c r="I25" s="161">
        <v>28300</v>
      </c>
      <c r="J25" s="161"/>
      <c r="K25" s="161"/>
      <c r="L25" s="29" t="s">
        <v>4</v>
      </c>
      <c r="M25" s="160" t="s">
        <v>76</v>
      </c>
      <c r="N25" s="160"/>
      <c r="O25" s="160"/>
      <c r="P25" s="160"/>
      <c r="Q25" s="160"/>
      <c r="R25" s="161">
        <v>20000</v>
      </c>
      <c r="S25" s="161"/>
      <c r="T25" s="161"/>
      <c r="U25" s="29" t="s">
        <v>4</v>
      </c>
      <c r="V25" s="160" t="s">
        <v>77</v>
      </c>
      <c r="W25" s="160"/>
      <c r="X25" s="160"/>
      <c r="Y25" s="160"/>
      <c r="Z25" s="160"/>
      <c r="AA25" s="161">
        <v>20000</v>
      </c>
      <c r="AB25" s="161"/>
      <c r="AC25" s="161"/>
      <c r="AD25" s="34" t="s">
        <v>4</v>
      </c>
    </row>
    <row r="26" spans="1:30" s="108" customFormat="1" ht="19.5" customHeight="1" x14ac:dyDescent="0.15">
      <c r="A26" s="171"/>
      <c r="B26" s="174"/>
      <c r="C26" s="177"/>
      <c r="D26" s="169"/>
      <c r="E26" s="158"/>
      <c r="F26" s="158"/>
      <c r="G26" s="158"/>
      <c r="H26" s="158"/>
      <c r="I26" s="159"/>
      <c r="J26" s="159"/>
      <c r="K26" s="159"/>
      <c r="L26" s="36" t="s">
        <v>4</v>
      </c>
      <c r="M26" s="158"/>
      <c r="N26" s="158"/>
      <c r="O26" s="158"/>
      <c r="P26" s="158"/>
      <c r="Q26" s="158"/>
      <c r="R26" s="159"/>
      <c r="S26" s="159"/>
      <c r="T26" s="159"/>
      <c r="U26" s="36" t="s">
        <v>4</v>
      </c>
      <c r="V26" s="158"/>
      <c r="W26" s="158"/>
      <c r="X26" s="158"/>
      <c r="Y26" s="158"/>
      <c r="Z26" s="158"/>
      <c r="AA26" s="159"/>
      <c r="AB26" s="159"/>
      <c r="AC26" s="159"/>
      <c r="AD26" s="32" t="s">
        <v>4</v>
      </c>
    </row>
    <row r="27" spans="1:30" s="108" customFormat="1" ht="19.5" customHeight="1" x14ac:dyDescent="0.15">
      <c r="A27" s="162">
        <v>4</v>
      </c>
      <c r="B27" s="173" t="s">
        <v>10</v>
      </c>
      <c r="C27" s="176">
        <f>I27+I28+R27+R28+AA27+AA28</f>
        <v>21000</v>
      </c>
      <c r="D27" s="170" t="s">
        <v>78</v>
      </c>
      <c r="E27" s="160"/>
      <c r="F27" s="160"/>
      <c r="G27" s="160"/>
      <c r="H27" s="160"/>
      <c r="I27" s="161">
        <v>6000</v>
      </c>
      <c r="J27" s="161"/>
      <c r="K27" s="161"/>
      <c r="L27" s="30" t="s">
        <v>4</v>
      </c>
      <c r="M27" s="160" t="s">
        <v>79</v>
      </c>
      <c r="N27" s="160"/>
      <c r="O27" s="160"/>
      <c r="P27" s="160"/>
      <c r="Q27" s="160"/>
      <c r="R27" s="161">
        <v>15000</v>
      </c>
      <c r="S27" s="161"/>
      <c r="T27" s="161"/>
      <c r="U27" s="30" t="s">
        <v>4</v>
      </c>
      <c r="V27" s="160"/>
      <c r="W27" s="160"/>
      <c r="X27" s="160"/>
      <c r="Y27" s="160"/>
      <c r="Z27" s="160"/>
      <c r="AA27" s="161"/>
      <c r="AB27" s="161"/>
      <c r="AC27" s="161"/>
      <c r="AD27" s="34" t="s">
        <v>4</v>
      </c>
    </row>
    <row r="28" spans="1:30" s="108" customFormat="1" ht="19.5" customHeight="1" x14ac:dyDescent="0.15">
      <c r="A28" s="172"/>
      <c r="B28" s="175"/>
      <c r="C28" s="178"/>
      <c r="D28" s="169"/>
      <c r="E28" s="158"/>
      <c r="F28" s="158"/>
      <c r="G28" s="158"/>
      <c r="H28" s="158"/>
      <c r="I28" s="159"/>
      <c r="J28" s="159"/>
      <c r="K28" s="159"/>
      <c r="L28" s="30" t="s">
        <v>4</v>
      </c>
      <c r="M28" s="158"/>
      <c r="N28" s="158"/>
      <c r="O28" s="158"/>
      <c r="P28" s="158"/>
      <c r="Q28" s="158"/>
      <c r="R28" s="159"/>
      <c r="S28" s="159"/>
      <c r="T28" s="159"/>
      <c r="U28" s="30" t="s">
        <v>4</v>
      </c>
      <c r="V28" s="158"/>
      <c r="W28" s="158"/>
      <c r="X28" s="158"/>
      <c r="Y28" s="158"/>
      <c r="Z28" s="158"/>
      <c r="AA28" s="159"/>
      <c r="AB28" s="159"/>
      <c r="AC28" s="159"/>
      <c r="AD28" s="37" t="s">
        <v>4</v>
      </c>
    </row>
    <row r="29" spans="1:30" s="108" customFormat="1" ht="19.5" customHeight="1" x14ac:dyDescent="0.15">
      <c r="A29" s="190" t="s">
        <v>45</v>
      </c>
      <c r="B29" s="173" t="s">
        <v>11</v>
      </c>
      <c r="C29" s="176">
        <f>I29+I30+R29+R30+AA29+AA30</f>
        <v>20000</v>
      </c>
      <c r="D29" s="170" t="s">
        <v>80</v>
      </c>
      <c r="E29" s="160"/>
      <c r="F29" s="160"/>
      <c r="G29" s="160"/>
      <c r="H29" s="160"/>
      <c r="I29" s="161">
        <v>20000</v>
      </c>
      <c r="J29" s="161"/>
      <c r="K29" s="161"/>
      <c r="L29" s="29" t="s">
        <v>4</v>
      </c>
      <c r="M29" s="160"/>
      <c r="N29" s="160"/>
      <c r="O29" s="160"/>
      <c r="P29" s="160"/>
      <c r="Q29" s="160"/>
      <c r="R29" s="161"/>
      <c r="S29" s="161"/>
      <c r="T29" s="161"/>
      <c r="U29" s="29" t="s">
        <v>4</v>
      </c>
      <c r="V29" s="160"/>
      <c r="W29" s="160"/>
      <c r="X29" s="160"/>
      <c r="Y29" s="160"/>
      <c r="Z29" s="160"/>
      <c r="AA29" s="161"/>
      <c r="AB29" s="161"/>
      <c r="AC29" s="161"/>
      <c r="AD29" s="34" t="s">
        <v>4</v>
      </c>
    </row>
    <row r="30" spans="1:30" s="108" customFormat="1" ht="19.5" customHeight="1" x14ac:dyDescent="0.15">
      <c r="A30" s="191"/>
      <c r="B30" s="175"/>
      <c r="C30" s="178"/>
      <c r="D30" s="169"/>
      <c r="E30" s="158"/>
      <c r="F30" s="158"/>
      <c r="G30" s="158"/>
      <c r="H30" s="158"/>
      <c r="I30" s="159"/>
      <c r="J30" s="159"/>
      <c r="K30" s="159"/>
      <c r="L30" s="36" t="s">
        <v>4</v>
      </c>
      <c r="M30" s="158"/>
      <c r="N30" s="158"/>
      <c r="O30" s="158"/>
      <c r="P30" s="158"/>
      <c r="Q30" s="158"/>
      <c r="R30" s="159"/>
      <c r="S30" s="159"/>
      <c r="T30" s="159"/>
      <c r="U30" s="36" t="s">
        <v>4</v>
      </c>
      <c r="V30" s="158"/>
      <c r="W30" s="158"/>
      <c r="X30" s="158"/>
      <c r="Y30" s="158"/>
      <c r="Z30" s="158"/>
      <c r="AA30" s="159"/>
      <c r="AB30" s="159"/>
      <c r="AC30" s="159"/>
      <c r="AD30" s="37" t="s">
        <v>4</v>
      </c>
    </row>
    <row r="31" spans="1:30" s="108" customFormat="1" ht="19.5" customHeight="1" x14ac:dyDescent="0.15">
      <c r="A31" s="191"/>
      <c r="B31" s="173" t="s">
        <v>43</v>
      </c>
      <c r="C31" s="176">
        <f>I31+I32+R31+R32+AA31+AA32</f>
        <v>60350</v>
      </c>
      <c r="D31" s="170" t="s">
        <v>81</v>
      </c>
      <c r="E31" s="160"/>
      <c r="F31" s="160"/>
      <c r="G31" s="160"/>
      <c r="H31" s="160"/>
      <c r="I31" s="161">
        <v>50000</v>
      </c>
      <c r="J31" s="161"/>
      <c r="K31" s="161"/>
      <c r="L31" s="30" t="s">
        <v>4</v>
      </c>
      <c r="M31" s="160" t="s">
        <v>82</v>
      </c>
      <c r="N31" s="160"/>
      <c r="O31" s="160"/>
      <c r="P31" s="160"/>
      <c r="Q31" s="160"/>
      <c r="R31" s="161">
        <v>10350</v>
      </c>
      <c r="S31" s="161"/>
      <c r="T31" s="161"/>
      <c r="U31" s="30" t="s">
        <v>4</v>
      </c>
      <c r="V31" s="160"/>
      <c r="W31" s="160"/>
      <c r="X31" s="160"/>
      <c r="Y31" s="160"/>
      <c r="Z31" s="160"/>
      <c r="AA31" s="161"/>
      <c r="AB31" s="161"/>
      <c r="AC31" s="161"/>
      <c r="AD31" s="34" t="s">
        <v>4</v>
      </c>
    </row>
    <row r="32" spans="1:30" s="108" customFormat="1" ht="19.5" customHeight="1" x14ac:dyDescent="0.15">
      <c r="A32" s="191"/>
      <c r="B32" s="175"/>
      <c r="C32" s="178"/>
      <c r="D32" s="169"/>
      <c r="E32" s="158"/>
      <c r="F32" s="158"/>
      <c r="G32" s="158"/>
      <c r="H32" s="158"/>
      <c r="I32" s="159"/>
      <c r="J32" s="159"/>
      <c r="K32" s="159"/>
      <c r="L32" s="30" t="s">
        <v>4</v>
      </c>
      <c r="M32" s="158"/>
      <c r="N32" s="158"/>
      <c r="O32" s="158"/>
      <c r="P32" s="158"/>
      <c r="Q32" s="158"/>
      <c r="R32" s="159"/>
      <c r="S32" s="159"/>
      <c r="T32" s="159"/>
      <c r="U32" s="30" t="s">
        <v>4</v>
      </c>
      <c r="V32" s="158"/>
      <c r="W32" s="158"/>
      <c r="X32" s="158"/>
      <c r="Y32" s="158"/>
      <c r="Z32" s="158"/>
      <c r="AA32" s="159"/>
      <c r="AB32" s="159"/>
      <c r="AC32" s="159"/>
      <c r="AD32" s="37" t="s">
        <v>4</v>
      </c>
    </row>
    <row r="33" spans="1:30" s="108" customFormat="1" ht="19.5" customHeight="1" x14ac:dyDescent="0.15">
      <c r="A33" s="191"/>
      <c r="B33" s="173" t="s">
        <v>44</v>
      </c>
      <c r="C33" s="166">
        <f>I33+I34+R33+R34+AA33+AA34</f>
        <v>50</v>
      </c>
      <c r="D33" s="170" t="s">
        <v>83</v>
      </c>
      <c r="E33" s="160"/>
      <c r="F33" s="160"/>
      <c r="G33" s="160"/>
      <c r="H33" s="160"/>
      <c r="I33" s="161">
        <v>50</v>
      </c>
      <c r="J33" s="161"/>
      <c r="K33" s="161"/>
      <c r="L33" s="29" t="s">
        <v>4</v>
      </c>
      <c r="M33" s="160"/>
      <c r="N33" s="160"/>
      <c r="O33" s="160"/>
      <c r="P33" s="160"/>
      <c r="Q33" s="160"/>
      <c r="R33" s="161"/>
      <c r="S33" s="161"/>
      <c r="T33" s="161"/>
      <c r="U33" s="29" t="s">
        <v>4</v>
      </c>
      <c r="V33" s="160"/>
      <c r="W33" s="160"/>
      <c r="X33" s="160"/>
      <c r="Y33" s="160"/>
      <c r="Z33" s="160"/>
      <c r="AA33" s="161"/>
      <c r="AB33" s="161"/>
      <c r="AC33" s="161"/>
      <c r="AD33" s="34" t="s">
        <v>4</v>
      </c>
    </row>
    <row r="34" spans="1:30" s="108" customFormat="1" ht="19.5" customHeight="1" x14ac:dyDescent="0.15">
      <c r="A34" s="192"/>
      <c r="B34" s="175"/>
      <c r="C34" s="220"/>
      <c r="D34" s="169"/>
      <c r="E34" s="158"/>
      <c r="F34" s="158"/>
      <c r="G34" s="158"/>
      <c r="H34" s="158"/>
      <c r="I34" s="159"/>
      <c r="J34" s="159"/>
      <c r="K34" s="159"/>
      <c r="L34" s="36" t="s">
        <v>4</v>
      </c>
      <c r="M34" s="158"/>
      <c r="N34" s="158"/>
      <c r="O34" s="158"/>
      <c r="P34" s="158"/>
      <c r="Q34" s="158"/>
      <c r="R34" s="159"/>
      <c r="S34" s="159"/>
      <c r="T34" s="159"/>
      <c r="U34" s="36" t="s">
        <v>4</v>
      </c>
      <c r="V34" s="158"/>
      <c r="W34" s="158"/>
      <c r="X34" s="158"/>
      <c r="Y34" s="158"/>
      <c r="Z34" s="158"/>
      <c r="AA34" s="159"/>
      <c r="AB34" s="159"/>
      <c r="AC34" s="159"/>
      <c r="AD34" s="37" t="s">
        <v>4</v>
      </c>
    </row>
    <row r="35" spans="1:30" s="108" customFormat="1" ht="19.5" customHeight="1" x14ac:dyDescent="0.15">
      <c r="A35" s="162">
        <v>6</v>
      </c>
      <c r="B35" s="164" t="s">
        <v>12</v>
      </c>
      <c r="C35" s="166">
        <f>I35+I36+R35+R36+AA35+AA36</f>
        <v>123510</v>
      </c>
      <c r="D35" s="170" t="s">
        <v>84</v>
      </c>
      <c r="E35" s="160"/>
      <c r="F35" s="160"/>
      <c r="G35" s="160"/>
      <c r="H35" s="160"/>
      <c r="I35" s="161">
        <v>123510</v>
      </c>
      <c r="J35" s="161"/>
      <c r="K35" s="161"/>
      <c r="L35" s="29" t="s">
        <v>4</v>
      </c>
      <c r="M35" s="160"/>
      <c r="N35" s="160"/>
      <c r="O35" s="160"/>
      <c r="P35" s="160"/>
      <c r="Q35" s="160"/>
      <c r="R35" s="161"/>
      <c r="S35" s="161"/>
      <c r="T35" s="161"/>
      <c r="U35" s="29" t="s">
        <v>4</v>
      </c>
      <c r="V35" s="160"/>
      <c r="W35" s="160"/>
      <c r="X35" s="160"/>
      <c r="Y35" s="160"/>
      <c r="Z35" s="160"/>
      <c r="AA35" s="161"/>
      <c r="AB35" s="161"/>
      <c r="AC35" s="161"/>
      <c r="AD35" s="32" t="s">
        <v>4</v>
      </c>
    </row>
    <row r="36" spans="1:30" s="108" customFormat="1" ht="19.5" customHeight="1" thickBot="1" x14ac:dyDescent="0.2">
      <c r="A36" s="163"/>
      <c r="B36" s="165"/>
      <c r="C36" s="167"/>
      <c r="D36" s="154"/>
      <c r="E36" s="155"/>
      <c r="F36" s="155"/>
      <c r="G36" s="155"/>
      <c r="H36" s="155"/>
      <c r="I36" s="156"/>
      <c r="J36" s="156"/>
      <c r="K36" s="156"/>
      <c r="L36" s="51" t="s">
        <v>4</v>
      </c>
      <c r="M36" s="155"/>
      <c r="N36" s="155"/>
      <c r="O36" s="155"/>
      <c r="P36" s="155"/>
      <c r="Q36" s="155"/>
      <c r="R36" s="156"/>
      <c r="S36" s="156"/>
      <c r="T36" s="156"/>
      <c r="U36" s="51" t="s">
        <v>4</v>
      </c>
      <c r="V36" s="155"/>
      <c r="W36" s="155"/>
      <c r="X36" s="155"/>
      <c r="Y36" s="155"/>
      <c r="Z36" s="155"/>
      <c r="AA36" s="156"/>
      <c r="AB36" s="156"/>
      <c r="AC36" s="156"/>
      <c r="AD36" s="52" t="s">
        <v>4</v>
      </c>
    </row>
    <row r="37" spans="1:30" s="108" customFormat="1" ht="56.25" customHeight="1" thickTop="1" thickBot="1" x14ac:dyDescent="0.2">
      <c r="A37" s="188" t="s">
        <v>13</v>
      </c>
      <c r="B37" s="189"/>
      <c r="C37" s="16">
        <f>SUM(C9:C36)</f>
        <v>1995820</v>
      </c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4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42" t="s">
        <v>52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41">
        <f>'支出の部（記入例）'!D33</f>
        <v>1616768</v>
      </c>
      <c r="F47" s="141"/>
      <c r="G47" s="141"/>
      <c r="H47" s="141"/>
      <c r="I47" s="66" t="s">
        <v>4</v>
      </c>
      <c r="J47" s="66" t="s">
        <v>59</v>
      </c>
      <c r="K47" s="141">
        <v>120000</v>
      </c>
      <c r="L47" s="141"/>
      <c r="M47" s="141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41">
        <f>IF(E47&lt;=120000,E47,ROUNDDOWN((E47-K47)/3,0)+120000)</f>
        <v>618922</v>
      </c>
      <c r="X47" s="142"/>
      <c r="Y47" s="142"/>
      <c r="Z47" s="142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41">
        <f>C11</f>
        <v>617330</v>
      </c>
      <c r="X48" s="142"/>
      <c r="Y48" s="142"/>
      <c r="Z48" s="142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143" t="str">
        <f>IF(W48-W47&lt;=0,"0",W48-W47)</f>
        <v>0</v>
      </c>
      <c r="W50" s="144"/>
      <c r="X50" s="144"/>
      <c r="Y50" s="144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145" t="s">
        <v>65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</row>
    <row r="53" spans="3:28" s="134" customFormat="1" x14ac:dyDescent="0.15">
      <c r="C53" s="140"/>
    </row>
  </sheetData>
  <mergeCells count="134"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34:H34"/>
    <mergeCell ref="I34:K34"/>
    <mergeCell ref="M34:Q34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D28:H28"/>
    <mergeCell ref="I28:K28"/>
    <mergeCell ref="D29:H29"/>
    <mergeCell ref="C33:C34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207" t="s">
        <v>15</v>
      </c>
      <c r="B1" s="207"/>
      <c r="C1" s="208"/>
      <c r="D1" s="208"/>
      <c r="E1" s="208"/>
      <c r="G1" s="18"/>
      <c r="J1" s="18"/>
    </row>
    <row r="2" spans="1:13" s="108" customFormat="1" ht="25.5" customHeight="1" thickBot="1" x14ac:dyDescent="0.2">
      <c r="A2" s="213" t="s">
        <v>1</v>
      </c>
      <c r="B2" s="245"/>
      <c r="C2" s="246"/>
      <c r="D2" s="17" t="s">
        <v>48</v>
      </c>
      <c r="E2" s="247" t="s">
        <v>16</v>
      </c>
      <c r="F2" s="248"/>
      <c r="G2" s="248"/>
      <c r="H2" s="248"/>
      <c r="I2" s="248"/>
      <c r="J2" s="248"/>
      <c r="K2" s="248"/>
      <c r="L2" s="248"/>
      <c r="M2" s="249"/>
    </row>
    <row r="3" spans="1:13" s="108" customFormat="1" ht="12.75" customHeight="1" x14ac:dyDescent="0.15">
      <c r="A3" s="191" t="s">
        <v>17</v>
      </c>
      <c r="B3" s="243">
        <v>1</v>
      </c>
      <c r="C3" s="244" t="s">
        <v>18</v>
      </c>
      <c r="D3" s="240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1"/>
      <c r="B4" s="242"/>
      <c r="C4" s="235"/>
      <c r="D4" s="237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1"/>
      <c r="B5" s="241">
        <v>2</v>
      </c>
      <c r="C5" s="234" t="s">
        <v>19</v>
      </c>
      <c r="D5" s="232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1"/>
      <c r="B6" s="242"/>
      <c r="C6" s="235"/>
      <c r="D6" s="237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1"/>
      <c r="B7" s="241">
        <v>3</v>
      </c>
      <c r="C7" s="234" t="s">
        <v>20</v>
      </c>
      <c r="D7" s="232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1"/>
      <c r="B8" s="242"/>
      <c r="C8" s="235"/>
      <c r="D8" s="237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1"/>
      <c r="B9" s="241">
        <v>4</v>
      </c>
      <c r="C9" s="234" t="s">
        <v>21</v>
      </c>
      <c r="D9" s="232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1"/>
      <c r="B10" s="242"/>
      <c r="C10" s="235"/>
      <c r="D10" s="237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1"/>
      <c r="B11" s="241">
        <v>5</v>
      </c>
      <c r="C11" s="234" t="s">
        <v>22</v>
      </c>
      <c r="D11" s="232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1"/>
      <c r="B12" s="242"/>
      <c r="C12" s="235"/>
      <c r="D12" s="237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1"/>
      <c r="B13" s="241">
        <v>6</v>
      </c>
      <c r="C13" s="234" t="s">
        <v>23</v>
      </c>
      <c r="D13" s="232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1"/>
      <c r="B14" s="242"/>
      <c r="C14" s="235"/>
      <c r="D14" s="237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1"/>
      <c r="B15" s="241">
        <v>7</v>
      </c>
      <c r="C15" s="234" t="s">
        <v>38</v>
      </c>
      <c r="D15" s="232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50"/>
      <c r="B16" s="251"/>
      <c r="C16" s="252"/>
      <c r="D16" s="233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53" t="s">
        <v>25</v>
      </c>
      <c r="B17" s="254"/>
      <c r="C17" s="255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1" t="s">
        <v>26</v>
      </c>
      <c r="B18" s="256">
        <v>1</v>
      </c>
      <c r="C18" s="257" t="s">
        <v>27</v>
      </c>
      <c r="D18" s="236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8" customHeight="1" x14ac:dyDescent="0.15">
      <c r="A19" s="191"/>
      <c r="B19" s="242"/>
      <c r="C19" s="235"/>
      <c r="D19" s="175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8" customHeight="1" x14ac:dyDescent="0.15">
      <c r="A20" s="191"/>
      <c r="B20" s="241">
        <v>2</v>
      </c>
      <c r="C20" s="238" t="s">
        <v>28</v>
      </c>
      <c r="D20" s="232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8" customHeight="1" x14ac:dyDescent="0.15">
      <c r="A21" s="191"/>
      <c r="B21" s="242"/>
      <c r="C21" s="239"/>
      <c r="D21" s="237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8" customHeight="1" x14ac:dyDescent="0.15">
      <c r="A22" s="191"/>
      <c r="B22" s="241">
        <v>3</v>
      </c>
      <c r="C22" s="234" t="s">
        <v>29</v>
      </c>
      <c r="D22" s="232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8" customHeight="1" x14ac:dyDescent="0.15">
      <c r="A23" s="191"/>
      <c r="B23" s="242"/>
      <c r="C23" s="235"/>
      <c r="D23" s="237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8" customHeight="1" x14ac:dyDescent="0.15">
      <c r="A24" s="191"/>
      <c r="B24" s="241">
        <v>4</v>
      </c>
      <c r="C24" s="234" t="s">
        <v>30</v>
      </c>
      <c r="D24" s="232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8" customHeight="1" x14ac:dyDescent="0.15">
      <c r="A25" s="191"/>
      <c r="B25" s="242"/>
      <c r="C25" s="235"/>
      <c r="D25" s="237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8" customHeight="1" x14ac:dyDescent="0.15">
      <c r="A26" s="191"/>
      <c r="B26" s="241">
        <v>5</v>
      </c>
      <c r="C26" s="234" t="s">
        <v>31</v>
      </c>
      <c r="D26" s="232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8" customHeight="1" x14ac:dyDescent="0.15">
      <c r="A27" s="191"/>
      <c r="B27" s="242"/>
      <c r="C27" s="235"/>
      <c r="D27" s="237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8" customHeight="1" x14ac:dyDescent="0.15">
      <c r="A28" s="191"/>
      <c r="B28" s="241">
        <v>6</v>
      </c>
      <c r="C28" s="173" t="s">
        <v>32</v>
      </c>
      <c r="D28" s="232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8" customHeight="1" x14ac:dyDescent="0.15">
      <c r="A29" s="191"/>
      <c r="B29" s="242"/>
      <c r="C29" s="175"/>
      <c r="D29" s="237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8" customHeight="1" x14ac:dyDescent="0.15">
      <c r="A30" s="191"/>
      <c r="B30" s="241">
        <v>7</v>
      </c>
      <c r="C30" s="173" t="s">
        <v>39</v>
      </c>
      <c r="D30" s="232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50"/>
      <c r="B31" s="251"/>
      <c r="C31" s="258"/>
      <c r="D31" s="233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53" t="s">
        <v>33</v>
      </c>
      <c r="B32" s="254"/>
      <c r="C32" s="255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67" t="s">
        <v>49</v>
      </c>
      <c r="B33" s="268"/>
      <c r="C33" s="269"/>
      <c r="D33" s="112">
        <f>D17+D32</f>
        <v>1616768</v>
      </c>
      <c r="E33" s="259" t="s">
        <v>51</v>
      </c>
      <c r="F33" s="260"/>
      <c r="G33" s="260"/>
      <c r="H33" s="260"/>
      <c r="I33" s="260"/>
      <c r="J33" s="260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70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71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71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71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53" t="s">
        <v>66</v>
      </c>
      <c r="B39" s="254"/>
      <c r="C39" s="255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72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1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1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1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1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50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64" t="s">
        <v>35</v>
      </c>
      <c r="B46" s="265"/>
      <c r="C46" s="266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64" t="s">
        <v>69</v>
      </c>
      <c r="B47" s="265"/>
      <c r="C47" s="266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61" t="s">
        <v>50</v>
      </c>
      <c r="B48" s="262"/>
      <c r="C48" s="263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2026-03-25T06:37:37Z</dcterms:modified>
</cp:coreProperties>
</file>