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D3" i="8" l="1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2" i="8" s="1"/>
  <c r="D30" i="8"/>
  <c r="D35" i="8"/>
  <c r="D39" i="8" s="1"/>
  <c r="D36" i="8"/>
  <c r="D37" i="8"/>
  <c r="D38" i="8"/>
  <c r="D40" i="8"/>
  <c r="D47" i="8" s="1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7" i="6" s="1"/>
  <c r="D33" i="6" s="1"/>
  <c r="D11" i="6"/>
  <c r="D15" i="6"/>
  <c r="D18" i="6"/>
  <c r="D32" i="6" s="1"/>
  <c r="D20" i="6"/>
  <c r="D22" i="6"/>
  <c r="D24" i="6"/>
  <c r="D26" i="6"/>
  <c r="D28" i="6"/>
  <c r="D30" i="6"/>
  <c r="D35" i="6"/>
  <c r="D36" i="6"/>
  <c r="D37" i="6"/>
  <c r="D39" i="6" s="1"/>
  <c r="D38" i="6"/>
  <c r="D40" i="6"/>
  <c r="D47" i="6" s="1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48" i="6" l="1"/>
  <c r="C11" i="3"/>
  <c r="C37" i="3" s="1"/>
  <c r="S15" i="3"/>
  <c r="AH15" i="3" s="1"/>
  <c r="D33" i="8"/>
  <c r="D48" i="8" l="1"/>
  <c r="S15" i="7"/>
  <c r="AH15" i="7" s="1"/>
  <c r="C11" i="7" s="1"/>
  <c r="C37" i="7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<sst xmlns="http://schemas.openxmlformats.org/spreadsheetml/2006/main" count="524" uniqueCount="128">
  <si>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</si>
  <si>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</si>
  <si>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</si>
  <si>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</si>
  <si>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</si>
  <si>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</si>
  <si>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</si>
  <si>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</si>
  <si>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</si>
  <si>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</si>
  <si>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</si>
  <si>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</si>
  <si>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</si>
  <si>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</si>
  <si>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</si>
  <si>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</si>
  <si>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</si>
  <si>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</si>
  <si>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</si>
  <si>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</si>
  <si>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</si>
  <si>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</si>
  <si>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</si>
  <si>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</si>
  <si>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</si>
  <si>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</si>
  <si>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</si>
  <si>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</si>
  <si>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</si>
  <si>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</si>
  <si>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</si>
  <si>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</si>
  <si>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</si>
  <si>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</si>
  <si>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</si>
  <si>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</si>
  <si>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</si>
  <si>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</si>
  <si>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</si>
  <si>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</si>
  <si>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</si>
  <si>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</si>
  <si>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</si>
  <si>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</si>
  <si>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</si>
  <si>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</si>
  <si>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</si>
  <si>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</si>
  <si>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</si>
  <si>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</si>
  <si>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</si>
  <si>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</si>
  <si>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</si>
  <si>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</si>
  <si>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</si>
  <si>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</si>
  <si>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</si>
  <si>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</si>
  <si>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</si>
  <si>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</si>
  <si>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</si>
  <si>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</si>
  <si>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</si>
  <si>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</si>
  <si>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</si>
  <si>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</si>
  <si>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</si>
  <si>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</si>
  <si>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</si>
  <si>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</si>
  <si>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</si>
  <si>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</si>
  <si>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</si>
  <si>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</si>
  <si>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</si>
  <si>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</si>
  <si>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</si>
  <si>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</si>
  <si>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</si>
  <si>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</si>
  <si>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</si>
  <si>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</si>
  <si>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</si>
  <si>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</si>
  <si>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</si>
  <si>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</si>
  <si>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</si>
  <si>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</si>
  <si>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</si>
  <si>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</si>
  <si>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</si>
  <si>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</si>
  <si>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</si>
  <si>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</si>
  <si>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</si>
  <si>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</si>
  <si>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</si>
  <si>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</si>
  <si>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</si>
  <si>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</si>
  <si>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</si>
  <si>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</si>
  <si>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</si>
  <si>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</si>
  <si>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</si>
  <si>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</si>
  <si>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</si>
  <si>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</si>
  <si>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</si>
  <si>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</si>
  <si>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</si>
  <si>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</si>
  <si>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</si>
  <si>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</si>
  <si>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</si>
  <si>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</si>
  <si>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</si>
  <si>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</si>
  <si>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</si>
  <si>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</si>
  <si>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</si>
  <si>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</si>
  <si>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</si>
  <si>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</si>
  <si>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</si>
  <si>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</si>
  <si>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○会計年度　　自 　　　　年　　月　　日～至 　　　　年　　月　　日</t>
    <phoneticPr fontId="2"/>
  </si>
  <si>
    <t>令和７年度 収支予算書</t>
    <rPh sb="0" eb="2">
      <t>レイワ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</si>
</sst>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 textRotation="255"/>
    </xf>
    <xf numFmtId="0" fontId="0" fillId="0" borderId="42" xfId="0" applyFill="1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0" fontId="0" fillId="0" borderId="35" xfId="0" applyFill="1" applyBorder="1" applyAlignment="1">
      <alignment vertical="center"/>
    </xf>
    <xf numFmtId="0" fontId="0" fillId="0" borderId="37" xfId="0" applyBorder="1" applyAlignment="1">
      <alignment horizontal="center" vertical="center" textRotation="255"/>
    </xf>
    <xf numFmtId="0" fontId="0" fillId="0" borderId="37" xfId="0" applyFill="1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Fill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 applyAlignment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Fill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Fill="1" applyBorder="1" applyAlignment="1">
      <alignment horizontal="center" vertical="center" textRotation="255" wrapText="1"/>
    </xf>
    <xf numFmtId="0" fontId="1" fillId="0" borderId="62" xfId="0" applyFont="1" applyFill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1" fillId="0" borderId="6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5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0" fillId="0" borderId="8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textRotation="255" wrapText="1"/>
    </xf>
    <xf numFmtId="0" fontId="0" fillId="0" borderId="62" xfId="0" applyFill="1" applyBorder="1" applyAlignment="1">
      <alignment horizontal="center" vertical="center" textRotation="255" wrapText="1"/>
    </xf>
    <xf numFmtId="0" fontId="0" fillId="0" borderId="55" xfId="0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tabSelected="1" view="pageBreakPreview" zoomScaleNormal="100" zoomScaleSheetLayoutView="100" workbookViewId="0">
      <selection activeCell="A6" sqref="A6:AD6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3" t="s">
        <v>47</v>
      </c>
      <c r="R1" s="244"/>
      <c r="S1" s="244"/>
      <c r="T1" s="244"/>
      <c r="U1" s="244"/>
      <c r="V1" s="244"/>
      <c r="W1" s="244"/>
      <c r="X1" s="244" t="s">
        <v>48</v>
      </c>
      <c r="Y1" s="244"/>
      <c r="Z1" s="244"/>
      <c r="AA1" s="244"/>
      <c r="AB1" s="244"/>
      <c r="AC1" s="244"/>
      <c r="AD1" s="245"/>
    </row>
    <row r="2" spans="1:35" ht="30" customHeight="1" thickBot="1" x14ac:dyDescent="0.2">
      <c r="A2" s="1"/>
      <c r="B2" s="2"/>
      <c r="C2" s="3"/>
      <c r="D2" s="4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6" t="s">
        <v>127</v>
      </c>
      <c r="B4" s="177"/>
      <c r="C4" s="177"/>
      <c r="D4" s="177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</row>
    <row r="5" spans="1:35" ht="22.5" customHeight="1" x14ac:dyDescent="0.15">
      <c r="A5" s="185" t="s">
        <v>44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5" ht="22.5" customHeight="1" x14ac:dyDescent="0.15">
      <c r="A6" s="179" t="s">
        <v>126</v>
      </c>
      <c r="B6" s="180"/>
      <c r="C6" s="180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5" ht="22.5" customHeight="1" thickBot="1" x14ac:dyDescent="0.2">
      <c r="A7" s="182" t="s">
        <v>0</v>
      </c>
      <c r="B7" s="183"/>
      <c r="C7" s="183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</row>
    <row r="8" spans="1:35" s="7" customFormat="1" ht="25.5" customHeight="1" thickBot="1" x14ac:dyDescent="0.2">
      <c r="A8" s="211" t="s">
        <v>1</v>
      </c>
      <c r="B8" s="212"/>
      <c r="C8" s="6" t="s">
        <v>2</v>
      </c>
      <c r="D8" s="186" t="s">
        <v>3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8"/>
    </row>
    <row r="9" spans="1:35" s="8" customFormat="1" ht="19.5" customHeight="1" x14ac:dyDescent="0.15">
      <c r="A9" s="217">
        <v>1</v>
      </c>
      <c r="B9" s="228" t="s">
        <v>4</v>
      </c>
      <c r="C9" s="209">
        <f>D9*I9*O9</f>
        <v>0</v>
      </c>
      <c r="D9" s="193"/>
      <c r="E9" s="194"/>
      <c r="F9" s="194"/>
      <c r="G9" s="10" t="s">
        <v>5</v>
      </c>
      <c r="H9" s="10" t="s">
        <v>17</v>
      </c>
      <c r="I9" s="195"/>
      <c r="J9" s="195"/>
      <c r="K9" s="195"/>
      <c r="L9" s="196" t="s">
        <v>6</v>
      </c>
      <c r="M9" s="197"/>
      <c r="N9" s="10" t="s">
        <v>58</v>
      </c>
      <c r="O9" s="197">
        <v>12</v>
      </c>
      <c r="P9" s="19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8"/>
      <c r="B10" s="207"/>
      <c r="C10" s="210"/>
      <c r="D10" s="198" t="s">
        <v>118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200"/>
    </row>
    <row r="11" spans="1:35" s="8" customFormat="1" ht="16.5" customHeight="1" x14ac:dyDescent="0.15">
      <c r="A11" s="226" t="s">
        <v>7</v>
      </c>
      <c r="B11" s="235" t="s">
        <v>8</v>
      </c>
      <c r="C11" s="209">
        <f>IF('支出の部（入力用）'!D33&lt;=120000,ROUNDDOWN('支出の部（入力用）'!D33,-1),120000+(IF(AH13=AH15,AH13,IF(AH13&lt;AH15,AH13,IF(AH15&lt;AH13,AH15)))))</f>
        <v>0</v>
      </c>
      <c r="D11" s="201" t="s">
        <v>63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3"/>
    </row>
    <row r="12" spans="1:35" s="8" customFormat="1" ht="16.5" customHeight="1" x14ac:dyDescent="0.15">
      <c r="A12" s="227"/>
      <c r="B12" s="236"/>
      <c r="C12" s="210"/>
      <c r="D12" s="163" t="s">
        <v>53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5"/>
    </row>
    <row r="13" spans="1:35" s="8" customFormat="1" ht="16.5" customHeight="1" x14ac:dyDescent="0.15">
      <c r="A13" s="227"/>
      <c r="B13" s="236"/>
      <c r="C13" s="210"/>
      <c r="D13" s="43" t="s">
        <v>38</v>
      </c>
      <c r="E13" s="216">
        <v>170</v>
      </c>
      <c r="F13" s="216"/>
      <c r="G13" s="13" t="s">
        <v>5</v>
      </c>
      <c r="H13" s="13" t="s">
        <v>17</v>
      </c>
      <c r="I13" s="189" t="s">
        <v>9</v>
      </c>
      <c r="J13" s="189"/>
      <c r="K13" s="189"/>
      <c r="L13" s="189"/>
      <c r="M13" s="189"/>
      <c r="N13" s="190"/>
      <c r="O13" s="190"/>
      <c r="P13" s="190"/>
      <c r="Q13" s="169" t="s">
        <v>6</v>
      </c>
      <c r="R13" s="169"/>
      <c r="S13" s="45" t="s">
        <v>49</v>
      </c>
      <c r="T13" s="191">
        <v>50000</v>
      </c>
      <c r="U13" s="192"/>
      <c r="V13" s="19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7"/>
      <c r="B14" s="236"/>
      <c r="C14" s="210"/>
      <c r="D14" s="15"/>
      <c r="E14" s="16"/>
      <c r="F14" s="16"/>
      <c r="G14" s="16"/>
      <c r="I14" s="169" t="s">
        <v>43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4"/>
      <c r="B15" s="230"/>
      <c r="C15" s="230"/>
      <c r="D15" s="44" t="s">
        <v>50</v>
      </c>
      <c r="E15" s="153" t="s">
        <v>51</v>
      </c>
      <c r="F15" s="153"/>
      <c r="G15" s="153"/>
      <c r="H15" s="153"/>
      <c r="I15" s="153"/>
      <c r="J15" s="153"/>
      <c r="K15" s="153"/>
      <c r="L15" s="153"/>
      <c r="M15" s="153"/>
      <c r="N15" s="154"/>
      <c r="O15" s="154"/>
      <c r="P15" s="152"/>
      <c r="Q15" s="152"/>
      <c r="R15" s="8" t="s">
        <v>52</v>
      </c>
      <c r="S15" s="151" t="str">
        <f>IF('支出の部（入力用）'!D33=0,"",'支出の部（入力用）'!D33-120000)</f>
        <v/>
      </c>
      <c r="T15" s="152"/>
      <c r="U15" s="152"/>
      <c r="V15" s="152"/>
      <c r="W15" s="18" t="s">
        <v>5</v>
      </c>
      <c r="X15" s="153" t="s">
        <v>10</v>
      </c>
      <c r="Y15" s="154"/>
      <c r="Z15" s="154"/>
      <c r="AA15" s="154"/>
      <c r="AB15" s="154"/>
      <c r="AC15" s="154"/>
      <c r="AD15" s="155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24"/>
      <c r="B16" s="150" t="s">
        <v>121</v>
      </c>
      <c r="C16" s="19">
        <f>G16*K16</f>
        <v>0</v>
      </c>
      <c r="D16" s="219" t="s">
        <v>122</v>
      </c>
      <c r="E16" s="220"/>
      <c r="F16" s="220"/>
      <c r="G16" s="168"/>
      <c r="H16" s="168"/>
      <c r="I16" s="20" t="s">
        <v>11</v>
      </c>
      <c r="J16" s="20" t="s">
        <v>17</v>
      </c>
      <c r="K16" s="167">
        <v>2200</v>
      </c>
      <c r="L16" s="167"/>
      <c r="M16" s="167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4"/>
      <c r="B17" s="206"/>
      <c r="C17" s="172" t="str">
        <f>IF(I17+I18+R17+R18+AA17+AA18=0,"",I17+I18+R17+R18+AA17+AA18)</f>
        <v/>
      </c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</row>
    <row r="18" spans="1:30" s="8" customFormat="1" ht="19.5" customHeight="1" x14ac:dyDescent="0.15">
      <c r="A18" s="224"/>
      <c r="B18" s="207"/>
      <c r="C18" s="173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1"/>
    </row>
    <row r="19" spans="1:30" s="8" customFormat="1" ht="19.5" customHeight="1" x14ac:dyDescent="0.15">
      <c r="A19" s="224"/>
      <c r="B19" s="206"/>
      <c r="C19" s="172" t="str">
        <f>IF(I19+I20+R19+R20+AA19+AA20=0,"",I19+I20+R19+R20+AA19+AA20)</f>
        <v/>
      </c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8"/>
    </row>
    <row r="20" spans="1:30" s="8" customFormat="1" ht="19.5" customHeight="1" x14ac:dyDescent="0.15">
      <c r="A20" s="224"/>
      <c r="B20" s="229"/>
      <c r="C20" s="173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/>
    </row>
    <row r="21" spans="1:30" s="8" customFormat="1" ht="19.5" customHeight="1" x14ac:dyDescent="0.15">
      <c r="A21" s="224"/>
      <c r="B21" s="206"/>
      <c r="C21" s="172" t="str">
        <f>IF(I21+I22+R21+R22+AA21+AA22=0,"",I21+I22+R21+R22+AA21+AA22)</f>
        <v/>
      </c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</row>
    <row r="22" spans="1:30" s="8" customFormat="1" ht="19.5" customHeight="1" x14ac:dyDescent="0.15">
      <c r="A22" s="224"/>
      <c r="B22" s="207"/>
      <c r="C22" s="173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1"/>
    </row>
    <row r="23" spans="1:30" s="8" customFormat="1" ht="19.5" customHeight="1" x14ac:dyDescent="0.15">
      <c r="A23" s="224"/>
      <c r="B23" s="208"/>
      <c r="C23" s="172" t="str">
        <f>IF(I23+I24+R23+R24+AA23+AA24=0,"",I23+I24+R23+R24+AA23+AA24)</f>
        <v/>
      </c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8"/>
    </row>
    <row r="24" spans="1:30" s="8" customFormat="1" ht="19.5" customHeight="1" x14ac:dyDescent="0.15">
      <c r="A24" s="225"/>
      <c r="B24" s="207"/>
      <c r="C24" s="173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</row>
    <row r="25" spans="1:30" s="8" customFormat="1" ht="19.5" customHeight="1" x14ac:dyDescent="0.15">
      <c r="A25" s="231">
        <v>3</v>
      </c>
      <c r="B25" s="208" t="s">
        <v>12</v>
      </c>
      <c r="C25" s="172">
        <f>I25+I26+R25+R26+AA25+AA26</f>
        <v>0</v>
      </c>
      <c r="D25" s="156"/>
      <c r="E25" s="157"/>
      <c r="F25" s="157"/>
      <c r="G25" s="157"/>
      <c r="H25" s="157"/>
      <c r="I25" s="162"/>
      <c r="J25" s="162"/>
      <c r="K25" s="162"/>
      <c r="L25" s="55" t="s">
        <v>5</v>
      </c>
      <c r="M25" s="157"/>
      <c r="N25" s="157"/>
      <c r="O25" s="157"/>
      <c r="P25" s="157"/>
      <c r="Q25" s="157"/>
      <c r="R25" s="162"/>
      <c r="S25" s="162"/>
      <c r="T25" s="162"/>
      <c r="U25" s="55" t="s">
        <v>5</v>
      </c>
      <c r="V25" s="157"/>
      <c r="W25" s="157"/>
      <c r="X25" s="157"/>
      <c r="Y25" s="157"/>
      <c r="Z25" s="157"/>
      <c r="AA25" s="162"/>
      <c r="AB25" s="162"/>
      <c r="AC25" s="162"/>
      <c r="AD25" s="60" t="s">
        <v>5</v>
      </c>
    </row>
    <row r="26" spans="1:30" s="8" customFormat="1" ht="19.5" customHeight="1" x14ac:dyDescent="0.15">
      <c r="A26" s="232"/>
      <c r="B26" s="233"/>
      <c r="C26" s="234"/>
      <c r="D26" s="174"/>
      <c r="E26" s="175"/>
      <c r="F26" s="175"/>
      <c r="G26" s="175"/>
      <c r="H26" s="175"/>
      <c r="I26" s="166"/>
      <c r="J26" s="166"/>
      <c r="K26" s="166"/>
      <c r="L26" s="56" t="s">
        <v>5</v>
      </c>
      <c r="M26" s="175"/>
      <c r="N26" s="175"/>
      <c r="O26" s="175"/>
      <c r="P26" s="175"/>
      <c r="Q26" s="175"/>
      <c r="R26" s="166"/>
      <c r="S26" s="166"/>
      <c r="T26" s="166"/>
      <c r="U26" s="56" t="s">
        <v>5</v>
      </c>
      <c r="V26" s="175"/>
      <c r="W26" s="175"/>
      <c r="X26" s="175"/>
      <c r="Y26" s="175"/>
      <c r="Z26" s="175"/>
      <c r="AA26" s="166"/>
      <c r="AB26" s="166"/>
      <c r="AC26" s="166"/>
      <c r="AD26" s="58" t="s">
        <v>5</v>
      </c>
    </row>
    <row r="27" spans="1:30" s="8" customFormat="1" ht="19.5" customHeight="1" x14ac:dyDescent="0.15">
      <c r="A27" s="231">
        <v>4</v>
      </c>
      <c r="B27" s="208" t="s">
        <v>13</v>
      </c>
      <c r="C27" s="172">
        <f>I27+I28+R27+R28+AA27+AA28</f>
        <v>0</v>
      </c>
      <c r="D27" s="156"/>
      <c r="E27" s="157"/>
      <c r="F27" s="157"/>
      <c r="G27" s="157"/>
      <c r="H27" s="157"/>
      <c r="I27" s="162"/>
      <c r="J27" s="162"/>
      <c r="K27" s="162"/>
      <c r="L27" s="55" t="s">
        <v>5</v>
      </c>
      <c r="M27" s="157"/>
      <c r="N27" s="157"/>
      <c r="O27" s="157"/>
      <c r="P27" s="157"/>
      <c r="Q27" s="157"/>
      <c r="R27" s="162"/>
      <c r="S27" s="162"/>
      <c r="T27" s="162"/>
      <c r="U27" s="55" t="s">
        <v>5</v>
      </c>
      <c r="V27" s="157"/>
      <c r="W27" s="157"/>
      <c r="X27" s="157"/>
      <c r="Y27" s="157"/>
      <c r="Z27" s="157"/>
      <c r="AA27" s="162"/>
      <c r="AB27" s="162"/>
      <c r="AC27" s="162"/>
      <c r="AD27" s="60" t="s">
        <v>5</v>
      </c>
    </row>
    <row r="28" spans="1:30" s="8" customFormat="1" ht="19.5" customHeight="1" x14ac:dyDescent="0.15">
      <c r="A28" s="218"/>
      <c r="B28" s="207"/>
      <c r="C28" s="173"/>
      <c r="D28" s="159"/>
      <c r="E28" s="160"/>
      <c r="F28" s="160"/>
      <c r="G28" s="160"/>
      <c r="H28" s="160"/>
      <c r="I28" s="171"/>
      <c r="J28" s="171"/>
      <c r="K28" s="171"/>
      <c r="L28" s="62" t="s">
        <v>5</v>
      </c>
      <c r="M28" s="160"/>
      <c r="N28" s="160"/>
      <c r="O28" s="160"/>
      <c r="P28" s="160"/>
      <c r="Q28" s="160"/>
      <c r="R28" s="171"/>
      <c r="S28" s="171"/>
      <c r="T28" s="171"/>
      <c r="U28" s="62" t="s">
        <v>5</v>
      </c>
      <c r="V28" s="160"/>
      <c r="W28" s="160"/>
      <c r="X28" s="160"/>
      <c r="Y28" s="160"/>
      <c r="Z28" s="160"/>
      <c r="AA28" s="171"/>
      <c r="AB28" s="171"/>
      <c r="AC28" s="171"/>
      <c r="AD28" s="63" t="s">
        <v>5</v>
      </c>
    </row>
    <row r="29" spans="1:30" s="8" customFormat="1" ht="19.5" customHeight="1" x14ac:dyDescent="0.15">
      <c r="A29" s="223" t="s">
        <v>62</v>
      </c>
      <c r="B29" s="204" t="s">
        <v>14</v>
      </c>
      <c r="C29" s="172">
        <f>I29+I30+R29+R30+AA29+AA30</f>
        <v>0</v>
      </c>
      <c r="D29" s="156"/>
      <c r="E29" s="157"/>
      <c r="F29" s="157"/>
      <c r="G29" s="157"/>
      <c r="H29" s="157"/>
      <c r="I29" s="162"/>
      <c r="J29" s="162"/>
      <c r="K29" s="162"/>
      <c r="L29" s="55" t="s">
        <v>5</v>
      </c>
      <c r="M29" s="157"/>
      <c r="N29" s="157"/>
      <c r="O29" s="157"/>
      <c r="P29" s="157"/>
      <c r="Q29" s="157"/>
      <c r="R29" s="162"/>
      <c r="S29" s="162"/>
      <c r="T29" s="162"/>
      <c r="U29" s="55" t="s">
        <v>5</v>
      </c>
      <c r="V29" s="157"/>
      <c r="W29" s="157"/>
      <c r="X29" s="157"/>
      <c r="Y29" s="157"/>
      <c r="Z29" s="157"/>
      <c r="AA29" s="162"/>
      <c r="AB29" s="162"/>
      <c r="AC29" s="162"/>
      <c r="AD29" s="60" t="s">
        <v>5</v>
      </c>
    </row>
    <row r="30" spans="1:30" s="8" customFormat="1" ht="19.5" customHeight="1" x14ac:dyDescent="0.15">
      <c r="A30" s="224"/>
      <c r="B30" s="205"/>
      <c r="C30" s="173"/>
      <c r="D30" s="159"/>
      <c r="E30" s="160"/>
      <c r="F30" s="160"/>
      <c r="G30" s="160"/>
      <c r="H30" s="160"/>
      <c r="I30" s="171"/>
      <c r="J30" s="171"/>
      <c r="K30" s="171"/>
      <c r="L30" s="62" t="s">
        <v>5</v>
      </c>
      <c r="M30" s="160"/>
      <c r="N30" s="160"/>
      <c r="O30" s="160"/>
      <c r="P30" s="160"/>
      <c r="Q30" s="160"/>
      <c r="R30" s="171"/>
      <c r="S30" s="171"/>
      <c r="T30" s="171"/>
      <c r="U30" s="62" t="s">
        <v>5</v>
      </c>
      <c r="V30" s="160"/>
      <c r="W30" s="160"/>
      <c r="X30" s="160"/>
      <c r="Y30" s="160"/>
      <c r="Z30" s="160"/>
      <c r="AA30" s="171"/>
      <c r="AB30" s="171"/>
      <c r="AC30" s="171"/>
      <c r="AD30" s="63" t="s">
        <v>5</v>
      </c>
    </row>
    <row r="31" spans="1:30" s="8" customFormat="1" ht="19.5" customHeight="1" x14ac:dyDescent="0.15">
      <c r="A31" s="224"/>
      <c r="B31" s="204" t="s">
        <v>60</v>
      </c>
      <c r="C31" s="172">
        <f>I31+I32+R31+R32+AA31+AA32</f>
        <v>0</v>
      </c>
      <c r="D31" s="156"/>
      <c r="E31" s="157"/>
      <c r="F31" s="157"/>
      <c r="G31" s="157"/>
      <c r="H31" s="157"/>
      <c r="I31" s="162"/>
      <c r="J31" s="162"/>
      <c r="K31" s="162"/>
      <c r="L31" s="55" t="s">
        <v>5</v>
      </c>
      <c r="M31" s="157"/>
      <c r="N31" s="157"/>
      <c r="O31" s="157"/>
      <c r="P31" s="157"/>
      <c r="Q31" s="157"/>
      <c r="R31" s="162"/>
      <c r="S31" s="162"/>
      <c r="T31" s="162"/>
      <c r="U31" s="55" t="s">
        <v>5</v>
      </c>
      <c r="V31" s="157"/>
      <c r="W31" s="157"/>
      <c r="X31" s="157"/>
      <c r="Y31" s="157"/>
      <c r="Z31" s="157"/>
      <c r="AA31" s="162"/>
      <c r="AB31" s="162"/>
      <c r="AC31" s="162"/>
      <c r="AD31" s="60" t="s">
        <v>5</v>
      </c>
    </row>
    <row r="32" spans="1:30" s="8" customFormat="1" ht="19.5" customHeight="1" x14ac:dyDescent="0.15">
      <c r="A32" s="224"/>
      <c r="B32" s="205"/>
      <c r="C32" s="173"/>
      <c r="D32" s="159"/>
      <c r="E32" s="160"/>
      <c r="F32" s="160"/>
      <c r="G32" s="160"/>
      <c r="H32" s="160"/>
      <c r="I32" s="171"/>
      <c r="J32" s="171"/>
      <c r="K32" s="171"/>
      <c r="L32" s="62" t="s">
        <v>5</v>
      </c>
      <c r="M32" s="160"/>
      <c r="N32" s="160"/>
      <c r="O32" s="160"/>
      <c r="P32" s="160"/>
      <c r="Q32" s="160"/>
      <c r="R32" s="171"/>
      <c r="S32" s="171"/>
      <c r="T32" s="171"/>
      <c r="U32" s="62" t="s">
        <v>5</v>
      </c>
      <c r="V32" s="160"/>
      <c r="W32" s="160"/>
      <c r="X32" s="160"/>
      <c r="Y32" s="160"/>
      <c r="Z32" s="160"/>
      <c r="AA32" s="171"/>
      <c r="AB32" s="171"/>
      <c r="AC32" s="171"/>
      <c r="AD32" s="63" t="s">
        <v>5</v>
      </c>
    </row>
    <row r="33" spans="1:30" s="8" customFormat="1" ht="19.5" customHeight="1" x14ac:dyDescent="0.15">
      <c r="A33" s="224"/>
      <c r="B33" s="204" t="s">
        <v>61</v>
      </c>
      <c r="C33" s="240">
        <f>I33+I34+R33+R34+AA33+AA34</f>
        <v>0</v>
      </c>
      <c r="D33" s="156"/>
      <c r="E33" s="157"/>
      <c r="F33" s="157"/>
      <c r="G33" s="157"/>
      <c r="H33" s="157"/>
      <c r="I33" s="162"/>
      <c r="J33" s="162"/>
      <c r="K33" s="162"/>
      <c r="L33" s="55" t="s">
        <v>5</v>
      </c>
      <c r="M33" s="157"/>
      <c r="N33" s="157"/>
      <c r="O33" s="157"/>
      <c r="P33" s="157"/>
      <c r="Q33" s="157"/>
      <c r="R33" s="162"/>
      <c r="S33" s="162"/>
      <c r="T33" s="162"/>
      <c r="U33" s="55" t="s">
        <v>5</v>
      </c>
      <c r="V33" s="157"/>
      <c r="W33" s="157"/>
      <c r="X33" s="157"/>
      <c r="Y33" s="157"/>
      <c r="Z33" s="157"/>
      <c r="AA33" s="162"/>
      <c r="AB33" s="162"/>
      <c r="AC33" s="162"/>
      <c r="AD33" s="60" t="s">
        <v>5</v>
      </c>
    </row>
    <row r="34" spans="1:30" s="8" customFormat="1" ht="19.5" customHeight="1" x14ac:dyDescent="0.15">
      <c r="A34" s="225"/>
      <c r="B34" s="207"/>
      <c r="C34" s="242"/>
      <c r="D34" s="159"/>
      <c r="E34" s="160"/>
      <c r="F34" s="160"/>
      <c r="G34" s="160"/>
      <c r="H34" s="160"/>
      <c r="I34" s="171"/>
      <c r="J34" s="171"/>
      <c r="K34" s="171"/>
      <c r="L34" s="62" t="s">
        <v>5</v>
      </c>
      <c r="M34" s="160"/>
      <c r="N34" s="160"/>
      <c r="O34" s="160"/>
      <c r="P34" s="160"/>
      <c r="Q34" s="160"/>
      <c r="R34" s="171"/>
      <c r="S34" s="171"/>
      <c r="T34" s="171"/>
      <c r="U34" s="62" t="s">
        <v>5</v>
      </c>
      <c r="V34" s="160"/>
      <c r="W34" s="160"/>
      <c r="X34" s="160"/>
      <c r="Y34" s="160"/>
      <c r="Z34" s="160"/>
      <c r="AA34" s="171"/>
      <c r="AB34" s="171"/>
      <c r="AC34" s="171"/>
      <c r="AD34" s="63" t="s">
        <v>5</v>
      </c>
    </row>
    <row r="35" spans="1:30" s="8" customFormat="1" ht="19.5" customHeight="1" x14ac:dyDescent="0.15">
      <c r="A35" s="231">
        <v>6</v>
      </c>
      <c r="B35" s="238" t="s">
        <v>15</v>
      </c>
      <c r="C35" s="240">
        <f>I35+I36+R35+R36+AA35+AA36</f>
        <v>0</v>
      </c>
      <c r="D35" s="174"/>
      <c r="E35" s="175"/>
      <c r="F35" s="175"/>
      <c r="G35" s="175"/>
      <c r="H35" s="175"/>
      <c r="I35" s="166"/>
      <c r="J35" s="166"/>
      <c r="K35" s="166"/>
      <c r="L35" s="56" t="s">
        <v>5</v>
      </c>
      <c r="M35" s="175"/>
      <c r="N35" s="175"/>
      <c r="O35" s="175"/>
      <c r="P35" s="175"/>
      <c r="Q35" s="175"/>
      <c r="R35" s="166"/>
      <c r="S35" s="166"/>
      <c r="T35" s="166"/>
      <c r="U35" s="56" t="s">
        <v>5</v>
      </c>
      <c r="V35" s="175"/>
      <c r="W35" s="175"/>
      <c r="X35" s="175"/>
      <c r="Y35" s="175"/>
      <c r="Z35" s="175"/>
      <c r="AA35" s="166"/>
      <c r="AB35" s="166"/>
      <c r="AC35" s="166"/>
      <c r="AD35" s="58" t="s">
        <v>5</v>
      </c>
    </row>
    <row r="36" spans="1:30" s="8" customFormat="1" ht="19.5" customHeight="1" thickBot="1" x14ac:dyDescent="0.2">
      <c r="A36" s="237"/>
      <c r="B36" s="239"/>
      <c r="C36" s="241"/>
      <c r="D36" s="249"/>
      <c r="E36" s="250"/>
      <c r="F36" s="250"/>
      <c r="G36" s="250"/>
      <c r="H36" s="250"/>
      <c r="I36" s="251"/>
      <c r="J36" s="251"/>
      <c r="K36" s="251"/>
      <c r="L36" s="77" t="s">
        <v>5</v>
      </c>
      <c r="M36" s="250"/>
      <c r="N36" s="250"/>
      <c r="O36" s="250"/>
      <c r="P36" s="250"/>
      <c r="Q36" s="250"/>
      <c r="R36" s="251"/>
      <c r="S36" s="251"/>
      <c r="T36" s="251"/>
      <c r="U36" s="77" t="s">
        <v>5</v>
      </c>
      <c r="V36" s="250"/>
      <c r="W36" s="250"/>
      <c r="X36" s="250"/>
      <c r="Y36" s="250"/>
      <c r="Z36" s="250"/>
      <c r="AA36" s="251"/>
      <c r="AB36" s="251"/>
      <c r="AC36" s="251"/>
      <c r="AD36" s="78" t="s">
        <v>5</v>
      </c>
    </row>
    <row r="37" spans="1:30" s="8" customFormat="1" ht="56.25" customHeight="1" thickTop="1" thickBot="1" x14ac:dyDescent="0.2">
      <c r="A37" s="221" t="s">
        <v>16</v>
      </c>
      <c r="B37" s="222"/>
      <c r="C37" s="25">
        <f>SUM(C9:C36)</f>
        <v>0</v>
      </c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5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9" t="s">
        <v>18</v>
      </c>
      <c r="B1" s="179"/>
      <c r="C1" s="284"/>
      <c r="D1" s="284"/>
      <c r="E1" s="284"/>
      <c r="G1" s="36"/>
      <c r="J1" s="36"/>
    </row>
    <row r="2" spans="1:13" s="8" customFormat="1" ht="25.5" customHeight="1" thickBot="1" x14ac:dyDescent="0.2">
      <c r="A2" s="211" t="s">
        <v>1</v>
      </c>
      <c r="B2" s="287"/>
      <c r="C2" s="288"/>
      <c r="D2" s="29" t="s">
        <v>2</v>
      </c>
      <c r="E2" s="292" t="s">
        <v>19</v>
      </c>
      <c r="F2" s="293"/>
      <c r="G2" s="293"/>
      <c r="H2" s="293"/>
      <c r="I2" s="293"/>
      <c r="J2" s="293"/>
      <c r="K2" s="293"/>
      <c r="L2" s="293"/>
      <c r="M2" s="294"/>
    </row>
    <row r="3" spans="1:13" s="8" customFormat="1" ht="12.75" customHeight="1" x14ac:dyDescent="0.15">
      <c r="A3" s="224" t="s">
        <v>20</v>
      </c>
      <c r="B3" s="285">
        <v>1</v>
      </c>
      <c r="C3" s="286" t="s">
        <v>21</v>
      </c>
      <c r="D3" s="295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24"/>
      <c r="B4" s="276"/>
      <c r="C4" s="280"/>
      <c r="D4" s="290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24"/>
      <c r="B5" s="274">
        <v>2</v>
      </c>
      <c r="C5" s="279" t="s">
        <v>22</v>
      </c>
      <c r="D5" s="289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24"/>
      <c r="B6" s="276"/>
      <c r="C6" s="280"/>
      <c r="D6" s="290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24"/>
      <c r="B7" s="274">
        <v>3</v>
      </c>
      <c r="C7" s="279" t="s">
        <v>23</v>
      </c>
      <c r="D7" s="289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24"/>
      <c r="B8" s="276"/>
      <c r="C8" s="280"/>
      <c r="D8" s="290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24"/>
      <c r="B9" s="274">
        <v>4</v>
      </c>
      <c r="C9" s="279" t="s">
        <v>24</v>
      </c>
      <c r="D9" s="289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24"/>
      <c r="B10" s="276"/>
      <c r="C10" s="280"/>
      <c r="D10" s="290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24"/>
      <c r="B11" s="274">
        <v>5</v>
      </c>
      <c r="C11" s="277" t="s">
        <v>25</v>
      </c>
      <c r="D11" s="289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24"/>
      <c r="B12" s="276"/>
      <c r="C12" s="278"/>
      <c r="D12" s="290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24"/>
      <c r="B13" s="274">
        <v>6</v>
      </c>
      <c r="C13" s="279" t="s">
        <v>26</v>
      </c>
      <c r="D13" s="289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24"/>
      <c r="B14" s="276"/>
      <c r="C14" s="280"/>
      <c r="D14" s="290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24"/>
      <c r="B15" s="274">
        <v>7</v>
      </c>
      <c r="C15" s="279" t="s">
        <v>54</v>
      </c>
      <c r="D15" s="289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70"/>
      <c r="B16" s="275"/>
      <c r="C16" s="281"/>
      <c r="D16" s="291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1" t="s">
        <v>28</v>
      </c>
      <c r="B17" s="272"/>
      <c r="C17" s="273"/>
      <c r="D17" s="132">
        <f>SUM(D3:D16)</f>
        <v>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4" t="s">
        <v>29</v>
      </c>
      <c r="B18" s="282">
        <v>1</v>
      </c>
      <c r="C18" s="283" t="s">
        <v>30</v>
      </c>
      <c r="D18" s="296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24"/>
      <c r="B19" s="276"/>
      <c r="C19" s="280"/>
      <c r="D19" s="207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24"/>
      <c r="B20" s="274">
        <v>2</v>
      </c>
      <c r="C20" s="297" t="s">
        <v>31</v>
      </c>
      <c r="D20" s="289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24"/>
      <c r="B21" s="276"/>
      <c r="C21" s="298"/>
      <c r="D21" s="290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24"/>
      <c r="B22" s="274">
        <v>3</v>
      </c>
      <c r="C22" s="279" t="s">
        <v>32</v>
      </c>
      <c r="D22" s="289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24"/>
      <c r="B23" s="276"/>
      <c r="C23" s="280"/>
      <c r="D23" s="290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24"/>
      <c r="B24" s="274">
        <v>4</v>
      </c>
      <c r="C24" s="279" t="s">
        <v>33</v>
      </c>
      <c r="D24" s="289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24"/>
      <c r="B25" s="276"/>
      <c r="C25" s="280"/>
      <c r="D25" s="290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24"/>
      <c r="B26" s="274">
        <v>5</v>
      </c>
      <c r="C26" s="279" t="s">
        <v>34</v>
      </c>
      <c r="D26" s="289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24"/>
      <c r="B27" s="276"/>
      <c r="C27" s="280"/>
      <c r="D27" s="290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24"/>
      <c r="B28" s="274">
        <v>6</v>
      </c>
      <c r="C28" s="208" t="s">
        <v>35</v>
      </c>
      <c r="D28" s="289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24"/>
      <c r="B29" s="276"/>
      <c r="C29" s="207"/>
      <c r="D29" s="290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24"/>
      <c r="B30" s="274">
        <v>7</v>
      </c>
      <c r="C30" s="208" t="s">
        <v>55</v>
      </c>
      <c r="D30" s="289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0"/>
      <c r="B31" s="275"/>
      <c r="C31" s="261"/>
      <c r="D31" s="291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1" t="s">
        <v>36</v>
      </c>
      <c r="B32" s="272"/>
      <c r="C32" s="273"/>
      <c r="D32" s="41">
        <f>SUM(D18:D31)</f>
        <v>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58" t="s">
        <v>37</v>
      </c>
      <c r="B33" s="259"/>
      <c r="C33" s="260"/>
      <c r="D33" s="30">
        <f>D17+D32</f>
        <v>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2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3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3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3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4" t="s">
        <v>57</v>
      </c>
      <c r="B39" s="265"/>
      <c r="C39" s="266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7" t="s">
        <v>27</v>
      </c>
      <c r="B40" s="133">
        <v>1</v>
      </c>
      <c r="C40" s="134" t="s">
        <v>67</v>
      </c>
      <c r="D40" s="135">
        <f t="shared" ref="D40:D46" si="0">F40+I40+L40</f>
        <v>0</v>
      </c>
      <c r="E40" s="136"/>
      <c r="F40" s="137"/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68"/>
      <c r="B41" s="141">
        <v>2</v>
      </c>
      <c r="C41" s="121" t="s">
        <v>68</v>
      </c>
      <c r="D41" s="142">
        <f t="shared" si="0"/>
        <v>0</v>
      </c>
      <c r="E41" s="115"/>
      <c r="F41" s="116"/>
      <c r="G41" s="143" t="s">
        <v>5</v>
      </c>
      <c r="H41" s="118"/>
      <c r="I41" s="116"/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68"/>
      <c r="B42" s="144">
        <v>3</v>
      </c>
      <c r="C42" s="121" t="s">
        <v>64</v>
      </c>
      <c r="D42" s="142">
        <f t="shared" si="0"/>
        <v>0</v>
      </c>
      <c r="E42" s="115"/>
      <c r="F42" s="116"/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68"/>
      <c r="B43" s="144">
        <v>4</v>
      </c>
      <c r="C43" s="121" t="s">
        <v>65</v>
      </c>
      <c r="D43" s="142">
        <f t="shared" si="0"/>
        <v>0</v>
      </c>
      <c r="E43" s="115"/>
      <c r="F43" s="116"/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68"/>
      <c r="B44" s="144">
        <v>5</v>
      </c>
      <c r="C44" s="145" t="s">
        <v>114</v>
      </c>
      <c r="D44" s="142">
        <f t="shared" si="0"/>
        <v>0</v>
      </c>
      <c r="E44" s="115"/>
      <c r="F44" s="116"/>
      <c r="G44" s="143" t="s">
        <v>5</v>
      </c>
      <c r="H44" s="118"/>
      <c r="I44" s="116"/>
      <c r="J44" s="143" t="s">
        <v>5</v>
      </c>
      <c r="K44" s="118"/>
      <c r="L44" s="116"/>
      <c r="M44" s="119" t="s">
        <v>5</v>
      </c>
    </row>
    <row r="45" spans="1:13" s="8" customFormat="1" ht="21" customHeight="1" x14ac:dyDescent="0.15">
      <c r="A45" s="268"/>
      <c r="B45" s="144">
        <v>6</v>
      </c>
      <c r="C45" s="145" t="s">
        <v>66</v>
      </c>
      <c r="D45" s="142">
        <f t="shared" si="0"/>
        <v>0</v>
      </c>
      <c r="E45" s="115"/>
      <c r="F45" s="116"/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69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5" t="s">
        <v>45</v>
      </c>
      <c r="B47" s="256"/>
      <c r="C47" s="257"/>
      <c r="D47" s="33">
        <f>SUM(D40:D46)</f>
        <v>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2" t="s">
        <v>46</v>
      </c>
      <c r="B48" s="253"/>
      <c r="C48" s="254"/>
      <c r="D48" s="34">
        <f>D33+D39+D47</f>
        <v>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3" t="s">
        <v>47</v>
      </c>
      <c r="R1" s="244"/>
      <c r="S1" s="244"/>
      <c r="T1" s="244"/>
      <c r="U1" s="244"/>
      <c r="V1" s="244"/>
      <c r="W1" s="244"/>
      <c r="X1" s="244" t="s">
        <v>48</v>
      </c>
      <c r="Y1" s="244"/>
      <c r="Z1" s="244"/>
      <c r="AA1" s="244"/>
      <c r="AB1" s="244"/>
      <c r="AC1" s="244"/>
      <c r="AD1" s="245"/>
    </row>
    <row r="2" spans="1:35" ht="30" customHeight="1" thickBot="1" x14ac:dyDescent="0.2">
      <c r="A2" s="1"/>
      <c r="B2" s="2"/>
      <c r="C2" s="3"/>
      <c r="D2" s="4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6" t="s">
        <v>127</v>
      </c>
      <c r="B4" s="177"/>
      <c r="C4" s="177"/>
      <c r="D4" s="177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</row>
    <row r="5" spans="1:35" ht="22.5" customHeight="1" x14ac:dyDescent="0.15">
      <c r="A5" s="185" t="s">
        <v>44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5" ht="22.5" customHeight="1" x14ac:dyDescent="0.15">
      <c r="A6" s="179" t="s">
        <v>126</v>
      </c>
      <c r="B6" s="180"/>
      <c r="C6" s="180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5" ht="22.5" customHeight="1" thickBot="1" x14ac:dyDescent="0.2">
      <c r="A7" s="182" t="s">
        <v>0</v>
      </c>
      <c r="B7" s="183"/>
      <c r="C7" s="183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</row>
    <row r="8" spans="1:35" s="7" customFormat="1" ht="25.5" customHeight="1" thickBot="1" x14ac:dyDescent="0.2">
      <c r="A8" s="211" t="s">
        <v>1</v>
      </c>
      <c r="B8" s="212"/>
      <c r="C8" s="6" t="s">
        <v>2</v>
      </c>
      <c r="D8" s="186" t="s">
        <v>3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8"/>
    </row>
    <row r="9" spans="1:35" s="8" customFormat="1" ht="19.5" customHeight="1" x14ac:dyDescent="0.15">
      <c r="A9" s="217">
        <v>1</v>
      </c>
      <c r="B9" s="228" t="s">
        <v>4</v>
      </c>
      <c r="C9" s="209">
        <f>D9*I9*O9</f>
        <v>1085280</v>
      </c>
      <c r="D9" s="193">
        <v>20</v>
      </c>
      <c r="E9" s="194"/>
      <c r="F9" s="194"/>
      <c r="G9" s="10" t="s">
        <v>5</v>
      </c>
      <c r="H9" s="10" t="s">
        <v>17</v>
      </c>
      <c r="I9" s="195">
        <v>4522</v>
      </c>
      <c r="J9" s="195"/>
      <c r="K9" s="195"/>
      <c r="L9" s="196" t="s">
        <v>6</v>
      </c>
      <c r="M9" s="197"/>
      <c r="N9" s="10" t="s">
        <v>58</v>
      </c>
      <c r="O9" s="197">
        <v>12</v>
      </c>
      <c r="P9" s="19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8"/>
      <c r="B10" s="207"/>
      <c r="C10" s="210"/>
      <c r="D10" s="198" t="s">
        <v>119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200"/>
    </row>
    <row r="11" spans="1:35" s="8" customFormat="1" ht="16.5" customHeight="1" x14ac:dyDescent="0.15">
      <c r="A11" s="226" t="s">
        <v>7</v>
      </c>
      <c r="B11" s="235" t="s">
        <v>8</v>
      </c>
      <c r="C11" s="209">
        <f>IF('支出の部（記入例）'!D33&lt;=120000,ROUNDDOWN('支出の部（記入例）'!D33,-1),120000+(IF(AH13=AH15,AH13,IF(AH13&lt;AH15,AH13,IF(AH15&lt;AH13,AH15)))))</f>
        <v>617330</v>
      </c>
      <c r="D11" s="201" t="s">
        <v>63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3"/>
    </row>
    <row r="12" spans="1:35" s="8" customFormat="1" ht="16.5" customHeight="1" x14ac:dyDescent="0.15">
      <c r="A12" s="227"/>
      <c r="B12" s="236"/>
      <c r="C12" s="210"/>
      <c r="D12" s="163" t="s">
        <v>53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5"/>
    </row>
    <row r="13" spans="1:35" s="8" customFormat="1" ht="16.5" customHeight="1" x14ac:dyDescent="0.15">
      <c r="A13" s="227"/>
      <c r="B13" s="236"/>
      <c r="C13" s="210"/>
      <c r="D13" s="43" t="s">
        <v>69</v>
      </c>
      <c r="E13" s="216">
        <v>170</v>
      </c>
      <c r="F13" s="216"/>
      <c r="G13" s="13" t="s">
        <v>5</v>
      </c>
      <c r="H13" s="13" t="s">
        <v>17</v>
      </c>
      <c r="I13" s="189" t="s">
        <v>9</v>
      </c>
      <c r="J13" s="189"/>
      <c r="K13" s="189"/>
      <c r="L13" s="189"/>
      <c r="M13" s="189"/>
      <c r="N13" s="190">
        <v>4522</v>
      </c>
      <c r="O13" s="190"/>
      <c r="P13" s="190"/>
      <c r="Q13" s="169" t="s">
        <v>6</v>
      </c>
      <c r="R13" s="169"/>
      <c r="S13" s="45" t="s">
        <v>49</v>
      </c>
      <c r="T13" s="191">
        <v>50000</v>
      </c>
      <c r="U13" s="192"/>
      <c r="V13" s="19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27"/>
      <c r="B14" s="236"/>
      <c r="C14" s="210"/>
      <c r="D14" s="15"/>
      <c r="E14" s="16"/>
      <c r="F14" s="16"/>
      <c r="G14" s="16"/>
      <c r="I14" s="169" t="s">
        <v>43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4"/>
      <c r="B15" s="230"/>
      <c r="C15" s="230"/>
      <c r="D15" s="44" t="s">
        <v>50</v>
      </c>
      <c r="E15" s="153" t="s">
        <v>51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8" t="s">
        <v>72</v>
      </c>
      <c r="S15" s="151">
        <f>IF('支出の部（記入例）'!D33=0,"",'支出の部（記入例）'!D33-120000)</f>
        <v>1492000</v>
      </c>
      <c r="T15" s="151"/>
      <c r="U15" s="151"/>
      <c r="V15" s="151"/>
      <c r="W15" s="18" t="s">
        <v>5</v>
      </c>
      <c r="X15" s="153" t="s">
        <v>10</v>
      </c>
      <c r="Y15" s="153"/>
      <c r="Z15" s="153"/>
      <c r="AA15" s="153"/>
      <c r="AB15" s="153"/>
      <c r="AC15" s="153"/>
      <c r="AD15" s="299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24"/>
      <c r="B16" s="150" t="s">
        <v>121</v>
      </c>
      <c r="C16" s="19">
        <f>G16*K16</f>
        <v>0</v>
      </c>
      <c r="D16" s="219" t="s">
        <v>122</v>
      </c>
      <c r="E16" s="220"/>
      <c r="F16" s="220"/>
      <c r="G16" s="168">
        <v>0</v>
      </c>
      <c r="H16" s="168"/>
      <c r="I16" s="20" t="s">
        <v>11</v>
      </c>
      <c r="J16" s="20" t="s">
        <v>17</v>
      </c>
      <c r="K16" s="167">
        <v>2200</v>
      </c>
      <c r="L16" s="167"/>
      <c r="M16" s="167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4"/>
      <c r="B17" s="206"/>
      <c r="C17" s="172" t="str">
        <f>IF(I17+I18+R17+R18+AA17+AA18=0,"",I17+I18+R17+R18+AA17+AA18)</f>
        <v/>
      </c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</row>
    <row r="18" spans="1:30" s="8" customFormat="1" ht="19.5" customHeight="1" x14ac:dyDescent="0.15">
      <c r="A18" s="224"/>
      <c r="B18" s="207"/>
      <c r="C18" s="173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1"/>
    </row>
    <row r="19" spans="1:30" s="8" customFormat="1" ht="19.5" customHeight="1" x14ac:dyDescent="0.15">
      <c r="A19" s="224"/>
      <c r="B19" s="206"/>
      <c r="C19" s="172" t="str">
        <f>IF(I19+I20+R19+R20+AA19+AA20=0,"",I19+I20+R19+R20+AA19+AA20)</f>
        <v/>
      </c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8"/>
    </row>
    <row r="20" spans="1:30" s="8" customFormat="1" ht="19.5" customHeight="1" x14ac:dyDescent="0.15">
      <c r="A20" s="224"/>
      <c r="B20" s="229"/>
      <c r="C20" s="173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/>
    </row>
    <row r="21" spans="1:30" s="8" customFormat="1" ht="19.5" customHeight="1" x14ac:dyDescent="0.15">
      <c r="A21" s="224"/>
      <c r="B21" s="206"/>
      <c r="C21" s="172" t="str">
        <f>IF(I21+I22+R21+R22+AA21+AA22=0,"",I21+I22+R21+R22+AA21+AA22)</f>
        <v/>
      </c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</row>
    <row r="22" spans="1:30" s="8" customFormat="1" ht="19.5" customHeight="1" x14ac:dyDescent="0.15">
      <c r="A22" s="224"/>
      <c r="B22" s="207"/>
      <c r="C22" s="173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1"/>
    </row>
    <row r="23" spans="1:30" s="8" customFormat="1" ht="19.5" customHeight="1" x14ac:dyDescent="0.15">
      <c r="A23" s="224"/>
      <c r="B23" s="208"/>
      <c r="C23" s="172" t="str">
        <f>IF(I23+I24+R23+R24+AA23+AA24=0,"",I23+I24+R23+R24+AA23+AA24)</f>
        <v/>
      </c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8"/>
    </row>
    <row r="24" spans="1:30" s="8" customFormat="1" ht="19.5" customHeight="1" x14ac:dyDescent="0.15">
      <c r="A24" s="225"/>
      <c r="B24" s="207"/>
      <c r="C24" s="173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</row>
    <row r="25" spans="1:30" s="8" customFormat="1" ht="19.5" customHeight="1" x14ac:dyDescent="0.15">
      <c r="A25" s="231">
        <v>3</v>
      </c>
      <c r="B25" s="208" t="s">
        <v>12</v>
      </c>
      <c r="C25" s="172">
        <f>I25+I26+R25+R26+AA25+AA26</f>
        <v>68300</v>
      </c>
      <c r="D25" s="156" t="s">
        <v>76</v>
      </c>
      <c r="E25" s="157"/>
      <c r="F25" s="157"/>
      <c r="G25" s="157"/>
      <c r="H25" s="157"/>
      <c r="I25" s="162">
        <v>28300</v>
      </c>
      <c r="J25" s="162"/>
      <c r="K25" s="162"/>
      <c r="L25" s="55" t="s">
        <v>5</v>
      </c>
      <c r="M25" s="157" t="s">
        <v>77</v>
      </c>
      <c r="N25" s="157"/>
      <c r="O25" s="157"/>
      <c r="P25" s="157"/>
      <c r="Q25" s="157"/>
      <c r="R25" s="162">
        <v>20000</v>
      </c>
      <c r="S25" s="162"/>
      <c r="T25" s="162"/>
      <c r="U25" s="55" t="s">
        <v>5</v>
      </c>
      <c r="V25" s="157" t="s">
        <v>78</v>
      </c>
      <c r="W25" s="157"/>
      <c r="X25" s="157"/>
      <c r="Y25" s="157"/>
      <c r="Z25" s="157"/>
      <c r="AA25" s="162">
        <v>20000</v>
      </c>
      <c r="AB25" s="162"/>
      <c r="AC25" s="162"/>
      <c r="AD25" s="60" t="s">
        <v>5</v>
      </c>
    </row>
    <row r="26" spans="1:30" s="8" customFormat="1" ht="19.5" customHeight="1" x14ac:dyDescent="0.15">
      <c r="A26" s="232"/>
      <c r="B26" s="233"/>
      <c r="C26" s="234"/>
      <c r="D26" s="159"/>
      <c r="E26" s="160"/>
      <c r="F26" s="160"/>
      <c r="G26" s="160"/>
      <c r="H26" s="160"/>
      <c r="I26" s="171"/>
      <c r="J26" s="171"/>
      <c r="K26" s="171"/>
      <c r="L26" s="62" t="s">
        <v>5</v>
      </c>
      <c r="M26" s="160"/>
      <c r="N26" s="160"/>
      <c r="O26" s="160"/>
      <c r="P26" s="160"/>
      <c r="Q26" s="160"/>
      <c r="R26" s="171"/>
      <c r="S26" s="171"/>
      <c r="T26" s="171"/>
      <c r="U26" s="62" t="s">
        <v>5</v>
      </c>
      <c r="V26" s="160"/>
      <c r="W26" s="160"/>
      <c r="X26" s="160"/>
      <c r="Y26" s="160"/>
      <c r="Z26" s="160"/>
      <c r="AA26" s="171"/>
      <c r="AB26" s="171"/>
      <c r="AC26" s="171"/>
      <c r="AD26" s="58" t="s">
        <v>5</v>
      </c>
    </row>
    <row r="27" spans="1:30" s="8" customFormat="1" ht="19.5" customHeight="1" x14ac:dyDescent="0.15">
      <c r="A27" s="231">
        <v>4</v>
      </c>
      <c r="B27" s="208" t="s">
        <v>13</v>
      </c>
      <c r="C27" s="172">
        <f>I27+I28+R27+R28+AA27+AA28</f>
        <v>21000</v>
      </c>
      <c r="D27" s="156" t="s">
        <v>79</v>
      </c>
      <c r="E27" s="157"/>
      <c r="F27" s="157"/>
      <c r="G27" s="157"/>
      <c r="H27" s="157"/>
      <c r="I27" s="162">
        <v>6000</v>
      </c>
      <c r="J27" s="162"/>
      <c r="K27" s="162"/>
      <c r="L27" s="56" t="s">
        <v>5</v>
      </c>
      <c r="M27" s="157" t="s">
        <v>80</v>
      </c>
      <c r="N27" s="157"/>
      <c r="O27" s="157"/>
      <c r="P27" s="157"/>
      <c r="Q27" s="157"/>
      <c r="R27" s="162">
        <v>15000</v>
      </c>
      <c r="S27" s="162"/>
      <c r="T27" s="162"/>
      <c r="U27" s="56" t="s">
        <v>5</v>
      </c>
      <c r="V27" s="157"/>
      <c r="W27" s="157"/>
      <c r="X27" s="157"/>
      <c r="Y27" s="157"/>
      <c r="Z27" s="157"/>
      <c r="AA27" s="162"/>
      <c r="AB27" s="162"/>
      <c r="AC27" s="162"/>
      <c r="AD27" s="60" t="s">
        <v>5</v>
      </c>
    </row>
    <row r="28" spans="1:30" s="8" customFormat="1" ht="19.5" customHeight="1" x14ac:dyDescent="0.15">
      <c r="A28" s="218"/>
      <c r="B28" s="207"/>
      <c r="C28" s="173"/>
      <c r="D28" s="159"/>
      <c r="E28" s="160"/>
      <c r="F28" s="160"/>
      <c r="G28" s="160"/>
      <c r="H28" s="160"/>
      <c r="I28" s="171"/>
      <c r="J28" s="171"/>
      <c r="K28" s="171"/>
      <c r="L28" s="56" t="s">
        <v>5</v>
      </c>
      <c r="M28" s="160"/>
      <c r="N28" s="160"/>
      <c r="O28" s="160"/>
      <c r="P28" s="160"/>
      <c r="Q28" s="160"/>
      <c r="R28" s="171"/>
      <c r="S28" s="171"/>
      <c r="T28" s="171"/>
      <c r="U28" s="56" t="s">
        <v>5</v>
      </c>
      <c r="V28" s="160"/>
      <c r="W28" s="160"/>
      <c r="X28" s="160"/>
      <c r="Y28" s="160"/>
      <c r="Z28" s="160"/>
      <c r="AA28" s="171"/>
      <c r="AB28" s="171"/>
      <c r="AC28" s="171"/>
      <c r="AD28" s="63" t="s">
        <v>5</v>
      </c>
    </row>
    <row r="29" spans="1:30" s="8" customFormat="1" ht="19.5" customHeight="1" x14ac:dyDescent="0.15">
      <c r="A29" s="223" t="s">
        <v>62</v>
      </c>
      <c r="B29" s="204" t="s">
        <v>14</v>
      </c>
      <c r="C29" s="172">
        <f>I29+I30+R29+R30+AA29+AA30</f>
        <v>20000</v>
      </c>
      <c r="D29" s="156" t="s">
        <v>81</v>
      </c>
      <c r="E29" s="157"/>
      <c r="F29" s="157"/>
      <c r="G29" s="157"/>
      <c r="H29" s="157"/>
      <c r="I29" s="162">
        <v>20000</v>
      </c>
      <c r="J29" s="162"/>
      <c r="K29" s="162"/>
      <c r="L29" s="55" t="s">
        <v>5</v>
      </c>
      <c r="M29" s="157"/>
      <c r="N29" s="157"/>
      <c r="O29" s="157"/>
      <c r="P29" s="157"/>
      <c r="Q29" s="157"/>
      <c r="R29" s="162"/>
      <c r="S29" s="162"/>
      <c r="T29" s="162"/>
      <c r="U29" s="55" t="s">
        <v>5</v>
      </c>
      <c r="V29" s="157"/>
      <c r="W29" s="157"/>
      <c r="X29" s="157"/>
      <c r="Y29" s="157"/>
      <c r="Z29" s="157"/>
      <c r="AA29" s="162"/>
      <c r="AB29" s="162"/>
      <c r="AC29" s="162"/>
      <c r="AD29" s="60" t="s">
        <v>5</v>
      </c>
    </row>
    <row r="30" spans="1:30" s="8" customFormat="1" ht="19.5" customHeight="1" x14ac:dyDescent="0.15">
      <c r="A30" s="224"/>
      <c r="B30" s="205"/>
      <c r="C30" s="173"/>
      <c r="D30" s="159"/>
      <c r="E30" s="160"/>
      <c r="F30" s="160"/>
      <c r="G30" s="160"/>
      <c r="H30" s="160"/>
      <c r="I30" s="171"/>
      <c r="J30" s="171"/>
      <c r="K30" s="171"/>
      <c r="L30" s="62" t="s">
        <v>5</v>
      </c>
      <c r="M30" s="160"/>
      <c r="N30" s="160"/>
      <c r="O30" s="160"/>
      <c r="P30" s="160"/>
      <c r="Q30" s="160"/>
      <c r="R30" s="171"/>
      <c r="S30" s="171"/>
      <c r="T30" s="171"/>
      <c r="U30" s="62" t="s">
        <v>5</v>
      </c>
      <c r="V30" s="160"/>
      <c r="W30" s="160"/>
      <c r="X30" s="160"/>
      <c r="Y30" s="160"/>
      <c r="Z30" s="160"/>
      <c r="AA30" s="171"/>
      <c r="AB30" s="171"/>
      <c r="AC30" s="171"/>
      <c r="AD30" s="63" t="s">
        <v>5</v>
      </c>
    </row>
    <row r="31" spans="1:30" s="8" customFormat="1" ht="19.5" customHeight="1" x14ac:dyDescent="0.15">
      <c r="A31" s="224"/>
      <c r="B31" s="204" t="s">
        <v>60</v>
      </c>
      <c r="C31" s="172">
        <f>I31+I32+R31+R32+AA31+AA32</f>
        <v>60350</v>
      </c>
      <c r="D31" s="156" t="s">
        <v>82</v>
      </c>
      <c r="E31" s="157"/>
      <c r="F31" s="157"/>
      <c r="G31" s="157"/>
      <c r="H31" s="157"/>
      <c r="I31" s="162">
        <v>50000</v>
      </c>
      <c r="J31" s="162"/>
      <c r="K31" s="162"/>
      <c r="L31" s="56" t="s">
        <v>5</v>
      </c>
      <c r="M31" s="157" t="s">
        <v>83</v>
      </c>
      <c r="N31" s="157"/>
      <c r="O31" s="157"/>
      <c r="P31" s="157"/>
      <c r="Q31" s="157"/>
      <c r="R31" s="162">
        <v>10350</v>
      </c>
      <c r="S31" s="162"/>
      <c r="T31" s="162"/>
      <c r="U31" s="56" t="s">
        <v>5</v>
      </c>
      <c r="V31" s="157"/>
      <c r="W31" s="157"/>
      <c r="X31" s="157"/>
      <c r="Y31" s="157"/>
      <c r="Z31" s="157"/>
      <c r="AA31" s="162"/>
      <c r="AB31" s="162"/>
      <c r="AC31" s="162"/>
      <c r="AD31" s="60" t="s">
        <v>5</v>
      </c>
    </row>
    <row r="32" spans="1:30" s="8" customFormat="1" ht="19.5" customHeight="1" x14ac:dyDescent="0.15">
      <c r="A32" s="224"/>
      <c r="B32" s="205"/>
      <c r="C32" s="173"/>
      <c r="D32" s="159"/>
      <c r="E32" s="160"/>
      <c r="F32" s="160"/>
      <c r="G32" s="160"/>
      <c r="H32" s="160"/>
      <c r="I32" s="171"/>
      <c r="J32" s="171"/>
      <c r="K32" s="171"/>
      <c r="L32" s="56" t="s">
        <v>5</v>
      </c>
      <c r="M32" s="160"/>
      <c r="N32" s="160"/>
      <c r="O32" s="160"/>
      <c r="P32" s="160"/>
      <c r="Q32" s="160"/>
      <c r="R32" s="171"/>
      <c r="S32" s="171"/>
      <c r="T32" s="171"/>
      <c r="U32" s="56" t="s">
        <v>5</v>
      </c>
      <c r="V32" s="160"/>
      <c r="W32" s="160"/>
      <c r="X32" s="160"/>
      <c r="Y32" s="160"/>
      <c r="Z32" s="160"/>
      <c r="AA32" s="171"/>
      <c r="AB32" s="171"/>
      <c r="AC32" s="171"/>
      <c r="AD32" s="63" t="s">
        <v>5</v>
      </c>
    </row>
    <row r="33" spans="1:30" s="8" customFormat="1" ht="19.5" customHeight="1" x14ac:dyDescent="0.15">
      <c r="A33" s="224"/>
      <c r="B33" s="204" t="s">
        <v>61</v>
      </c>
      <c r="C33" s="240">
        <f>I33+I34+R33+R34+AA33+AA34</f>
        <v>50</v>
      </c>
      <c r="D33" s="156" t="s">
        <v>84</v>
      </c>
      <c r="E33" s="157"/>
      <c r="F33" s="157"/>
      <c r="G33" s="157"/>
      <c r="H33" s="157"/>
      <c r="I33" s="162">
        <v>50</v>
      </c>
      <c r="J33" s="162"/>
      <c r="K33" s="162"/>
      <c r="L33" s="55" t="s">
        <v>5</v>
      </c>
      <c r="M33" s="157"/>
      <c r="N33" s="157"/>
      <c r="O33" s="157"/>
      <c r="P33" s="157"/>
      <c r="Q33" s="157"/>
      <c r="R33" s="162"/>
      <c r="S33" s="162"/>
      <c r="T33" s="162"/>
      <c r="U33" s="55" t="s">
        <v>5</v>
      </c>
      <c r="V33" s="157"/>
      <c r="W33" s="157"/>
      <c r="X33" s="157"/>
      <c r="Y33" s="157"/>
      <c r="Z33" s="157"/>
      <c r="AA33" s="162"/>
      <c r="AB33" s="162"/>
      <c r="AC33" s="162"/>
      <c r="AD33" s="60" t="s">
        <v>5</v>
      </c>
    </row>
    <row r="34" spans="1:30" s="8" customFormat="1" ht="19.5" customHeight="1" x14ac:dyDescent="0.15">
      <c r="A34" s="225"/>
      <c r="B34" s="207"/>
      <c r="C34" s="242"/>
      <c r="D34" s="159"/>
      <c r="E34" s="160"/>
      <c r="F34" s="160"/>
      <c r="G34" s="160"/>
      <c r="H34" s="160"/>
      <c r="I34" s="171"/>
      <c r="J34" s="171"/>
      <c r="K34" s="171"/>
      <c r="L34" s="62" t="s">
        <v>5</v>
      </c>
      <c r="M34" s="160"/>
      <c r="N34" s="160"/>
      <c r="O34" s="160"/>
      <c r="P34" s="160"/>
      <c r="Q34" s="160"/>
      <c r="R34" s="171"/>
      <c r="S34" s="171"/>
      <c r="T34" s="171"/>
      <c r="U34" s="62" t="s">
        <v>5</v>
      </c>
      <c r="V34" s="160"/>
      <c r="W34" s="160"/>
      <c r="X34" s="160"/>
      <c r="Y34" s="160"/>
      <c r="Z34" s="160"/>
      <c r="AA34" s="171"/>
      <c r="AB34" s="171"/>
      <c r="AC34" s="171"/>
      <c r="AD34" s="63" t="s">
        <v>5</v>
      </c>
    </row>
    <row r="35" spans="1:30" s="8" customFormat="1" ht="19.5" customHeight="1" x14ac:dyDescent="0.15">
      <c r="A35" s="231">
        <v>6</v>
      </c>
      <c r="B35" s="238" t="s">
        <v>15</v>
      </c>
      <c r="C35" s="240">
        <f>I35+I36+R35+R36+AA35+AA36</f>
        <v>123510</v>
      </c>
      <c r="D35" s="156" t="s">
        <v>85</v>
      </c>
      <c r="E35" s="157"/>
      <c r="F35" s="157"/>
      <c r="G35" s="157"/>
      <c r="H35" s="157"/>
      <c r="I35" s="162">
        <v>123510</v>
      </c>
      <c r="J35" s="162"/>
      <c r="K35" s="162"/>
      <c r="L35" s="55" t="s">
        <v>5</v>
      </c>
      <c r="M35" s="157"/>
      <c r="N35" s="157"/>
      <c r="O35" s="157"/>
      <c r="P35" s="157"/>
      <c r="Q35" s="157"/>
      <c r="R35" s="162"/>
      <c r="S35" s="162"/>
      <c r="T35" s="162"/>
      <c r="U35" s="55" t="s">
        <v>5</v>
      </c>
      <c r="V35" s="157"/>
      <c r="W35" s="157"/>
      <c r="X35" s="157"/>
      <c r="Y35" s="157"/>
      <c r="Z35" s="157"/>
      <c r="AA35" s="162"/>
      <c r="AB35" s="162"/>
      <c r="AC35" s="162"/>
      <c r="AD35" s="58" t="s">
        <v>5</v>
      </c>
    </row>
    <row r="36" spans="1:30" s="8" customFormat="1" ht="19.5" customHeight="1" thickBot="1" x14ac:dyDescent="0.2">
      <c r="A36" s="237"/>
      <c r="B36" s="239"/>
      <c r="C36" s="241"/>
      <c r="D36" s="249"/>
      <c r="E36" s="250"/>
      <c r="F36" s="250"/>
      <c r="G36" s="250"/>
      <c r="H36" s="250"/>
      <c r="I36" s="251"/>
      <c r="J36" s="251"/>
      <c r="K36" s="251"/>
      <c r="L36" s="77" t="s">
        <v>5</v>
      </c>
      <c r="M36" s="250"/>
      <c r="N36" s="250"/>
      <c r="O36" s="250"/>
      <c r="P36" s="250"/>
      <c r="Q36" s="250"/>
      <c r="R36" s="251"/>
      <c r="S36" s="251"/>
      <c r="T36" s="251"/>
      <c r="U36" s="77" t="s">
        <v>5</v>
      </c>
      <c r="V36" s="250"/>
      <c r="W36" s="250"/>
      <c r="X36" s="250"/>
      <c r="Y36" s="250"/>
      <c r="Z36" s="250"/>
      <c r="AA36" s="251"/>
      <c r="AB36" s="251"/>
      <c r="AC36" s="251"/>
      <c r="AD36" s="78" t="s">
        <v>5</v>
      </c>
    </row>
    <row r="37" spans="1:30" s="8" customFormat="1" ht="56.25" customHeight="1" thickTop="1" thickBot="1" x14ac:dyDescent="0.2">
      <c r="A37" s="221" t="s">
        <v>16</v>
      </c>
      <c r="B37" s="222"/>
      <c r="C37" s="25">
        <f>SUM(C9:C36)</f>
        <v>1995820</v>
      </c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5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M28:Q28"/>
    <mergeCell ref="R28:T28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9" t="s">
        <v>18</v>
      </c>
      <c r="B1" s="179"/>
      <c r="C1" s="284"/>
      <c r="D1" s="284"/>
      <c r="E1" s="284"/>
      <c r="G1" s="36"/>
      <c r="J1" s="36"/>
    </row>
    <row r="2" spans="1:13" s="8" customFormat="1" ht="25.5" customHeight="1" thickBot="1" x14ac:dyDescent="0.2">
      <c r="A2" s="211" t="s">
        <v>1</v>
      </c>
      <c r="B2" s="287"/>
      <c r="C2" s="288"/>
      <c r="D2" s="29" t="s">
        <v>2</v>
      </c>
      <c r="E2" s="292" t="s">
        <v>19</v>
      </c>
      <c r="F2" s="293"/>
      <c r="G2" s="293"/>
      <c r="H2" s="293"/>
      <c r="I2" s="293"/>
      <c r="J2" s="293"/>
      <c r="K2" s="293"/>
      <c r="L2" s="293"/>
      <c r="M2" s="294"/>
    </row>
    <row r="3" spans="1:13" s="8" customFormat="1" ht="12.75" customHeight="1" x14ac:dyDescent="0.15">
      <c r="A3" s="224" t="s">
        <v>20</v>
      </c>
      <c r="B3" s="285">
        <v>1</v>
      </c>
      <c r="C3" s="286" t="s">
        <v>21</v>
      </c>
      <c r="D3" s="295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24"/>
      <c r="B4" s="276"/>
      <c r="C4" s="280"/>
      <c r="D4" s="290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24"/>
      <c r="B5" s="274">
        <v>2</v>
      </c>
      <c r="C5" s="279" t="s">
        <v>22</v>
      </c>
      <c r="D5" s="289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24"/>
      <c r="B6" s="276"/>
      <c r="C6" s="280"/>
      <c r="D6" s="290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24"/>
      <c r="B7" s="274">
        <v>3</v>
      </c>
      <c r="C7" s="279" t="s">
        <v>23</v>
      </c>
      <c r="D7" s="289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24"/>
      <c r="B8" s="276"/>
      <c r="C8" s="280"/>
      <c r="D8" s="290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24"/>
      <c r="B9" s="274">
        <v>4</v>
      </c>
      <c r="C9" s="279" t="s">
        <v>24</v>
      </c>
      <c r="D9" s="289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24"/>
      <c r="B10" s="276"/>
      <c r="C10" s="280"/>
      <c r="D10" s="290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24"/>
      <c r="B11" s="274">
        <v>5</v>
      </c>
      <c r="C11" s="277" t="s">
        <v>25</v>
      </c>
      <c r="D11" s="289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24"/>
      <c r="B12" s="276"/>
      <c r="C12" s="278"/>
      <c r="D12" s="290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24"/>
      <c r="B13" s="274">
        <v>6</v>
      </c>
      <c r="C13" s="279" t="s">
        <v>26</v>
      </c>
      <c r="D13" s="289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24"/>
      <c r="B14" s="276"/>
      <c r="C14" s="280"/>
      <c r="D14" s="290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24"/>
      <c r="B15" s="274">
        <v>7</v>
      </c>
      <c r="C15" s="279" t="s">
        <v>54</v>
      </c>
      <c r="D15" s="289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70"/>
      <c r="B16" s="275"/>
      <c r="C16" s="281"/>
      <c r="D16" s="291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1" t="s">
        <v>28</v>
      </c>
      <c r="B17" s="272"/>
      <c r="C17" s="273"/>
      <c r="D17" s="132">
        <f>SUM(D3:D16)</f>
        <v>585000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4" t="s">
        <v>29</v>
      </c>
      <c r="B18" s="282">
        <v>1</v>
      </c>
      <c r="C18" s="283" t="s">
        <v>30</v>
      </c>
      <c r="D18" s="296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24"/>
      <c r="B19" s="276"/>
      <c r="C19" s="280"/>
      <c r="D19" s="207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24"/>
      <c r="B20" s="274">
        <v>2</v>
      </c>
      <c r="C20" s="297" t="s">
        <v>31</v>
      </c>
      <c r="D20" s="289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24"/>
      <c r="B21" s="276"/>
      <c r="C21" s="298"/>
      <c r="D21" s="290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24"/>
      <c r="B22" s="274">
        <v>3</v>
      </c>
      <c r="C22" s="279" t="s">
        <v>32</v>
      </c>
      <c r="D22" s="289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24"/>
      <c r="B23" s="276"/>
      <c r="C23" s="280"/>
      <c r="D23" s="290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24"/>
      <c r="B24" s="274">
        <v>4</v>
      </c>
      <c r="C24" s="279" t="s">
        <v>33</v>
      </c>
      <c r="D24" s="289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24"/>
      <c r="B25" s="276"/>
      <c r="C25" s="280"/>
      <c r="D25" s="290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24"/>
      <c r="B26" s="274">
        <v>5</v>
      </c>
      <c r="C26" s="279" t="s">
        <v>34</v>
      </c>
      <c r="D26" s="289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24"/>
      <c r="B27" s="276"/>
      <c r="C27" s="280"/>
      <c r="D27" s="290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24"/>
      <c r="B28" s="274">
        <v>6</v>
      </c>
      <c r="C28" s="208" t="s">
        <v>35</v>
      </c>
      <c r="D28" s="289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24"/>
      <c r="B29" s="276"/>
      <c r="C29" s="207"/>
      <c r="D29" s="290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24"/>
      <c r="B30" s="274">
        <v>7</v>
      </c>
      <c r="C30" s="208" t="s">
        <v>55</v>
      </c>
      <c r="D30" s="289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0"/>
      <c r="B31" s="275"/>
      <c r="C31" s="261"/>
      <c r="D31" s="291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1" t="s">
        <v>36</v>
      </c>
      <c r="B32" s="272"/>
      <c r="C32" s="273"/>
      <c r="D32" s="41">
        <f>SUM(D18:D31)</f>
        <v>1027000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58" t="s">
        <v>37</v>
      </c>
      <c r="B33" s="259"/>
      <c r="C33" s="260"/>
      <c r="D33" s="30">
        <f>D17+D32</f>
        <v>1612000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2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3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3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3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4" t="s">
        <v>57</v>
      </c>
      <c r="B39" s="265"/>
      <c r="C39" s="266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7" t="s">
        <v>27</v>
      </c>
      <c r="B40" s="133">
        <v>1</v>
      </c>
      <c r="C40" s="134" t="s">
        <v>75</v>
      </c>
      <c r="D40" s="135">
        <f t="shared" ref="D40:D46" si="0">F40+I40+L40</f>
        <v>150000</v>
      </c>
      <c r="E40" s="136" t="s">
        <v>112</v>
      </c>
      <c r="F40" s="137">
        <v>150000</v>
      </c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68"/>
      <c r="B41" s="141">
        <v>2</v>
      </c>
      <c r="C41" s="121" t="s">
        <v>68</v>
      </c>
      <c r="D41" s="142">
        <f t="shared" si="0"/>
        <v>47000</v>
      </c>
      <c r="E41" s="115" t="s">
        <v>68</v>
      </c>
      <c r="F41" s="116">
        <v>28000</v>
      </c>
      <c r="G41" s="143" t="s">
        <v>5</v>
      </c>
      <c r="H41" s="118" t="s">
        <v>120</v>
      </c>
      <c r="I41" s="116">
        <v>19000</v>
      </c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68"/>
      <c r="B42" s="144">
        <v>3</v>
      </c>
      <c r="C42" s="121" t="s">
        <v>64</v>
      </c>
      <c r="D42" s="142">
        <f t="shared" si="0"/>
        <v>25000</v>
      </c>
      <c r="E42" s="115" t="s">
        <v>64</v>
      </c>
      <c r="F42" s="116">
        <v>25000</v>
      </c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68"/>
      <c r="B43" s="144">
        <v>4</v>
      </c>
      <c r="C43" s="121" t="s">
        <v>65</v>
      </c>
      <c r="D43" s="142">
        <f t="shared" si="0"/>
        <v>25000</v>
      </c>
      <c r="E43" s="115" t="s">
        <v>113</v>
      </c>
      <c r="F43" s="116">
        <v>25000</v>
      </c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68"/>
      <c r="B44" s="144">
        <v>5</v>
      </c>
      <c r="C44" s="145" t="s">
        <v>114</v>
      </c>
      <c r="D44" s="142">
        <f t="shared" si="0"/>
        <v>3000</v>
      </c>
      <c r="E44" s="115" t="s">
        <v>115</v>
      </c>
      <c r="F44" s="116">
        <v>1000</v>
      </c>
      <c r="G44" s="143" t="s">
        <v>5</v>
      </c>
      <c r="H44" s="118" t="s">
        <v>116</v>
      </c>
      <c r="I44" s="116">
        <v>1000</v>
      </c>
      <c r="J44" s="143" t="s">
        <v>5</v>
      </c>
      <c r="K44" s="118" t="s">
        <v>125</v>
      </c>
      <c r="L44" s="116">
        <v>1000</v>
      </c>
      <c r="M44" s="119" t="s">
        <v>5</v>
      </c>
    </row>
    <row r="45" spans="1:13" s="8" customFormat="1" ht="21" customHeight="1" x14ac:dyDescent="0.15">
      <c r="A45" s="268"/>
      <c r="B45" s="144">
        <v>6</v>
      </c>
      <c r="C45" s="145" t="s">
        <v>66</v>
      </c>
      <c r="D45" s="142">
        <f t="shared" si="0"/>
        <v>133820</v>
      </c>
      <c r="E45" s="115" t="s">
        <v>66</v>
      </c>
      <c r="F45" s="116">
        <v>133820</v>
      </c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69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5" t="s">
        <v>45</v>
      </c>
      <c r="B47" s="256"/>
      <c r="C47" s="257"/>
      <c r="D47" s="33">
        <f>SUM(D40:D46)</f>
        <v>383820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2" t="s">
        <v>46</v>
      </c>
      <c r="B48" s="253"/>
      <c r="C48" s="254"/>
      <c r="D48" s="34">
        <f>D33+D39+D47</f>
        <v>1995820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2025-03-14T08:54:33Z</dcterms:modified>
</cp:coreProperties>
</file>