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130" yWindow="405" windowWidth="15495" windowHeight="11400"/>
  </bookViews>
  <sheets>
    <sheet name="R4年度末" sheetId="22" r:id="rId1"/>
    <sheet name="R3年度末" sheetId="21" r:id="rId2"/>
    <sheet name="R2年度末" sheetId="20" r:id="rId3"/>
    <sheet name="R元年度末" sheetId="19" r:id="rId4"/>
    <sheet name="H30年度末" sheetId="18" r:id="rId5"/>
    <sheet name="H29年度末" sheetId="17" r:id="rId6"/>
    <sheet name="H28年度末" sheetId="16" r:id="rId7"/>
    <sheet name="H27年度末" sheetId="15" r:id="rId8"/>
    <sheet name="H26年度末" sheetId="13" r:id="rId9"/>
    <sheet name="H25年度末" sheetId="12" r:id="rId10"/>
    <sheet name="H24年度末" sheetId="11" r:id="rId11"/>
    <sheet name="H23年度末" sheetId="9" r:id="rId12"/>
    <sheet name="H22年度末" sheetId="8" r:id="rId13"/>
    <sheet name="H21年度末" sheetId="7" r:id="rId14"/>
    <sheet name="H20年度末" sheetId="5" r:id="rId15"/>
    <sheet name="H19年度末" sheetId="4" r:id="rId16"/>
    <sheet name="Sheet1" sheetId="14" r:id="rId17"/>
  </sheets>
  <definedNames>
    <definedName name="_xlnm.Print_Area" localSheetId="15">H19年度末!$A$1:$J$52</definedName>
    <definedName name="_xlnm.Print_Area" localSheetId="14">H20年度末!$A$1:$J$52</definedName>
    <definedName name="_xlnm.Print_Area" localSheetId="13">H21年度末!$A$1:$J$52</definedName>
    <definedName name="_xlnm.Print_Area" localSheetId="12">H22年度末!$A$1:$J$52</definedName>
    <definedName name="_xlnm.Print_Area" localSheetId="11">H23年度末!$A$1:$J$52</definedName>
    <definedName name="_xlnm.Print_Area" localSheetId="10">H24年度末!$A$1:$J$52</definedName>
    <definedName name="_xlnm.Print_Area" localSheetId="9">H25年度末!$A$1:$J$52</definedName>
    <definedName name="_xlnm.Print_Area" localSheetId="8">H26年度末!$A$1:$J$52</definedName>
    <definedName name="_xlnm.Print_Area" localSheetId="7">H27年度末!$A$1:$J$52</definedName>
    <definedName name="_xlnm.Print_Area" localSheetId="6">H28年度末!$A$1:$J$52</definedName>
    <definedName name="_xlnm.Print_Area" localSheetId="5">H29年度末!$A$1:$J$52</definedName>
    <definedName name="_xlnm.Print_Area" localSheetId="4">H30年度末!$A$1:$J$52</definedName>
    <definedName name="_xlnm.Print_Area" localSheetId="2">'R2年度末'!$A$1:$J$52</definedName>
    <definedName name="_xlnm.Print_Area" localSheetId="1">'R3年度末'!$A$1:$K$53</definedName>
    <definedName name="_xlnm.Print_Area" localSheetId="0">'R4年度末'!$A$1:$K$53</definedName>
    <definedName name="_xlnm.Print_Area" localSheetId="3">R元年度末!$A$1:$J$52</definedName>
  </definedNames>
  <calcPr calcId="162913"/>
</workbook>
</file>

<file path=xl/calcChain.xml><?xml version="1.0" encoding="utf-8"?>
<calcChain xmlns="http://schemas.openxmlformats.org/spreadsheetml/2006/main">
  <c r="C10" i="22" l="1"/>
  <c r="B47" i="22"/>
  <c r="B46" i="22"/>
  <c r="B45" i="22"/>
  <c r="B44" i="22"/>
  <c r="B43" i="22"/>
  <c r="B42" i="22"/>
  <c r="B41" i="22"/>
  <c r="B40" i="22"/>
  <c r="B39" i="22"/>
  <c r="B38" i="22"/>
  <c r="B37" i="22"/>
  <c r="B36" i="22"/>
  <c r="B35" i="22"/>
  <c r="B34" i="22"/>
  <c r="B33" i="22"/>
  <c r="B32" i="22"/>
  <c r="B31" i="22"/>
  <c r="B30" i="22"/>
  <c r="I29" i="22"/>
  <c r="H29" i="22"/>
  <c r="G29" i="22"/>
  <c r="F29" i="22"/>
  <c r="E29" i="22"/>
  <c r="D29" i="22"/>
  <c r="C29" i="22"/>
  <c r="B24" i="22"/>
  <c r="K24" i="22" s="1"/>
  <c r="K47" i="22" s="1"/>
  <c r="B23" i="22"/>
  <c r="K23" i="22" s="1"/>
  <c r="K46" i="22" s="1"/>
  <c r="K22" i="22"/>
  <c r="B22" i="22"/>
  <c r="B21" i="22"/>
  <c r="K21" i="22" s="1"/>
  <c r="K44" i="22" s="1"/>
  <c r="B20" i="22"/>
  <c r="K20" i="22" s="1"/>
  <c r="K43" i="22" s="1"/>
  <c r="K19" i="22"/>
  <c r="K42" i="22" s="1"/>
  <c r="B19" i="22"/>
  <c r="B18" i="22"/>
  <c r="K18" i="22" s="1"/>
  <c r="B17" i="22"/>
  <c r="K17" i="22" s="1"/>
  <c r="K40" i="22" s="1"/>
  <c r="B16" i="22"/>
  <c r="K16" i="22" s="1"/>
  <c r="K39" i="22" s="1"/>
  <c r="B15" i="22"/>
  <c r="K15" i="22" s="1"/>
  <c r="K38" i="22" s="1"/>
  <c r="K14" i="22"/>
  <c r="B14" i="22"/>
  <c r="B13" i="22"/>
  <c r="K13" i="22" s="1"/>
  <c r="K36" i="22" s="1"/>
  <c r="B12" i="22"/>
  <c r="K12" i="22" s="1"/>
  <c r="K35" i="22" s="1"/>
  <c r="K11" i="22"/>
  <c r="K34" i="22" s="1"/>
  <c r="B11" i="22"/>
  <c r="B10" i="22"/>
  <c r="K10" i="22" s="1"/>
  <c r="K9" i="22"/>
  <c r="K32" i="22" s="1"/>
  <c r="B9" i="22"/>
  <c r="H6" i="22"/>
  <c r="B8" i="22"/>
  <c r="K8" i="22" s="1"/>
  <c r="K31" i="22" s="1"/>
  <c r="B7" i="22"/>
  <c r="I6" i="22"/>
  <c r="G6" i="22"/>
  <c r="F6" i="22"/>
  <c r="E6" i="22"/>
  <c r="D6" i="22"/>
  <c r="C6" i="22"/>
  <c r="K37" i="22" l="1"/>
  <c r="K41" i="22"/>
  <c r="B29" i="22"/>
  <c r="K33" i="22"/>
  <c r="K45" i="22"/>
  <c r="B6" i="22"/>
  <c r="K6" i="22"/>
  <c r="K29" i="22" s="1"/>
  <c r="K7" i="22"/>
  <c r="K30" i="22" s="1"/>
  <c r="B47" i="21" l="1"/>
  <c r="B46" i="21"/>
  <c r="B45" i="21"/>
  <c r="B44" i="21"/>
  <c r="B43" i="21"/>
  <c r="B42" i="21"/>
  <c r="B41" i="21"/>
  <c r="B40" i="21"/>
  <c r="B39" i="21"/>
  <c r="B38" i="21"/>
  <c r="B37" i="21"/>
  <c r="B36" i="21"/>
  <c r="B35" i="21"/>
  <c r="B34" i="21"/>
  <c r="B33" i="21"/>
  <c r="B32" i="21"/>
  <c r="B31" i="21"/>
  <c r="B30" i="21"/>
  <c r="B29" i="21" s="1"/>
  <c r="I29" i="21"/>
  <c r="H29" i="21"/>
  <c r="G29" i="21"/>
  <c r="F29" i="21"/>
  <c r="E29" i="21"/>
  <c r="D29" i="21"/>
  <c r="C29" i="21"/>
  <c r="H24" i="21"/>
  <c r="B24" i="21"/>
  <c r="K24" i="21" s="1"/>
  <c r="K47" i="21" s="1"/>
  <c r="K23" i="21"/>
  <c r="K46" i="21" s="1"/>
  <c r="H23" i="21"/>
  <c r="B23" i="21"/>
  <c r="K22" i="21"/>
  <c r="K45" i="21" s="1"/>
  <c r="B22" i="21"/>
  <c r="H21" i="21"/>
  <c r="B21" i="21"/>
  <c r="K21" i="21" s="1"/>
  <c r="K44" i="21" s="1"/>
  <c r="K20" i="21"/>
  <c r="K43" i="21" s="1"/>
  <c r="H20" i="21"/>
  <c r="B20" i="21"/>
  <c r="K19" i="21"/>
  <c r="K42" i="21" s="1"/>
  <c r="H19" i="21"/>
  <c r="B19" i="21"/>
  <c r="H18" i="21"/>
  <c r="B18" i="21"/>
  <c r="K18" i="21" s="1"/>
  <c r="K41" i="21" s="1"/>
  <c r="H17" i="21"/>
  <c r="B17" i="21"/>
  <c r="K17" i="21" s="1"/>
  <c r="K40" i="21" s="1"/>
  <c r="K16" i="21"/>
  <c r="K39" i="21" s="1"/>
  <c r="B16" i="21"/>
  <c r="B15" i="21"/>
  <c r="K15" i="21" s="1"/>
  <c r="K38" i="21" s="1"/>
  <c r="K14" i="21"/>
  <c r="K37" i="21" s="1"/>
  <c r="B14" i="21"/>
  <c r="H13" i="21"/>
  <c r="B13" i="21"/>
  <c r="K13" i="21" s="1"/>
  <c r="K36" i="21" s="1"/>
  <c r="H12" i="21"/>
  <c r="B12" i="21"/>
  <c r="K12" i="21" s="1"/>
  <c r="K35" i="21" s="1"/>
  <c r="K11" i="21"/>
  <c r="K34" i="21" s="1"/>
  <c r="H11" i="21"/>
  <c r="B11" i="21"/>
  <c r="H10" i="21"/>
  <c r="K10" i="21" s="1"/>
  <c r="K33" i="21" s="1"/>
  <c r="C10" i="21"/>
  <c r="B10" i="21"/>
  <c r="H9" i="21"/>
  <c r="K9" i="21" s="1"/>
  <c r="K32" i="21" s="1"/>
  <c r="B9" i="21"/>
  <c r="H8" i="21"/>
  <c r="H6" i="21" s="1"/>
  <c r="B8" i="21"/>
  <c r="K8" i="21" s="1"/>
  <c r="K31" i="21" s="1"/>
  <c r="H7" i="21"/>
  <c r="B7" i="21"/>
  <c r="K7" i="21" s="1"/>
  <c r="K30" i="21" s="1"/>
  <c r="I6" i="21"/>
  <c r="G6" i="21"/>
  <c r="F6" i="21"/>
  <c r="E6" i="21"/>
  <c r="D6" i="21"/>
  <c r="C6" i="21"/>
  <c r="B6" i="21"/>
  <c r="K6" i="21" s="1"/>
  <c r="K29" i="21" s="1"/>
  <c r="B47" i="20" l="1"/>
  <c r="B46" i="20"/>
  <c r="B45" i="20"/>
  <c r="B44" i="20"/>
  <c r="B43" i="20"/>
  <c r="B42" i="20"/>
  <c r="B41" i="20"/>
  <c r="B40" i="20"/>
  <c r="B39" i="20"/>
  <c r="B38" i="20"/>
  <c r="B37" i="20"/>
  <c r="B36" i="20"/>
  <c r="B35" i="20"/>
  <c r="B34" i="20"/>
  <c r="B33" i="20"/>
  <c r="B32" i="20"/>
  <c r="B31" i="20"/>
  <c r="B30" i="20"/>
  <c r="B29" i="20" s="1"/>
  <c r="H29" i="20"/>
  <c r="G29" i="20"/>
  <c r="F29" i="20"/>
  <c r="E29" i="20"/>
  <c r="D29" i="20"/>
  <c r="C29" i="20"/>
  <c r="B24" i="20"/>
  <c r="J24" i="20" s="1"/>
  <c r="I47" i="20" s="1"/>
  <c r="B23" i="20"/>
  <c r="J23" i="20" s="1"/>
  <c r="I46" i="20" s="1"/>
  <c r="B22" i="20"/>
  <c r="J22" i="20" s="1"/>
  <c r="I45" i="20" s="1"/>
  <c r="B21" i="20"/>
  <c r="J21" i="20" s="1"/>
  <c r="B20" i="20"/>
  <c r="J20" i="20" s="1"/>
  <c r="I43" i="20" s="1"/>
  <c r="B19" i="20"/>
  <c r="J19" i="20" s="1"/>
  <c r="I42" i="20" s="1"/>
  <c r="J18" i="20"/>
  <c r="I41" i="20" s="1"/>
  <c r="B18" i="20"/>
  <c r="B17" i="20"/>
  <c r="J17" i="20" s="1"/>
  <c r="B16" i="20"/>
  <c r="J16" i="20" s="1"/>
  <c r="I39" i="20" s="1"/>
  <c r="B15" i="20"/>
  <c r="J15" i="20" s="1"/>
  <c r="I38" i="20" s="1"/>
  <c r="B14" i="20"/>
  <c r="J14" i="20" s="1"/>
  <c r="B13" i="20"/>
  <c r="J13" i="20" s="1"/>
  <c r="J12" i="20"/>
  <c r="I35" i="20" s="1"/>
  <c r="B12" i="20"/>
  <c r="B11" i="20"/>
  <c r="J11" i="20" s="1"/>
  <c r="I34" i="20" s="1"/>
  <c r="B10" i="20"/>
  <c r="J10" i="20" s="1"/>
  <c r="B9" i="20"/>
  <c r="J9" i="20" s="1"/>
  <c r="B8" i="20"/>
  <c r="B6" i="20" s="1"/>
  <c r="J6" i="20" s="1"/>
  <c r="J7" i="20"/>
  <c r="I30" i="20" s="1"/>
  <c r="B7" i="20"/>
  <c r="I6" i="20"/>
  <c r="H6" i="20"/>
  <c r="G6" i="20"/>
  <c r="F6" i="20"/>
  <c r="E6" i="20"/>
  <c r="D6" i="20"/>
  <c r="C6" i="20"/>
  <c r="I32" i="20" l="1"/>
  <c r="I40" i="20"/>
  <c r="I29" i="20"/>
  <c r="I33" i="20"/>
  <c r="I36" i="20"/>
  <c r="I37" i="20"/>
  <c r="I44" i="20"/>
  <c r="J8" i="20"/>
  <c r="I31" i="20" s="1"/>
  <c r="B47" i="19"/>
  <c r="B46" i="19"/>
  <c r="B45" i="19"/>
  <c r="B44" i="19"/>
  <c r="B43" i="19"/>
  <c r="B42" i="19"/>
  <c r="B41" i="19"/>
  <c r="B40" i="19"/>
  <c r="B39" i="19"/>
  <c r="B38" i="19"/>
  <c r="B37" i="19"/>
  <c r="B36" i="19"/>
  <c r="B35" i="19"/>
  <c r="B34" i="19"/>
  <c r="B33" i="19"/>
  <c r="B32" i="19"/>
  <c r="B31" i="19"/>
  <c r="B30" i="19"/>
  <c r="H29" i="19"/>
  <c r="G29" i="19"/>
  <c r="F29" i="19"/>
  <c r="E29" i="19"/>
  <c r="D29" i="19"/>
  <c r="C29" i="19"/>
  <c r="B24" i="19"/>
  <c r="J24" i="19" s="1"/>
  <c r="I47" i="19" s="1"/>
  <c r="B23" i="19"/>
  <c r="J23" i="19" s="1"/>
  <c r="I46" i="19" s="1"/>
  <c r="B22" i="19"/>
  <c r="J22" i="19" s="1"/>
  <c r="I45" i="19" s="1"/>
  <c r="B21" i="19"/>
  <c r="J21" i="19" s="1"/>
  <c r="B20" i="19"/>
  <c r="J20" i="19" s="1"/>
  <c r="I43" i="19" s="1"/>
  <c r="B19" i="19"/>
  <c r="J19" i="19" s="1"/>
  <c r="I42" i="19" s="1"/>
  <c r="B18" i="19"/>
  <c r="J18" i="19" s="1"/>
  <c r="I41" i="19" s="1"/>
  <c r="B17" i="19"/>
  <c r="J17" i="19" s="1"/>
  <c r="B16" i="19"/>
  <c r="J16" i="19" s="1"/>
  <c r="I39" i="19" s="1"/>
  <c r="B15" i="19"/>
  <c r="J15" i="19" s="1"/>
  <c r="I38" i="19" s="1"/>
  <c r="B14" i="19"/>
  <c r="J14" i="19" s="1"/>
  <c r="I37" i="19" s="1"/>
  <c r="B13" i="19"/>
  <c r="J13" i="19" s="1"/>
  <c r="B12" i="19"/>
  <c r="J12" i="19" s="1"/>
  <c r="I35" i="19" s="1"/>
  <c r="B11" i="19"/>
  <c r="J11" i="19" s="1"/>
  <c r="I34" i="19" s="1"/>
  <c r="B10" i="19"/>
  <c r="J10" i="19" s="1"/>
  <c r="I33" i="19" s="1"/>
  <c r="B9" i="19"/>
  <c r="J9" i="19" s="1"/>
  <c r="B8" i="19"/>
  <c r="J8" i="19" s="1"/>
  <c r="I31" i="19" s="1"/>
  <c r="B7" i="19"/>
  <c r="I6" i="19"/>
  <c r="H6" i="19"/>
  <c r="G6" i="19"/>
  <c r="F6" i="19"/>
  <c r="E6" i="19"/>
  <c r="D6" i="19"/>
  <c r="C6" i="19"/>
  <c r="B29" i="19" l="1"/>
  <c r="I32" i="19"/>
  <c r="I36" i="19"/>
  <c r="I40" i="19"/>
  <c r="I44" i="19"/>
  <c r="B6" i="19"/>
  <c r="J6" i="19" s="1"/>
  <c r="I29" i="19" s="1"/>
  <c r="J7" i="19"/>
  <c r="I30" i="19" s="1"/>
  <c r="H29" i="18"/>
  <c r="G29" i="18"/>
  <c r="F29" i="18"/>
  <c r="E29" i="18"/>
  <c r="D29" i="18"/>
  <c r="C29" i="18"/>
  <c r="I6" i="18"/>
  <c r="H6" i="18"/>
  <c r="G6" i="18"/>
  <c r="F6" i="18"/>
  <c r="E6" i="18"/>
  <c r="D6" i="18"/>
  <c r="C6" i="18"/>
  <c r="B47" i="18" l="1"/>
  <c r="B46" i="18"/>
  <c r="B45" i="18"/>
  <c r="B44" i="18"/>
  <c r="B43" i="18"/>
  <c r="B42" i="18"/>
  <c r="B41" i="18"/>
  <c r="B40" i="18"/>
  <c r="B39" i="18"/>
  <c r="B38" i="18"/>
  <c r="B37" i="18"/>
  <c r="B36" i="18"/>
  <c r="B35" i="18"/>
  <c r="B34" i="18"/>
  <c r="B33" i="18"/>
  <c r="B32" i="18"/>
  <c r="B31" i="18"/>
  <c r="B30" i="18"/>
  <c r="B24" i="18"/>
  <c r="J24" i="18" s="1"/>
  <c r="I47" i="18" s="1"/>
  <c r="B23" i="18"/>
  <c r="J23" i="18" s="1"/>
  <c r="I46" i="18" s="1"/>
  <c r="B22" i="18"/>
  <c r="J22" i="18" s="1"/>
  <c r="B21" i="18"/>
  <c r="J21" i="18" s="1"/>
  <c r="B20" i="18"/>
  <c r="J20" i="18" s="1"/>
  <c r="I43" i="18" s="1"/>
  <c r="B19" i="18"/>
  <c r="J19" i="18" s="1"/>
  <c r="I42" i="18" s="1"/>
  <c r="B18" i="18"/>
  <c r="J18" i="18" s="1"/>
  <c r="B17" i="18"/>
  <c r="J17" i="18" s="1"/>
  <c r="B16" i="18"/>
  <c r="J16" i="18" s="1"/>
  <c r="I39" i="18" s="1"/>
  <c r="B15" i="18"/>
  <c r="B14" i="18"/>
  <c r="J14" i="18" s="1"/>
  <c r="I37" i="18" s="1"/>
  <c r="B13" i="18"/>
  <c r="J13" i="18" s="1"/>
  <c r="B12" i="18"/>
  <c r="J12" i="18" s="1"/>
  <c r="I35" i="18" s="1"/>
  <c r="B11" i="18"/>
  <c r="J11" i="18" s="1"/>
  <c r="I34" i="18" s="1"/>
  <c r="B10" i="18"/>
  <c r="J10" i="18" s="1"/>
  <c r="I33" i="18" s="1"/>
  <c r="B9" i="18"/>
  <c r="J9" i="18" s="1"/>
  <c r="B8" i="18"/>
  <c r="J8" i="18" s="1"/>
  <c r="I31" i="18" s="1"/>
  <c r="B7" i="18"/>
  <c r="J15" i="18" l="1"/>
  <c r="I38" i="18" s="1"/>
  <c r="I32" i="18"/>
  <c r="I36" i="18"/>
  <c r="I40" i="18"/>
  <c r="I44" i="18"/>
  <c r="B29" i="18"/>
  <c r="B6" i="18"/>
  <c r="J6" i="18" s="1"/>
  <c r="I29" i="18" s="1"/>
  <c r="J7" i="18"/>
  <c r="I30" i="18" s="1"/>
  <c r="I41" i="18"/>
  <c r="I45" i="18"/>
  <c r="B47" i="17"/>
  <c r="B46" i="17"/>
  <c r="B45" i="17"/>
  <c r="B44" i="17"/>
  <c r="B43" i="17"/>
  <c r="B42" i="17"/>
  <c r="B41" i="17"/>
  <c r="B40" i="17"/>
  <c r="B39" i="17"/>
  <c r="B38" i="17"/>
  <c r="B37" i="17"/>
  <c r="B36" i="17"/>
  <c r="B35" i="17"/>
  <c r="B34" i="17"/>
  <c r="B33" i="17"/>
  <c r="B32" i="17"/>
  <c r="B31" i="17"/>
  <c r="B29" i="17" s="1"/>
  <c r="B30" i="17"/>
  <c r="H29" i="17"/>
  <c r="G29" i="17"/>
  <c r="D29" i="17"/>
  <c r="J8" i="17"/>
  <c r="I31" i="17" s="1"/>
  <c r="J12" i="17"/>
  <c r="I35" i="17" s="1"/>
  <c r="J16" i="17"/>
  <c r="I39" i="17" s="1"/>
  <c r="J20" i="17"/>
  <c r="I43" i="17" s="1"/>
  <c r="J24" i="17"/>
  <c r="I47" i="17" s="1"/>
  <c r="B24" i="17"/>
  <c r="B23" i="17"/>
  <c r="J23" i="17" s="1"/>
  <c r="I46" i="17" s="1"/>
  <c r="B22" i="17"/>
  <c r="J22" i="17" s="1"/>
  <c r="I45" i="17" s="1"/>
  <c r="B21" i="17"/>
  <c r="J21" i="17" s="1"/>
  <c r="I44" i="17" s="1"/>
  <c r="B20" i="17"/>
  <c r="B19" i="17"/>
  <c r="J19" i="17" s="1"/>
  <c r="I42" i="17" s="1"/>
  <c r="B18" i="17"/>
  <c r="J18" i="17" s="1"/>
  <c r="I41" i="17" s="1"/>
  <c r="B17" i="17"/>
  <c r="J17" i="17" s="1"/>
  <c r="I40" i="17" s="1"/>
  <c r="B16" i="17"/>
  <c r="B15" i="17"/>
  <c r="J15" i="17" s="1"/>
  <c r="I38" i="17" s="1"/>
  <c r="B14" i="17"/>
  <c r="J14" i="17" s="1"/>
  <c r="I37" i="17" s="1"/>
  <c r="B13" i="17"/>
  <c r="J13" i="17" s="1"/>
  <c r="I36" i="17" s="1"/>
  <c r="B12" i="17"/>
  <c r="B11" i="17"/>
  <c r="J11" i="17" s="1"/>
  <c r="I34" i="17" s="1"/>
  <c r="B10" i="17"/>
  <c r="J10" i="17" s="1"/>
  <c r="I33" i="17" s="1"/>
  <c r="B9" i="17"/>
  <c r="J9" i="17" s="1"/>
  <c r="I32" i="17" s="1"/>
  <c r="B8" i="17"/>
  <c r="B7" i="17"/>
  <c r="E6" i="17"/>
  <c r="D6" i="17"/>
  <c r="C6" i="17"/>
  <c r="I6" i="17"/>
  <c r="B47" i="16"/>
  <c r="I47" i="16"/>
  <c r="B46" i="16"/>
  <c r="I46" i="16" s="1"/>
  <c r="B45" i="16"/>
  <c r="B44" i="16"/>
  <c r="I44" i="16" s="1"/>
  <c r="B43" i="16"/>
  <c r="I43" i="16"/>
  <c r="B42" i="16"/>
  <c r="I42" i="16" s="1"/>
  <c r="B41" i="16"/>
  <c r="I41" i="16" s="1"/>
  <c r="B40" i="16"/>
  <c r="I40" i="16"/>
  <c r="B39" i="16"/>
  <c r="B38" i="16"/>
  <c r="I38" i="16"/>
  <c r="B37" i="16"/>
  <c r="I37" i="16" s="1"/>
  <c r="B36" i="16"/>
  <c r="I36" i="16"/>
  <c r="B35" i="16"/>
  <c r="I35" i="16"/>
  <c r="B34" i="16"/>
  <c r="B33" i="16"/>
  <c r="B32" i="16"/>
  <c r="I32" i="16"/>
  <c r="B31" i="16"/>
  <c r="I31" i="16"/>
  <c r="B30" i="16"/>
  <c r="I30" i="16"/>
  <c r="H29" i="16"/>
  <c r="G29" i="16"/>
  <c r="F29" i="16"/>
  <c r="E29" i="16"/>
  <c r="D29" i="16"/>
  <c r="C29" i="16"/>
  <c r="B24" i="16"/>
  <c r="B23" i="16"/>
  <c r="B22" i="16"/>
  <c r="B21" i="16"/>
  <c r="B20" i="16"/>
  <c r="B19" i="16"/>
  <c r="B18" i="16"/>
  <c r="B17" i="16"/>
  <c r="B16" i="16"/>
  <c r="B15" i="16"/>
  <c r="B14" i="16"/>
  <c r="B13" i="16"/>
  <c r="B12" i="16"/>
  <c r="B11" i="16"/>
  <c r="B10" i="16"/>
  <c r="B9" i="16"/>
  <c r="B8" i="16"/>
  <c r="B7" i="16"/>
  <c r="I6" i="16"/>
  <c r="H6" i="16"/>
  <c r="G6" i="16"/>
  <c r="F6" i="16"/>
  <c r="E6" i="16"/>
  <c r="D6" i="16"/>
  <c r="C6" i="16"/>
  <c r="I45" i="16"/>
  <c r="I39" i="16"/>
  <c r="I34" i="16"/>
  <c r="I33" i="16"/>
  <c r="I29" i="15"/>
  <c r="I30" i="15"/>
  <c r="I31" i="15"/>
  <c r="I32" i="15"/>
  <c r="I33" i="15"/>
  <c r="I34" i="15"/>
  <c r="I35" i="15"/>
  <c r="I36" i="15"/>
  <c r="I37" i="15"/>
  <c r="I38" i="15"/>
  <c r="I39" i="15"/>
  <c r="I40" i="15"/>
  <c r="I41" i="15"/>
  <c r="I42" i="15"/>
  <c r="I43" i="15"/>
  <c r="I44" i="15"/>
  <c r="I45" i="15"/>
  <c r="I46" i="15"/>
  <c r="I47" i="15"/>
  <c r="B47" i="13"/>
  <c r="B46" i="13"/>
  <c r="B45" i="13"/>
  <c r="B44" i="13"/>
  <c r="B43" i="13"/>
  <c r="B42" i="13"/>
  <c r="B41" i="13"/>
  <c r="B40" i="13"/>
  <c r="B39" i="13"/>
  <c r="B38" i="13"/>
  <c r="B37" i="13"/>
  <c r="B36" i="13"/>
  <c r="I36" i="13" s="1"/>
  <c r="B35" i="13"/>
  <c r="B34" i="13"/>
  <c r="B33" i="13"/>
  <c r="B32" i="13"/>
  <c r="B31" i="13"/>
  <c r="B30" i="13"/>
  <c r="H29" i="13"/>
  <c r="G29" i="13"/>
  <c r="F29" i="13"/>
  <c r="E29" i="13"/>
  <c r="D29" i="13"/>
  <c r="C29" i="13"/>
  <c r="B24" i="13"/>
  <c r="J24" i="13" s="1"/>
  <c r="I47" i="13" s="1"/>
  <c r="B23" i="13"/>
  <c r="J23" i="13" s="1"/>
  <c r="I46" i="13" s="1"/>
  <c r="B22" i="13"/>
  <c r="J22" i="13"/>
  <c r="I45" i="13" s="1"/>
  <c r="B21" i="13"/>
  <c r="J21" i="13"/>
  <c r="B20" i="13"/>
  <c r="J20" i="13" s="1"/>
  <c r="B19" i="13"/>
  <c r="J19" i="13" s="1"/>
  <c r="B18" i="13"/>
  <c r="J18" i="13" s="1"/>
  <c r="I41" i="13" s="1"/>
  <c r="B17" i="13"/>
  <c r="J17" i="13" s="1"/>
  <c r="B16" i="13"/>
  <c r="J16" i="13" s="1"/>
  <c r="I39" i="13" s="1"/>
  <c r="B15" i="13"/>
  <c r="J15" i="13" s="1"/>
  <c r="I38" i="13" s="1"/>
  <c r="J14" i="13"/>
  <c r="I37" i="13"/>
  <c r="B14" i="13"/>
  <c r="B13" i="13"/>
  <c r="J13" i="13"/>
  <c r="B12" i="13"/>
  <c r="J12" i="13" s="1"/>
  <c r="B11" i="13"/>
  <c r="J11" i="13" s="1"/>
  <c r="B10" i="13"/>
  <c r="J10" i="13" s="1"/>
  <c r="I33" i="13" s="1"/>
  <c r="J9" i="13"/>
  <c r="B9" i="13"/>
  <c r="B8" i="13"/>
  <c r="J8" i="13"/>
  <c r="I31" i="13" s="1"/>
  <c r="B7" i="13"/>
  <c r="I6" i="13"/>
  <c r="H6" i="13"/>
  <c r="G6" i="13"/>
  <c r="F6" i="13"/>
  <c r="E6" i="13"/>
  <c r="D6" i="13"/>
  <c r="C6" i="13"/>
  <c r="G29" i="12"/>
  <c r="B47" i="12"/>
  <c r="B46" i="12"/>
  <c r="B45" i="12"/>
  <c r="B44" i="12"/>
  <c r="B43" i="12"/>
  <c r="B42" i="12"/>
  <c r="B41" i="12"/>
  <c r="I41" i="12" s="1"/>
  <c r="B40" i="12"/>
  <c r="B39" i="12"/>
  <c r="B38" i="12"/>
  <c r="B37" i="12"/>
  <c r="B36" i="12"/>
  <c r="B35" i="12"/>
  <c r="B34" i="12"/>
  <c r="B33" i="12"/>
  <c r="I33" i="12" s="1"/>
  <c r="B32" i="12"/>
  <c r="B31" i="12"/>
  <c r="B30" i="12"/>
  <c r="H29" i="12"/>
  <c r="F29" i="12"/>
  <c r="E29" i="12"/>
  <c r="D29" i="12"/>
  <c r="C29" i="12"/>
  <c r="B24" i="12"/>
  <c r="J24" i="12" s="1"/>
  <c r="I47" i="12" s="1"/>
  <c r="B23" i="12"/>
  <c r="J23" i="12" s="1"/>
  <c r="I46" i="12" s="1"/>
  <c r="B22" i="12"/>
  <c r="J22" i="12"/>
  <c r="I45" i="12" s="1"/>
  <c r="B21" i="12"/>
  <c r="J21" i="12"/>
  <c r="B20" i="12"/>
  <c r="J20" i="12" s="1"/>
  <c r="I43" i="12" s="1"/>
  <c r="B19" i="12"/>
  <c r="J19" i="12"/>
  <c r="I42" i="12" s="1"/>
  <c r="B18" i="12"/>
  <c r="J18" i="12" s="1"/>
  <c r="B17" i="12"/>
  <c r="J17" i="12" s="1"/>
  <c r="B16" i="12"/>
  <c r="J16" i="12"/>
  <c r="I39" i="12"/>
  <c r="B15" i="12"/>
  <c r="J15" i="12" s="1"/>
  <c r="B14" i="12"/>
  <c r="J14" i="12"/>
  <c r="B13" i="12"/>
  <c r="B12" i="12"/>
  <c r="J12" i="12"/>
  <c r="I35" i="12" s="1"/>
  <c r="B11" i="12"/>
  <c r="J11" i="12"/>
  <c r="I34" i="12"/>
  <c r="B10" i="12"/>
  <c r="J10" i="12"/>
  <c r="B9" i="12"/>
  <c r="J9" i="12" s="1"/>
  <c r="I32" i="12" s="1"/>
  <c r="B8" i="12"/>
  <c r="J8" i="12"/>
  <c r="I31" i="12" s="1"/>
  <c r="B7" i="12"/>
  <c r="I6" i="12"/>
  <c r="H6" i="12"/>
  <c r="G6" i="12"/>
  <c r="F6" i="12"/>
  <c r="E6" i="12"/>
  <c r="D6" i="12"/>
  <c r="C6" i="12"/>
  <c r="H29" i="11"/>
  <c r="B47" i="11"/>
  <c r="B46" i="11"/>
  <c r="B45" i="11"/>
  <c r="B44" i="11"/>
  <c r="B43" i="11"/>
  <c r="B42" i="11"/>
  <c r="B41" i="11"/>
  <c r="B40" i="11"/>
  <c r="B39" i="11"/>
  <c r="B38" i="11"/>
  <c r="B37" i="11"/>
  <c r="B36" i="11"/>
  <c r="B35" i="11"/>
  <c r="B34" i="11"/>
  <c r="B33" i="11"/>
  <c r="B32" i="11"/>
  <c r="B31" i="11"/>
  <c r="B30" i="11"/>
  <c r="G29" i="11"/>
  <c r="F29" i="11"/>
  <c r="E29" i="11"/>
  <c r="D29" i="11"/>
  <c r="C29" i="11"/>
  <c r="B24" i="11"/>
  <c r="J24" i="11" s="1"/>
  <c r="I47" i="11" s="1"/>
  <c r="B23" i="11"/>
  <c r="J23" i="11"/>
  <c r="I46" i="11" s="1"/>
  <c r="B22" i="11"/>
  <c r="J22" i="11"/>
  <c r="I45" i="11"/>
  <c r="B21" i="11"/>
  <c r="J21" i="11"/>
  <c r="I44" i="11"/>
  <c r="B20" i="11"/>
  <c r="J20" i="11" s="1"/>
  <c r="I43" i="11" s="1"/>
  <c r="B19" i="11"/>
  <c r="J19" i="11"/>
  <c r="I42" i="11" s="1"/>
  <c r="B18" i="11"/>
  <c r="J18" i="11"/>
  <c r="I41" i="11"/>
  <c r="B17" i="11"/>
  <c r="J17" i="11" s="1"/>
  <c r="I40" i="11" s="1"/>
  <c r="B16" i="11"/>
  <c r="J16" i="11" s="1"/>
  <c r="I39" i="11" s="1"/>
  <c r="B15" i="11"/>
  <c r="J15" i="11"/>
  <c r="I38" i="11" s="1"/>
  <c r="B14" i="11"/>
  <c r="J14" i="11"/>
  <c r="I37" i="11"/>
  <c r="B13" i="11"/>
  <c r="J13" i="11" s="1"/>
  <c r="I36" i="11" s="1"/>
  <c r="B12" i="11"/>
  <c r="J12" i="11" s="1"/>
  <c r="I35" i="11" s="1"/>
  <c r="B11" i="11"/>
  <c r="J11" i="11"/>
  <c r="B10" i="11"/>
  <c r="J10" i="11" s="1"/>
  <c r="I33" i="11" s="1"/>
  <c r="B9" i="11"/>
  <c r="J9" i="11" s="1"/>
  <c r="I32" i="11" s="1"/>
  <c r="B8" i="11"/>
  <c r="J8" i="11"/>
  <c r="I31" i="11" s="1"/>
  <c r="B7" i="11"/>
  <c r="J7" i="11"/>
  <c r="I30" i="11"/>
  <c r="I6" i="11"/>
  <c r="H6" i="11"/>
  <c r="G6" i="11"/>
  <c r="F6" i="11"/>
  <c r="E6" i="11"/>
  <c r="D6" i="11"/>
  <c r="C6" i="11"/>
  <c r="B47" i="9"/>
  <c r="B46" i="9"/>
  <c r="B45" i="9"/>
  <c r="B44" i="9"/>
  <c r="B43" i="9"/>
  <c r="B42" i="9"/>
  <c r="B41" i="9"/>
  <c r="B40" i="9"/>
  <c r="B39" i="9"/>
  <c r="B38" i="9"/>
  <c r="B37" i="9"/>
  <c r="B36" i="9"/>
  <c r="B35" i="9"/>
  <c r="B34" i="9"/>
  <c r="B33" i="9"/>
  <c r="B32" i="9"/>
  <c r="B31" i="9"/>
  <c r="B30" i="9"/>
  <c r="H29" i="9"/>
  <c r="G29" i="9"/>
  <c r="F29" i="9"/>
  <c r="E29" i="9"/>
  <c r="D29" i="9"/>
  <c r="C29" i="9"/>
  <c r="B24" i="9"/>
  <c r="I24" i="9" s="1"/>
  <c r="I47" i="9" s="1"/>
  <c r="B23" i="9"/>
  <c r="I23" i="9"/>
  <c r="I46" i="9" s="1"/>
  <c r="B22" i="9"/>
  <c r="I22" i="9"/>
  <c r="I45" i="9"/>
  <c r="B21" i="9"/>
  <c r="I21" i="9"/>
  <c r="I44" i="9"/>
  <c r="B20" i="9"/>
  <c r="I20" i="9" s="1"/>
  <c r="B19" i="9"/>
  <c r="I19" i="9"/>
  <c r="I42" i="9"/>
  <c r="B18" i="9"/>
  <c r="I18" i="9"/>
  <c r="I41" i="9"/>
  <c r="B17" i="9"/>
  <c r="I17" i="9" s="1"/>
  <c r="I40" i="9" s="1"/>
  <c r="B16" i="9"/>
  <c r="I16" i="9"/>
  <c r="I39" i="9" s="1"/>
  <c r="B15" i="9"/>
  <c r="I15" i="9"/>
  <c r="I38" i="9"/>
  <c r="B14" i="9"/>
  <c r="I14" i="9"/>
  <c r="I37" i="9"/>
  <c r="B13" i="9"/>
  <c r="I13" i="9" s="1"/>
  <c r="I36" i="9" s="1"/>
  <c r="B12" i="9"/>
  <c r="I12" i="9"/>
  <c r="B11" i="9"/>
  <c r="I11" i="9"/>
  <c r="I34" i="9"/>
  <c r="B10" i="9"/>
  <c r="I10" i="9" s="1"/>
  <c r="I33" i="9" s="1"/>
  <c r="B9" i="9"/>
  <c r="I9" i="9"/>
  <c r="I32" i="9" s="1"/>
  <c r="B8" i="9"/>
  <c r="I8" i="9"/>
  <c r="I31" i="9"/>
  <c r="B7" i="9"/>
  <c r="I7" i="9"/>
  <c r="I30" i="9"/>
  <c r="H6" i="9"/>
  <c r="G6" i="9"/>
  <c r="F6" i="9"/>
  <c r="E6" i="9"/>
  <c r="D6" i="9"/>
  <c r="C6" i="9"/>
  <c r="B47" i="8"/>
  <c r="B46" i="8"/>
  <c r="B45" i="8"/>
  <c r="I45" i="8" s="1"/>
  <c r="B44" i="8"/>
  <c r="B43" i="8"/>
  <c r="B42" i="8"/>
  <c r="B41" i="8"/>
  <c r="I41" i="8" s="1"/>
  <c r="B40" i="8"/>
  <c r="B39" i="8"/>
  <c r="B38" i="8"/>
  <c r="B37" i="8"/>
  <c r="B36" i="8"/>
  <c r="B35" i="8"/>
  <c r="B34" i="8"/>
  <c r="B33" i="8"/>
  <c r="B32" i="8"/>
  <c r="B31" i="8"/>
  <c r="B30" i="8"/>
  <c r="B29" i="8" s="1"/>
  <c r="H29" i="8"/>
  <c r="G29" i="8"/>
  <c r="F29" i="8"/>
  <c r="E29" i="8"/>
  <c r="D29" i="8"/>
  <c r="C29" i="8"/>
  <c r="B24" i="8"/>
  <c r="I24" i="8"/>
  <c r="I47" i="8" s="1"/>
  <c r="B23" i="8"/>
  <c r="I23" i="8"/>
  <c r="I46" i="8"/>
  <c r="B22" i="8"/>
  <c r="I22" i="8"/>
  <c r="B21" i="8"/>
  <c r="I21" i="8" s="1"/>
  <c r="I44" i="8" s="1"/>
  <c r="B20" i="8"/>
  <c r="I20" i="8"/>
  <c r="I43" i="8" s="1"/>
  <c r="B19" i="8"/>
  <c r="I19" i="8"/>
  <c r="I42" i="8"/>
  <c r="B18" i="8"/>
  <c r="I18" i="8"/>
  <c r="B17" i="8"/>
  <c r="I17" i="8" s="1"/>
  <c r="B16" i="8"/>
  <c r="I16" i="8"/>
  <c r="I39" i="8"/>
  <c r="B15" i="8"/>
  <c r="I15" i="8"/>
  <c r="I38" i="8"/>
  <c r="B14" i="8"/>
  <c r="I14" i="8" s="1"/>
  <c r="I37" i="8" s="1"/>
  <c r="B13" i="8"/>
  <c r="I13" i="8"/>
  <c r="I36" i="8" s="1"/>
  <c r="B12" i="8"/>
  <c r="I12" i="8"/>
  <c r="I35" i="8"/>
  <c r="B11" i="8"/>
  <c r="I11" i="8"/>
  <c r="I34" i="8"/>
  <c r="B10" i="8"/>
  <c r="I10" i="8" s="1"/>
  <c r="B9" i="8"/>
  <c r="I9" i="8"/>
  <c r="I32" i="8" s="1"/>
  <c r="B8" i="8"/>
  <c r="I8" i="8"/>
  <c r="I31" i="8"/>
  <c r="B7" i="8"/>
  <c r="I7" i="8" s="1"/>
  <c r="I30" i="8" s="1"/>
  <c r="H6" i="8"/>
  <c r="G6" i="8"/>
  <c r="F6" i="8"/>
  <c r="E6" i="8"/>
  <c r="D6" i="8"/>
  <c r="C6" i="8"/>
  <c r="B47" i="7"/>
  <c r="B46" i="7"/>
  <c r="B45" i="7"/>
  <c r="B44" i="7"/>
  <c r="B43" i="7"/>
  <c r="B42" i="7"/>
  <c r="B41" i="7"/>
  <c r="B40" i="7"/>
  <c r="B39" i="7"/>
  <c r="G38" i="7"/>
  <c r="I38" i="7" s="1"/>
  <c r="B38" i="7"/>
  <c r="G37" i="7"/>
  <c r="B37" i="7"/>
  <c r="B36" i="7"/>
  <c r="B35" i="7"/>
  <c r="B34" i="7"/>
  <c r="B33" i="7"/>
  <c r="B32" i="7"/>
  <c r="B31" i="7"/>
  <c r="B30" i="7"/>
  <c r="H29" i="7"/>
  <c r="F29" i="7"/>
  <c r="E29" i="7"/>
  <c r="D29" i="7"/>
  <c r="C29" i="7"/>
  <c r="B24" i="7"/>
  <c r="I24" i="7" s="1"/>
  <c r="I47" i="7" s="1"/>
  <c r="B23" i="7"/>
  <c r="I23" i="7"/>
  <c r="B22" i="7"/>
  <c r="I22" i="7"/>
  <c r="I45" i="7"/>
  <c r="G21" i="7"/>
  <c r="B21" i="7"/>
  <c r="I21" i="7"/>
  <c r="I44" i="7"/>
  <c r="G20" i="7"/>
  <c r="B20" i="7"/>
  <c r="I20" i="7"/>
  <c r="I43" i="7"/>
  <c r="B19" i="7"/>
  <c r="I19" i="7" s="1"/>
  <c r="G18" i="7"/>
  <c r="I18" i="7" s="1"/>
  <c r="I41" i="7" s="1"/>
  <c r="F18" i="7"/>
  <c r="B18" i="7"/>
  <c r="G17" i="7"/>
  <c r="F17" i="7"/>
  <c r="F6" i="7"/>
  <c r="B17" i="7"/>
  <c r="I17" i="7" s="1"/>
  <c r="I40" i="7" s="1"/>
  <c r="B16" i="7"/>
  <c r="I16" i="7"/>
  <c r="I39" i="7" s="1"/>
  <c r="B15" i="7"/>
  <c r="I15" i="7"/>
  <c r="G14" i="7"/>
  <c r="B14" i="7"/>
  <c r="B13" i="7"/>
  <c r="I13" i="7" s="1"/>
  <c r="I36" i="7" s="1"/>
  <c r="G12" i="7"/>
  <c r="B12" i="7"/>
  <c r="I12" i="7" s="1"/>
  <c r="I35" i="7" s="1"/>
  <c r="G11" i="7"/>
  <c r="B11" i="7"/>
  <c r="B10" i="7"/>
  <c r="I10" i="7" s="1"/>
  <c r="I33" i="7" s="1"/>
  <c r="B9" i="7"/>
  <c r="G8" i="7"/>
  <c r="I8" i="7"/>
  <c r="I31" i="7" s="1"/>
  <c r="B8" i="7"/>
  <c r="G7" i="7"/>
  <c r="I7" i="7"/>
  <c r="I30" i="7" s="1"/>
  <c r="B7" i="7"/>
  <c r="H6" i="7"/>
  <c r="E6" i="7"/>
  <c r="D6" i="7"/>
  <c r="C6" i="7"/>
  <c r="B47" i="5"/>
  <c r="B46" i="5"/>
  <c r="B45" i="5"/>
  <c r="B44" i="5"/>
  <c r="B43" i="5"/>
  <c r="B42" i="5"/>
  <c r="B41" i="5"/>
  <c r="B40" i="5"/>
  <c r="B39" i="5"/>
  <c r="G38" i="5"/>
  <c r="B38" i="5"/>
  <c r="G37" i="5"/>
  <c r="B37" i="5"/>
  <c r="B36" i="5"/>
  <c r="B35" i="5"/>
  <c r="B34" i="5"/>
  <c r="B33" i="5"/>
  <c r="B32" i="5"/>
  <c r="B31" i="5"/>
  <c r="B30" i="5"/>
  <c r="B7" i="5"/>
  <c r="B8" i="5"/>
  <c r="I8" i="5"/>
  <c r="I31" i="5"/>
  <c r="B24" i="5"/>
  <c r="B23" i="5"/>
  <c r="B22" i="5"/>
  <c r="I22" i="5"/>
  <c r="I45" i="5" s="1"/>
  <c r="G21" i="5"/>
  <c r="I21" i="5"/>
  <c r="I44" i="5"/>
  <c r="B21" i="5"/>
  <c r="F20" i="5"/>
  <c r="I20" i="5"/>
  <c r="I43" i="5"/>
  <c r="B20" i="5"/>
  <c r="F19" i="5"/>
  <c r="B19" i="5"/>
  <c r="I19" i="5"/>
  <c r="F18" i="5"/>
  <c r="B18" i="5"/>
  <c r="I18" i="5"/>
  <c r="I41" i="5" s="1"/>
  <c r="G17" i="5"/>
  <c r="B17" i="5"/>
  <c r="I17" i="5"/>
  <c r="I40" i="5" s="1"/>
  <c r="F16" i="5"/>
  <c r="B16" i="5"/>
  <c r="B15" i="5"/>
  <c r="I15" i="5" s="1"/>
  <c r="G14" i="5"/>
  <c r="I14" i="5"/>
  <c r="I37" i="5" s="1"/>
  <c r="F14" i="5"/>
  <c r="B14" i="5"/>
  <c r="B13" i="5"/>
  <c r="I13" i="5" s="1"/>
  <c r="I36" i="5" s="1"/>
  <c r="G12" i="5"/>
  <c r="B12" i="5"/>
  <c r="I12" i="5" s="1"/>
  <c r="I35" i="5" s="1"/>
  <c r="G11" i="5"/>
  <c r="F11" i="5"/>
  <c r="I11" i="5"/>
  <c r="I34" i="5"/>
  <c r="B11" i="5"/>
  <c r="B10" i="5"/>
  <c r="B9" i="5"/>
  <c r="I9" i="5"/>
  <c r="I32" i="5" s="1"/>
  <c r="G8" i="5"/>
  <c r="G7" i="5"/>
  <c r="I7" i="5"/>
  <c r="I30" i="5" s="1"/>
  <c r="C6" i="5"/>
  <c r="D6" i="5"/>
  <c r="E6" i="5"/>
  <c r="F6" i="5"/>
  <c r="H6" i="5"/>
  <c r="I10" i="5"/>
  <c r="I33" i="5"/>
  <c r="I16" i="5"/>
  <c r="I39" i="5" s="1"/>
  <c r="I23" i="5"/>
  <c r="I24" i="5"/>
  <c r="I47" i="5"/>
  <c r="C29" i="5"/>
  <c r="D29" i="5"/>
  <c r="E29" i="5"/>
  <c r="F29" i="5"/>
  <c r="H29" i="5"/>
  <c r="G17" i="4"/>
  <c r="G7" i="4"/>
  <c r="G37" i="4"/>
  <c r="G29" i="4" s="1"/>
  <c r="H43" i="4"/>
  <c r="G38" i="4"/>
  <c r="B7" i="4"/>
  <c r="I7" i="4" s="1"/>
  <c r="I30" i="4" s="1"/>
  <c r="B8" i="4"/>
  <c r="I8" i="4" s="1"/>
  <c r="I31" i="4" s="1"/>
  <c r="B9" i="4"/>
  <c r="I9" i="4" s="1"/>
  <c r="B11" i="4"/>
  <c r="I11" i="4"/>
  <c r="I34" i="4" s="1"/>
  <c r="B12" i="4"/>
  <c r="B13" i="4"/>
  <c r="I13" i="4"/>
  <c r="B14" i="4"/>
  <c r="B16" i="4"/>
  <c r="B17" i="4"/>
  <c r="I17" i="4" s="1"/>
  <c r="B20" i="4"/>
  <c r="I20" i="4"/>
  <c r="I43" i="4" s="1"/>
  <c r="B21" i="4"/>
  <c r="I21" i="4"/>
  <c r="B22" i="4"/>
  <c r="I22" i="4" s="1"/>
  <c r="I45" i="4" s="1"/>
  <c r="B23" i="4"/>
  <c r="B24" i="4"/>
  <c r="I24" i="4" s="1"/>
  <c r="I47" i="4"/>
  <c r="B10" i="4"/>
  <c r="I10" i="4" s="1"/>
  <c r="B15" i="4"/>
  <c r="B18" i="4"/>
  <c r="I18" i="4" s="1"/>
  <c r="B19" i="4"/>
  <c r="I19" i="4" s="1"/>
  <c r="I42" i="4" s="1"/>
  <c r="C6" i="4"/>
  <c r="D6" i="4"/>
  <c r="E6" i="4"/>
  <c r="F6" i="4"/>
  <c r="G6" i="4"/>
  <c r="H6" i="4"/>
  <c r="I12" i="4"/>
  <c r="I14" i="4"/>
  <c r="I37" i="4"/>
  <c r="I15" i="4"/>
  <c r="I38" i="4" s="1"/>
  <c r="I16" i="4"/>
  <c r="I23" i="4"/>
  <c r="I46" i="4" s="1"/>
  <c r="B31" i="4"/>
  <c r="B39" i="4"/>
  <c r="B47" i="4"/>
  <c r="B40" i="4"/>
  <c r="C29" i="4"/>
  <c r="D29" i="4"/>
  <c r="E29" i="4"/>
  <c r="F29" i="4"/>
  <c r="H29" i="4"/>
  <c r="B30" i="4"/>
  <c r="B32" i="4"/>
  <c r="B29" i="4" s="1"/>
  <c r="B33" i="4"/>
  <c r="B34" i="4"/>
  <c r="B35" i="4"/>
  <c r="I35" i="4"/>
  <c r="B36" i="4"/>
  <c r="B37" i="4"/>
  <c r="B38" i="4"/>
  <c r="I39" i="4"/>
  <c r="B41" i="4"/>
  <c r="B42" i="4"/>
  <c r="B43" i="4"/>
  <c r="B44" i="4"/>
  <c r="I44" i="4" s="1"/>
  <c r="B45" i="4"/>
  <c r="B46" i="4"/>
  <c r="B29" i="12"/>
  <c r="I38" i="12"/>
  <c r="J7" i="12"/>
  <c r="I30" i="12"/>
  <c r="B6" i="8"/>
  <c r="I6" i="8" s="1"/>
  <c r="I29" i="8" s="1"/>
  <c r="B6" i="9"/>
  <c r="I6" i="9" s="1"/>
  <c r="I29" i="9" s="1"/>
  <c r="B29" i="13"/>
  <c r="I32" i="13"/>
  <c r="I34" i="13"/>
  <c r="I40" i="13"/>
  <c r="I42" i="13"/>
  <c r="I44" i="13"/>
  <c r="G6" i="5"/>
  <c r="I11" i="7"/>
  <c r="I34" i="7" s="1"/>
  <c r="I40" i="8"/>
  <c r="I35" i="9"/>
  <c r="B29" i="9"/>
  <c r="J13" i="12"/>
  <c r="I36" i="12"/>
  <c r="B6" i="12"/>
  <c r="J6" i="12" s="1"/>
  <c r="I29" i="12" s="1"/>
  <c r="I40" i="12"/>
  <c r="I44" i="12"/>
  <c r="J7" i="13"/>
  <c r="I30" i="13" s="1"/>
  <c r="I43" i="9"/>
  <c r="I35" i="13"/>
  <c r="I43" i="13"/>
  <c r="B6" i="5"/>
  <c r="I6" i="5" s="1"/>
  <c r="G6" i="7"/>
  <c r="I14" i="7"/>
  <c r="I37" i="7" s="1"/>
  <c r="B6" i="16"/>
  <c r="B29" i="16"/>
  <c r="I29" i="16"/>
  <c r="I41" i="4" l="1"/>
  <c r="I36" i="4"/>
  <c r="B6" i="4"/>
  <c r="I6" i="4" s="1"/>
  <c r="I29" i="4" s="1"/>
  <c r="B6" i="13"/>
  <c r="J6" i="13" s="1"/>
  <c r="I29" i="13" s="1"/>
  <c r="B6" i="11"/>
  <c r="J6" i="11" s="1"/>
  <c r="I40" i="4"/>
  <c r="I32" i="4"/>
  <c r="I46" i="5"/>
  <c r="I38" i="5"/>
  <c r="B29" i="5"/>
  <c r="I29" i="5" s="1"/>
  <c r="G29" i="5"/>
  <c r="I42" i="7"/>
  <c r="I46" i="7"/>
  <c r="B29" i="7"/>
  <c r="G29" i="7"/>
  <c r="I33" i="8"/>
  <c r="I34" i="11"/>
  <c r="B29" i="11"/>
  <c r="B6" i="17"/>
  <c r="J6" i="17" s="1"/>
  <c r="I29" i="17" s="1"/>
  <c r="J7" i="17"/>
  <c r="I30" i="17" s="1"/>
  <c r="I9" i="7"/>
  <c r="I32" i="7" s="1"/>
  <c r="B6" i="7"/>
  <c r="I6" i="7" s="1"/>
  <c r="I33" i="4"/>
  <c r="I42" i="5"/>
  <c r="I37" i="12"/>
  <c r="I29" i="7" l="1"/>
  <c r="I29" i="11"/>
</calcChain>
</file>

<file path=xl/comments1.xml><?xml version="1.0" encoding="utf-8"?>
<comments xmlns="http://schemas.openxmlformats.org/spreadsheetml/2006/main">
  <authors>
    <author>作成者</author>
  </authors>
  <commentList>
    <comment ref="H7" authorId="0" shapeId="0">
      <text>
        <r>
          <rPr>
            <sz val="9"/>
            <color indexed="81"/>
            <rFont val="MS P ゴシック"/>
            <family val="3"/>
            <charset val="128"/>
          </rPr>
          <t>高優賃＋地優賃（高齢者型）以下同
「かながわの住宅」調査参考</t>
        </r>
      </text>
    </comment>
    <comment ref="D20" authorId="0" shapeId="0">
      <text>
        <r>
          <rPr>
            <b/>
            <sz val="9"/>
            <color indexed="81"/>
            <rFont val="ＭＳ Ｐゴシック"/>
            <family val="3"/>
            <charset val="128"/>
          </rPr>
          <t>ノーブル壱番館（りぶ転）
２戸
H27.11.30用途廃止</t>
        </r>
      </text>
    </comment>
  </commentList>
</comments>
</file>

<file path=xl/comments2.xml><?xml version="1.0" encoding="utf-8"?>
<comments xmlns="http://schemas.openxmlformats.org/spreadsheetml/2006/main">
  <authors>
    <author>作成者</author>
  </authors>
  <commentList>
    <comment ref="C8" authorId="0" shapeId="0">
      <text>
        <r>
          <rPr>
            <b/>
            <sz val="9"/>
            <color indexed="81"/>
            <rFont val="ＭＳ Ｐゴシック"/>
            <family val="3"/>
            <charset val="128"/>
          </rPr>
          <t>栗田谷アパート
48戸
H26.9.30用途廃止</t>
        </r>
      </text>
    </comment>
    <comment ref="I19" authorId="0" shapeId="0">
      <text>
        <r>
          <rPr>
            <sz val="9"/>
            <color indexed="81"/>
            <rFont val="MS P ゴシック"/>
            <family val="3"/>
            <charset val="128"/>
          </rPr>
          <t>H28.6 特定優良賃貸住宅制度満了後、一般賃貸住宅へ移行</t>
        </r>
      </text>
    </comment>
    <comment ref="D20" authorId="0" shapeId="0">
      <text>
        <r>
          <rPr>
            <b/>
            <sz val="9"/>
            <color indexed="81"/>
            <rFont val="ＭＳ Ｐゴシック"/>
            <family val="3"/>
            <charset val="128"/>
          </rPr>
          <t>ノーブル壱番館（りぶ転）
２戸
H27.11.30用途廃止</t>
        </r>
      </text>
    </comment>
  </commentList>
</comments>
</file>

<file path=xl/comments3.xml><?xml version="1.0" encoding="utf-8"?>
<comments xmlns="http://schemas.openxmlformats.org/spreadsheetml/2006/main">
  <authors>
    <author>作成者</author>
  </authors>
  <commentList>
    <comment ref="C24" authorId="0" shapeId="0">
      <text>
        <r>
          <rPr>
            <b/>
            <sz val="9"/>
            <color indexed="81"/>
            <rFont val="ＭＳ Ｐゴシック"/>
            <family val="3"/>
            <charset val="128"/>
          </rPr>
          <t>作成者:</t>
        </r>
        <r>
          <rPr>
            <sz val="9"/>
            <color indexed="81"/>
            <rFont val="ＭＳ Ｐゴシック"/>
            <family val="3"/>
            <charset val="128"/>
          </rPr>
          <t xml:space="preserve">
木造用途廃止-1</t>
        </r>
      </text>
    </comment>
  </commentList>
</comments>
</file>

<file path=xl/comments4.xml><?xml version="1.0" encoding="utf-8"?>
<comments xmlns="http://schemas.openxmlformats.org/spreadsheetml/2006/main">
  <authors>
    <author>作成者</author>
  </authors>
  <commentList>
    <comment ref="C24" authorId="0" shapeId="0">
      <text>
        <r>
          <rPr>
            <b/>
            <sz val="9"/>
            <color indexed="81"/>
            <rFont val="ＭＳ Ｐゴシック"/>
            <family val="3"/>
            <charset val="128"/>
          </rPr>
          <t>作成者:</t>
        </r>
        <r>
          <rPr>
            <sz val="9"/>
            <color indexed="81"/>
            <rFont val="ＭＳ Ｐゴシック"/>
            <family val="3"/>
            <charset val="128"/>
          </rPr>
          <t xml:space="preserve">
木造用途廃止-1</t>
        </r>
      </text>
    </comment>
  </commentList>
</comments>
</file>

<file path=xl/comments5.xml><?xml version="1.0" encoding="utf-8"?>
<comments xmlns="http://schemas.openxmlformats.org/spreadsheetml/2006/main">
  <authors>
    <author>作成者</author>
  </authors>
  <commentList>
    <comment ref="C24" authorId="0" shapeId="0">
      <text>
        <r>
          <rPr>
            <b/>
            <sz val="9"/>
            <color indexed="81"/>
            <rFont val="ＭＳ Ｐゴシック"/>
            <family val="3"/>
            <charset val="128"/>
          </rPr>
          <t>作成者:</t>
        </r>
        <r>
          <rPr>
            <sz val="9"/>
            <color indexed="81"/>
            <rFont val="ＭＳ Ｐゴシック"/>
            <family val="3"/>
            <charset val="128"/>
          </rPr>
          <t xml:space="preserve">
木造用途廃止-1</t>
        </r>
      </text>
    </comment>
  </commentList>
</comments>
</file>

<file path=xl/comments6.xml><?xml version="1.0" encoding="utf-8"?>
<comments xmlns="http://schemas.openxmlformats.org/spreadsheetml/2006/main">
  <authors>
    <author>作成者</author>
  </authors>
  <commentList>
    <comment ref="C13" authorId="0" shapeId="0">
      <text>
        <r>
          <rPr>
            <b/>
            <sz val="9"/>
            <color indexed="81"/>
            <rFont val="ＭＳ Ｐゴシック"/>
            <family val="3"/>
            <charset val="128"/>
          </rPr>
          <t xml:space="preserve">桜ケ丘１３５戸
</t>
        </r>
      </text>
    </comment>
    <comment ref="C17" authorId="0" shapeId="0">
      <text>
        <r>
          <rPr>
            <b/>
            <sz val="9"/>
            <color indexed="81"/>
            <rFont val="ＭＳ Ｐゴシック"/>
            <family val="3"/>
            <charset val="128"/>
          </rPr>
          <t>南日吉(第2期)52</t>
        </r>
      </text>
    </comment>
  </commentList>
</comments>
</file>

<file path=xl/comments7.xml><?xml version="1.0" encoding="utf-8"?>
<comments xmlns="http://schemas.openxmlformats.org/spreadsheetml/2006/main">
  <authors>
    <author>作成者</author>
  </authors>
  <commentList>
    <comment ref="C8" authorId="0" shapeId="0">
      <text>
        <r>
          <rPr>
            <b/>
            <sz val="9"/>
            <color indexed="81"/>
            <rFont val="ＭＳ Ｐゴシック"/>
            <family val="3"/>
            <charset val="128"/>
          </rPr>
          <t>栗田谷住宅　-2</t>
        </r>
      </text>
    </comment>
    <comment ref="D13" authorId="0" shapeId="0">
      <text>
        <r>
          <rPr>
            <b/>
            <sz val="9"/>
            <color indexed="81"/>
            <rFont val="ＭＳ Ｐゴシック"/>
            <family val="3"/>
            <charset val="128"/>
          </rPr>
          <t>権太坂49</t>
        </r>
      </text>
    </comment>
    <comment ref="C17" authorId="0" shapeId="0">
      <text>
        <r>
          <rPr>
            <b/>
            <sz val="9"/>
            <color indexed="81"/>
            <rFont val="ＭＳ Ｐゴシック"/>
            <family val="3"/>
            <charset val="128"/>
          </rPr>
          <t>南日吉(第1期)39</t>
        </r>
      </text>
    </comment>
    <comment ref="C23" authorId="0" shapeId="0">
      <text>
        <r>
          <rPr>
            <b/>
            <sz val="9"/>
            <color indexed="81"/>
            <rFont val="ＭＳ Ｐゴシック"/>
            <family val="3"/>
            <charset val="128"/>
          </rPr>
          <t>上飯田(2コ1×2)　-2</t>
        </r>
      </text>
    </comment>
    <comment ref="C24" authorId="0" shapeId="0">
      <text>
        <r>
          <rPr>
            <b/>
            <sz val="9"/>
            <color indexed="81"/>
            <rFont val="ＭＳ Ｐゴシック"/>
            <family val="3"/>
            <charset val="128"/>
          </rPr>
          <t>三ツ境A　-1</t>
        </r>
      </text>
    </comment>
  </commentList>
</comments>
</file>

<file path=xl/sharedStrings.xml><?xml version="1.0" encoding="utf-8"?>
<sst xmlns="http://schemas.openxmlformats.org/spreadsheetml/2006/main" count="1021" uniqueCount="115">
  <si>
    <t>横浜市計</t>
    <rPh sb="0" eb="3">
      <t>ヨコハマシ</t>
    </rPh>
    <rPh sb="3" eb="4">
      <t>ケイ</t>
    </rPh>
    <phoneticPr fontId="3"/>
  </si>
  <si>
    <t>公営住宅
(直接建設)</t>
    <rPh sb="0" eb="2">
      <t>コウエイ</t>
    </rPh>
    <rPh sb="2" eb="4">
      <t>ジユ</t>
    </rPh>
    <rPh sb="6" eb="8">
      <t>チョクセツ</t>
    </rPh>
    <rPh sb="8" eb="10">
      <t>ケンセツ</t>
    </rPh>
    <phoneticPr fontId="3"/>
  </si>
  <si>
    <t>公営住宅
(借上)</t>
    <rPh sb="0" eb="2">
      <t>コウエイ</t>
    </rPh>
    <rPh sb="2" eb="4">
      <t>ジユ</t>
    </rPh>
    <rPh sb="6" eb="8">
      <t>カリアゲ</t>
    </rPh>
    <phoneticPr fontId="3"/>
  </si>
  <si>
    <t>改良住宅</t>
    <rPh sb="0" eb="2">
      <t>カイリョウ</t>
    </rPh>
    <rPh sb="2" eb="4">
      <t>ジュウタク</t>
    </rPh>
    <phoneticPr fontId="3"/>
  </si>
  <si>
    <t>市営住宅</t>
    <rPh sb="0" eb="4">
      <t>シエイ</t>
    </rPh>
    <phoneticPr fontId="3"/>
  </si>
  <si>
    <t>横浜市の施策住宅</t>
    <rPh sb="0" eb="3">
      <t>ヨコハマシ</t>
    </rPh>
    <rPh sb="4" eb="5">
      <t>セ</t>
    </rPh>
    <rPh sb="5" eb="6">
      <t>サク</t>
    </rPh>
    <rPh sb="6" eb="8">
      <t>ジユ</t>
    </rPh>
    <phoneticPr fontId="3"/>
  </si>
  <si>
    <t>神奈川県の施策住宅</t>
    <rPh sb="0" eb="4">
      <t>カナガワケン</t>
    </rPh>
    <rPh sb="5" eb="6">
      <t>セ</t>
    </rPh>
    <rPh sb="6" eb="7">
      <t>サク</t>
    </rPh>
    <rPh sb="7" eb="9">
      <t>ジユ</t>
    </rPh>
    <phoneticPr fontId="3"/>
  </si>
  <si>
    <t>県営住宅</t>
    <rPh sb="0" eb="2">
      <t>ケンエイ</t>
    </rPh>
    <rPh sb="2" eb="4">
      <t>ジュウタク</t>
    </rPh>
    <phoneticPr fontId="3"/>
  </si>
  <si>
    <t>横浜市合計</t>
    <rPh sb="0" eb="3">
      <t>ヨコハマシ</t>
    </rPh>
    <rPh sb="3" eb="5">
      <t>ゴウケイ</t>
    </rPh>
    <phoneticPr fontId="3"/>
  </si>
  <si>
    <t>横浜市内
公的住宅
総合計</t>
    <rPh sb="0" eb="3">
      <t>ヨコハマシ</t>
    </rPh>
    <rPh sb="3" eb="4">
      <t>ナイ</t>
    </rPh>
    <rPh sb="5" eb="7">
      <t>コウテキ</t>
    </rPh>
    <rPh sb="7" eb="9">
      <t>ジュウタク</t>
    </rPh>
    <rPh sb="10" eb="11">
      <t>ソウ</t>
    </rPh>
    <rPh sb="11" eb="13">
      <t>ゴウケイ</t>
    </rPh>
    <phoneticPr fontId="3"/>
  </si>
  <si>
    <t>高齢者向け優良賃貸住宅</t>
    <rPh sb="0" eb="3">
      <t>コウレイシャ</t>
    </rPh>
    <rPh sb="3" eb="4">
      <t>ム</t>
    </rPh>
    <rPh sb="5" eb="7">
      <t>ユウリョウ</t>
    </rPh>
    <rPh sb="7" eb="9">
      <t>チンタイ</t>
    </rPh>
    <rPh sb="9" eb="11">
      <t>ジュウタク</t>
    </rPh>
    <phoneticPr fontId="3"/>
  </si>
  <si>
    <t>　鶴見区</t>
    <rPh sb="1" eb="4">
      <t>ツルミク</t>
    </rPh>
    <phoneticPr fontId="3"/>
  </si>
  <si>
    <t>　磯子区</t>
    <phoneticPr fontId="3"/>
  </si>
  <si>
    <t>　金沢区</t>
    <phoneticPr fontId="3"/>
  </si>
  <si>
    <t>　緑区</t>
    <phoneticPr fontId="3"/>
  </si>
  <si>
    <t>　青葉区</t>
    <phoneticPr fontId="3"/>
  </si>
  <si>
    <t>　都筑区</t>
    <phoneticPr fontId="3"/>
  </si>
  <si>
    <t>　戸塚区</t>
    <phoneticPr fontId="3"/>
  </si>
  <si>
    <t>　栄区</t>
    <phoneticPr fontId="3"/>
  </si>
  <si>
    <t>　泉区</t>
    <phoneticPr fontId="3"/>
  </si>
  <si>
    <t>　瀬谷区</t>
    <phoneticPr fontId="3"/>
  </si>
  <si>
    <t>　港北区</t>
    <phoneticPr fontId="3"/>
  </si>
  <si>
    <t>ヨコハマ・
りぶいん</t>
    <phoneticPr fontId="3"/>
  </si>
  <si>
    <t>　神奈川区</t>
    <phoneticPr fontId="3"/>
  </si>
  <si>
    <t>　西区</t>
    <phoneticPr fontId="3"/>
  </si>
  <si>
    <t>　中区</t>
    <phoneticPr fontId="3"/>
  </si>
  <si>
    <t>　南区</t>
    <phoneticPr fontId="3"/>
  </si>
  <si>
    <t>　港南区</t>
    <phoneticPr fontId="3"/>
  </si>
  <si>
    <t>　旭区</t>
    <phoneticPr fontId="3"/>
  </si>
  <si>
    <t>　磯子区</t>
    <phoneticPr fontId="3"/>
  </si>
  <si>
    <t>かながわ
パートナー
ハウジング</t>
    <phoneticPr fontId="3"/>
  </si>
  <si>
    <t>　西区</t>
    <phoneticPr fontId="3"/>
  </si>
  <si>
    <t>　中区</t>
    <phoneticPr fontId="3"/>
  </si>
  <si>
    <t>　南区</t>
    <phoneticPr fontId="3"/>
  </si>
  <si>
    <t>　港南区</t>
    <phoneticPr fontId="3"/>
  </si>
  <si>
    <t>　旭区</t>
    <phoneticPr fontId="3"/>
  </si>
  <si>
    <t>　金沢区</t>
    <phoneticPr fontId="3"/>
  </si>
  <si>
    <t>　港南区</t>
    <phoneticPr fontId="3"/>
  </si>
  <si>
    <t>　旭区</t>
    <phoneticPr fontId="3"/>
  </si>
  <si>
    <t>　保土ケ谷区</t>
    <phoneticPr fontId="3"/>
  </si>
  <si>
    <t>(平成20年3月31日現在)</t>
    <rPh sb="1" eb="3">
      <t>ヘイセイ</t>
    </rPh>
    <rPh sb="5" eb="6">
      <t>ネン</t>
    </rPh>
    <rPh sb="7" eb="8">
      <t>ガツ</t>
    </rPh>
    <rPh sb="10" eb="11">
      <t>ニチ</t>
    </rPh>
    <rPh sb="11" eb="13">
      <t>ゲンザイ</t>
    </rPh>
    <phoneticPr fontId="3"/>
  </si>
  <si>
    <t xml:space="preserve"> 横浜市内の区別の公的賃貸住宅の管理戸数</t>
    <rPh sb="1" eb="5">
      <t>ヨコハマシナイ</t>
    </rPh>
    <rPh sb="6" eb="8">
      <t>クベツ</t>
    </rPh>
    <rPh sb="9" eb="11">
      <t>コウテキ</t>
    </rPh>
    <rPh sb="11" eb="13">
      <t>チンタイ</t>
    </rPh>
    <rPh sb="13" eb="15">
      <t>ジュウタク</t>
    </rPh>
    <rPh sb="16" eb="18">
      <t>カンリ</t>
    </rPh>
    <rPh sb="18" eb="20">
      <t>コスウ</t>
    </rPh>
    <phoneticPr fontId="3"/>
  </si>
  <si>
    <t>　港南区</t>
    <phoneticPr fontId="3"/>
  </si>
  <si>
    <t>　保土ケ谷区</t>
    <phoneticPr fontId="3"/>
  </si>
  <si>
    <t>　旭区</t>
    <phoneticPr fontId="3"/>
  </si>
  <si>
    <t>　金沢区</t>
    <phoneticPr fontId="3"/>
  </si>
  <si>
    <t>　港南区</t>
    <phoneticPr fontId="3"/>
  </si>
  <si>
    <t>　保土ケ谷区</t>
    <phoneticPr fontId="3"/>
  </si>
  <si>
    <t>　旭区</t>
    <phoneticPr fontId="3"/>
  </si>
  <si>
    <t>　磯子区</t>
    <phoneticPr fontId="3"/>
  </si>
  <si>
    <t>(平成21年3月31日現在)</t>
    <rPh sb="1" eb="3">
      <t>ヘイセイ</t>
    </rPh>
    <rPh sb="5" eb="6">
      <t>ネン</t>
    </rPh>
    <rPh sb="7" eb="8">
      <t>ガツ</t>
    </rPh>
    <rPh sb="10" eb="11">
      <t>ニチ</t>
    </rPh>
    <rPh sb="11" eb="13">
      <t>ゲンザイ</t>
    </rPh>
    <phoneticPr fontId="3"/>
  </si>
  <si>
    <t>(平成22年3月31日現在)</t>
    <rPh sb="1" eb="3">
      <t>ヘイセイ</t>
    </rPh>
    <rPh sb="5" eb="6">
      <t>ネン</t>
    </rPh>
    <rPh sb="7" eb="8">
      <t>ガツ</t>
    </rPh>
    <rPh sb="10" eb="11">
      <t>ニチ</t>
    </rPh>
    <rPh sb="11" eb="13">
      <t>ゲンザイ</t>
    </rPh>
    <phoneticPr fontId="3"/>
  </si>
  <si>
    <t>(平成23年3月31日現在)</t>
    <rPh sb="1" eb="3">
      <t>ヘイセイ</t>
    </rPh>
    <rPh sb="5" eb="6">
      <t>ネン</t>
    </rPh>
    <rPh sb="7" eb="8">
      <t>ガツ</t>
    </rPh>
    <rPh sb="10" eb="11">
      <t>ニチ</t>
    </rPh>
    <rPh sb="11" eb="13">
      <t>ゲンザイ</t>
    </rPh>
    <phoneticPr fontId="3"/>
  </si>
  <si>
    <t>(平成24年3月31日現在)</t>
    <rPh sb="1" eb="3">
      <t>ヘイセイ</t>
    </rPh>
    <rPh sb="5" eb="6">
      <t>ネン</t>
    </rPh>
    <rPh sb="7" eb="8">
      <t>ガツ</t>
    </rPh>
    <rPh sb="10" eb="11">
      <t>ニチ</t>
    </rPh>
    <rPh sb="11" eb="13">
      <t>ゲンザイ</t>
    </rPh>
    <phoneticPr fontId="3"/>
  </si>
  <si>
    <t>(平成25年3月31日現在)</t>
    <rPh sb="1" eb="3">
      <t>ヘイセイ</t>
    </rPh>
    <rPh sb="5" eb="6">
      <t>ネン</t>
    </rPh>
    <rPh sb="7" eb="8">
      <t>ガツ</t>
    </rPh>
    <rPh sb="10" eb="11">
      <t>ニチ</t>
    </rPh>
    <rPh sb="11" eb="13">
      <t>ゲンザイ</t>
    </rPh>
    <phoneticPr fontId="3"/>
  </si>
  <si>
    <t>子育てりぶいん</t>
    <phoneticPr fontId="3"/>
  </si>
  <si>
    <t>横浜市内の区別の公的賃貸住宅の管理戸数</t>
    <rPh sb="0" eb="4">
      <t>ヨコハマシナイ</t>
    </rPh>
    <rPh sb="5" eb="7">
      <t>クベツ</t>
    </rPh>
    <rPh sb="8" eb="10">
      <t>コウテキ</t>
    </rPh>
    <rPh sb="10" eb="12">
      <t>チンタイ</t>
    </rPh>
    <rPh sb="12" eb="14">
      <t>ジュウタク</t>
    </rPh>
    <rPh sb="15" eb="17">
      <t>カンリ</t>
    </rPh>
    <rPh sb="17" eb="19">
      <t>コスウ</t>
    </rPh>
    <phoneticPr fontId="3"/>
  </si>
  <si>
    <t>(平成26年3月31日現在)</t>
    <rPh sb="1" eb="3">
      <t>ヘイセイ</t>
    </rPh>
    <rPh sb="5" eb="6">
      <t>ネン</t>
    </rPh>
    <rPh sb="7" eb="8">
      <t>ガツ</t>
    </rPh>
    <rPh sb="10" eb="11">
      <t>ニチ</t>
    </rPh>
    <rPh sb="11" eb="13">
      <t>ゲンザイ</t>
    </rPh>
    <phoneticPr fontId="3"/>
  </si>
  <si>
    <t>(平成27年3月31日現在)</t>
    <rPh sb="1" eb="3">
      <t>ヘイセイ</t>
    </rPh>
    <rPh sb="5" eb="6">
      <t>ネン</t>
    </rPh>
    <rPh sb="7" eb="8">
      <t>ガツ</t>
    </rPh>
    <rPh sb="10" eb="11">
      <t>ニチ</t>
    </rPh>
    <rPh sb="11" eb="13">
      <t>ゲンザイ</t>
    </rPh>
    <phoneticPr fontId="3"/>
  </si>
  <si>
    <t>(平成28年3月31日現在)</t>
    <rPh sb="1" eb="3">
      <t>ヘイセイ</t>
    </rPh>
    <rPh sb="5" eb="6">
      <t>ネン</t>
    </rPh>
    <rPh sb="7" eb="8">
      <t>ガツ</t>
    </rPh>
    <rPh sb="10" eb="11">
      <t>ニチ</t>
    </rPh>
    <rPh sb="11" eb="13">
      <t>ゲンザイ</t>
    </rPh>
    <phoneticPr fontId="3"/>
  </si>
  <si>
    <t>(平成29年3月31日現在)</t>
    <rPh sb="1" eb="3">
      <t>ヘイセイ</t>
    </rPh>
    <rPh sb="5" eb="6">
      <t>ネン</t>
    </rPh>
    <rPh sb="7" eb="8">
      <t>ガツ</t>
    </rPh>
    <rPh sb="10" eb="11">
      <t>ニチ</t>
    </rPh>
    <rPh sb="11" eb="13">
      <t>ゲンザイ</t>
    </rPh>
    <phoneticPr fontId="3"/>
  </si>
  <si>
    <r>
      <t xml:space="preserve">その他
 </t>
    </r>
    <r>
      <rPr>
        <sz val="6"/>
        <rFont val="ＭＳ ゴシック"/>
        <family val="3"/>
        <charset val="128"/>
      </rPr>
      <t>※２</t>
    </r>
    <rPh sb="2" eb="3">
      <t>タ</t>
    </rPh>
    <phoneticPr fontId="3"/>
  </si>
  <si>
    <r>
      <t>市住宅供給公社賃貸
住宅</t>
    </r>
    <r>
      <rPr>
        <sz val="6"/>
        <rFont val="ＭＳ ゴシック"/>
        <family val="3"/>
        <charset val="128"/>
      </rPr>
      <t>　※１</t>
    </r>
    <rPh sb="0" eb="1">
      <t>シ</t>
    </rPh>
    <rPh sb="1" eb="7">
      <t>コウシャ</t>
    </rPh>
    <rPh sb="7" eb="9">
      <t>チンタイ</t>
    </rPh>
    <rPh sb="10" eb="12">
      <t>ジュウタク</t>
    </rPh>
    <phoneticPr fontId="3"/>
  </si>
  <si>
    <t>(平成30年3月31日現在)</t>
    <rPh sb="1" eb="3">
      <t>ヘイセイ</t>
    </rPh>
    <rPh sb="5" eb="6">
      <t>ネン</t>
    </rPh>
    <rPh sb="7" eb="8">
      <t>ガツ</t>
    </rPh>
    <rPh sb="10" eb="11">
      <t>ニチ</t>
    </rPh>
    <rPh sb="11" eb="13">
      <t>ゲンザイ</t>
    </rPh>
    <phoneticPr fontId="3"/>
  </si>
  <si>
    <r>
      <t>都市再生
機構
賃貸住宅</t>
    </r>
    <r>
      <rPr>
        <sz val="6"/>
        <rFont val="ＭＳ ゴシック"/>
        <family val="3"/>
        <charset val="128"/>
      </rPr>
      <t xml:space="preserve"> 
※４</t>
    </r>
    <rPh sb="0" eb="2">
      <t>トシ</t>
    </rPh>
    <rPh sb="2" eb="4">
      <t>サイセイ</t>
    </rPh>
    <rPh sb="5" eb="7">
      <t>キコウ</t>
    </rPh>
    <rPh sb="8" eb="12">
      <t>チン</t>
    </rPh>
    <phoneticPr fontId="3"/>
  </si>
  <si>
    <t>※４ 都市再生機構賃貸住宅は高齢者向け優良賃貸住宅を含む。</t>
    <rPh sb="3" eb="5">
      <t>トシ</t>
    </rPh>
    <rPh sb="5" eb="7">
      <t>サイセイ</t>
    </rPh>
    <rPh sb="7" eb="9">
      <t>キコウ</t>
    </rPh>
    <rPh sb="9" eb="11">
      <t>チンタイ</t>
    </rPh>
    <rPh sb="11" eb="13">
      <t>ジュウタク</t>
    </rPh>
    <rPh sb="14" eb="17">
      <t>コウレイシャ</t>
    </rPh>
    <rPh sb="17" eb="18">
      <t>ム</t>
    </rPh>
    <rPh sb="19" eb="21">
      <t>ユウリョウ</t>
    </rPh>
    <rPh sb="21" eb="23">
      <t>チンタイ</t>
    </rPh>
    <rPh sb="23" eb="25">
      <t>ジュウタク</t>
    </rPh>
    <rPh sb="26" eb="27">
      <t>フク</t>
    </rPh>
    <phoneticPr fontId="3"/>
  </si>
  <si>
    <r>
      <t>県住宅供給公社賃貸
住宅</t>
    </r>
    <r>
      <rPr>
        <sz val="6"/>
        <rFont val="ＭＳ ゴシック"/>
        <family val="3"/>
        <charset val="128"/>
      </rPr>
      <t xml:space="preserve"> ※３</t>
    </r>
    <rPh sb="0" eb="1">
      <t>ケン</t>
    </rPh>
    <rPh sb="1" eb="7">
      <t>コウシャ</t>
    </rPh>
    <rPh sb="7" eb="9">
      <t>チンタイ</t>
    </rPh>
    <rPh sb="10" eb="12">
      <t>ジュウタク</t>
    </rPh>
    <phoneticPr fontId="3"/>
  </si>
  <si>
    <t>※１ 市住宅供給公社賃貸住宅は、ヨコハマ・りぶいん、高齢者向け優良賃貸住宅を除き、子育てりぶいんを含む。</t>
    <rPh sb="3" eb="4">
      <t>シ</t>
    </rPh>
    <rPh sb="4" eb="10">
      <t>コウシャ</t>
    </rPh>
    <rPh sb="10" eb="14">
      <t>チン</t>
    </rPh>
    <rPh sb="26" eb="29">
      <t>コウレイシャ</t>
    </rPh>
    <rPh sb="29" eb="30">
      <t>ム</t>
    </rPh>
    <rPh sb="31" eb="33">
      <t>ユウリョウ</t>
    </rPh>
    <rPh sb="33" eb="35">
      <t>チンタイ</t>
    </rPh>
    <rPh sb="35" eb="37">
      <t>ジュウタク</t>
    </rPh>
    <rPh sb="38" eb="39">
      <t>ノゾ</t>
    </rPh>
    <rPh sb="41" eb="43">
      <t>コソダ</t>
    </rPh>
    <rPh sb="49" eb="50">
      <t>フク</t>
    </rPh>
    <phoneticPr fontId="3"/>
  </si>
  <si>
    <t>※４ 都市再生機構賃貸住宅は高齢者向け優良賃貸住宅及びシニア住宅を含む。</t>
    <rPh sb="3" eb="5">
      <t>トシ</t>
    </rPh>
    <rPh sb="5" eb="7">
      <t>サイセイ</t>
    </rPh>
    <rPh sb="7" eb="9">
      <t>キコウ</t>
    </rPh>
    <rPh sb="9" eb="11">
      <t>チンタイ</t>
    </rPh>
    <rPh sb="11" eb="13">
      <t>ジュウタク</t>
    </rPh>
    <rPh sb="14" eb="17">
      <t>コウレイシャ</t>
    </rPh>
    <rPh sb="17" eb="18">
      <t>ム</t>
    </rPh>
    <rPh sb="19" eb="21">
      <t>ユウリョウ</t>
    </rPh>
    <rPh sb="21" eb="23">
      <t>チンタイ</t>
    </rPh>
    <rPh sb="23" eb="25">
      <t>ジュウタク</t>
    </rPh>
    <rPh sb="25" eb="26">
      <t>オヨ</t>
    </rPh>
    <rPh sb="30" eb="32">
      <t>ジュウタク</t>
    </rPh>
    <rPh sb="33" eb="34">
      <t>フク</t>
    </rPh>
    <phoneticPr fontId="3"/>
  </si>
  <si>
    <t>※２ 県営住宅(その他)･･･改良住宅64戸（金沢区）/リロケーション住宅29戸（神奈川区）</t>
    <rPh sb="3" eb="5">
      <t>ケンエイ</t>
    </rPh>
    <rPh sb="5" eb="7">
      <t>ジユ</t>
    </rPh>
    <rPh sb="10" eb="11">
      <t>タ</t>
    </rPh>
    <rPh sb="15" eb="17">
      <t>カイリョウ</t>
    </rPh>
    <rPh sb="17" eb="19">
      <t>ジュウタク</t>
    </rPh>
    <rPh sb="21" eb="22">
      <t>コ</t>
    </rPh>
    <rPh sb="23" eb="26">
      <t>70ク</t>
    </rPh>
    <rPh sb="35" eb="37">
      <t>ジユ</t>
    </rPh>
    <rPh sb="39" eb="40">
      <t>コ</t>
    </rPh>
    <rPh sb="41" eb="45">
      <t>10ク</t>
    </rPh>
    <phoneticPr fontId="3"/>
  </si>
  <si>
    <t>※２ 県営住宅(その他)･･･改良住宅64戸（金沢区）/リロケーション住宅29戸（神奈川区）/買取60戸（瀬谷区）</t>
    <rPh sb="3" eb="5">
      <t>ケンエイ</t>
    </rPh>
    <rPh sb="5" eb="7">
      <t>ジユ</t>
    </rPh>
    <rPh sb="10" eb="11">
      <t>タ</t>
    </rPh>
    <rPh sb="15" eb="17">
      <t>カイリョウ</t>
    </rPh>
    <rPh sb="17" eb="19">
      <t>ジュウタク</t>
    </rPh>
    <rPh sb="21" eb="22">
      <t>コ</t>
    </rPh>
    <rPh sb="23" eb="26">
      <t>70ク</t>
    </rPh>
    <rPh sb="35" eb="37">
      <t>ジユ</t>
    </rPh>
    <rPh sb="39" eb="40">
      <t>コ</t>
    </rPh>
    <rPh sb="41" eb="45">
      <t>10ク</t>
    </rPh>
    <rPh sb="47" eb="49">
      <t>カイトリ</t>
    </rPh>
    <rPh sb="51" eb="52">
      <t>ト</t>
    </rPh>
    <rPh sb="53" eb="56">
      <t>セヤク</t>
    </rPh>
    <phoneticPr fontId="3"/>
  </si>
  <si>
    <t>※１ 市住宅供給公社賃貸住宅は、ヨコハマ・りぶいん、高齢者向け優良賃貸住宅を除く。</t>
    <rPh sb="3" eb="4">
      <t>シ</t>
    </rPh>
    <rPh sb="4" eb="10">
      <t>コウシャ</t>
    </rPh>
    <rPh sb="10" eb="14">
      <t>チン</t>
    </rPh>
    <rPh sb="26" eb="29">
      <t>コウレイシャ</t>
    </rPh>
    <rPh sb="29" eb="30">
      <t>ム</t>
    </rPh>
    <rPh sb="31" eb="33">
      <t>ユウリョウ</t>
    </rPh>
    <rPh sb="33" eb="35">
      <t>チンタイ</t>
    </rPh>
    <rPh sb="35" eb="37">
      <t>ジュウタク</t>
    </rPh>
    <rPh sb="38" eb="39">
      <t>ノゾ</t>
    </rPh>
    <phoneticPr fontId="3"/>
  </si>
  <si>
    <t>※２ 県営住宅(その他)･･･改良住宅120戸（金沢区）/リロケーション住宅29戸（神奈川区）/買取60戸（瀬谷区）</t>
    <rPh sb="3" eb="5">
      <t>ケンエイ</t>
    </rPh>
    <rPh sb="5" eb="7">
      <t>ジユ</t>
    </rPh>
    <rPh sb="10" eb="11">
      <t>タ</t>
    </rPh>
    <rPh sb="15" eb="17">
      <t>カイリョウ</t>
    </rPh>
    <rPh sb="17" eb="19">
      <t>ジュウタク</t>
    </rPh>
    <rPh sb="22" eb="23">
      <t>コ</t>
    </rPh>
    <rPh sb="24" eb="27">
      <t>70ク</t>
    </rPh>
    <rPh sb="36" eb="38">
      <t>ジユ</t>
    </rPh>
    <rPh sb="40" eb="41">
      <t>コ</t>
    </rPh>
    <rPh sb="42" eb="46">
      <t>10ク</t>
    </rPh>
    <rPh sb="48" eb="50">
      <t>カイトリ</t>
    </rPh>
    <rPh sb="52" eb="53">
      <t>ト</t>
    </rPh>
    <rPh sb="54" eb="57">
      <t>セヤク</t>
    </rPh>
    <phoneticPr fontId="3"/>
  </si>
  <si>
    <t>※２ 県営住宅(その他)･･･改良住宅176戸（金沢区）/リロケーション住宅29戸（神奈川区）/買取60戸（瀬谷区）</t>
    <rPh sb="3" eb="5">
      <t>ケンエイ</t>
    </rPh>
    <rPh sb="5" eb="7">
      <t>ジユ</t>
    </rPh>
    <rPh sb="10" eb="11">
      <t>タ</t>
    </rPh>
    <rPh sb="15" eb="17">
      <t>カイリョウ</t>
    </rPh>
    <rPh sb="17" eb="19">
      <t>ジュウタク</t>
    </rPh>
    <rPh sb="22" eb="23">
      <t>コ</t>
    </rPh>
    <rPh sb="24" eb="27">
      <t>70ク</t>
    </rPh>
    <rPh sb="36" eb="38">
      <t>ジユ</t>
    </rPh>
    <rPh sb="40" eb="41">
      <t>コ</t>
    </rPh>
    <rPh sb="42" eb="46">
      <t>10ク</t>
    </rPh>
    <rPh sb="48" eb="50">
      <t>カイトリ</t>
    </rPh>
    <rPh sb="52" eb="53">
      <t>ト</t>
    </rPh>
    <rPh sb="54" eb="57">
      <t>セヤク</t>
    </rPh>
    <phoneticPr fontId="3"/>
  </si>
  <si>
    <t>※３ 県住宅供給公社賃貸住宅は、かながわパートナーハウジング及び高齢者向け優良賃貸住宅を除き、</t>
    <rPh sb="3" eb="4">
      <t>ケン</t>
    </rPh>
    <rPh sb="4" eb="10">
      <t>コウシャ</t>
    </rPh>
    <rPh sb="10" eb="12">
      <t>チンタイ</t>
    </rPh>
    <rPh sb="12" eb="14">
      <t>ジュウタク</t>
    </rPh>
    <rPh sb="30" eb="31">
      <t>オヨ</t>
    </rPh>
    <rPh sb="44" eb="45">
      <t>ノゾ</t>
    </rPh>
    <phoneticPr fontId="3"/>
  </si>
  <si>
    <t>　　 シニア住宅及び介護専用型有料老人ホームを含む。</t>
    <phoneticPr fontId="3"/>
  </si>
  <si>
    <t>　　 シニア住宅及び介護専用型有料老人ホームを含む。</t>
    <phoneticPr fontId="3"/>
  </si>
  <si>
    <t>※１ 市住宅供給公社賃貸住宅は、ヨコハマ・りぶいん、子育てりぶいん、高齢者向け優良賃貸住宅を除く。</t>
    <rPh sb="3" eb="4">
      <t>シ</t>
    </rPh>
    <rPh sb="4" eb="10">
      <t>コウシャ</t>
    </rPh>
    <rPh sb="10" eb="14">
      <t>チン</t>
    </rPh>
    <rPh sb="26" eb="28">
      <t>コソダ</t>
    </rPh>
    <rPh sb="34" eb="37">
      <t>コウレイシャ</t>
    </rPh>
    <rPh sb="37" eb="38">
      <t>ム</t>
    </rPh>
    <rPh sb="39" eb="41">
      <t>ユウリョウ</t>
    </rPh>
    <rPh sb="41" eb="43">
      <t>チンタイ</t>
    </rPh>
    <rPh sb="43" eb="45">
      <t>ジュウタク</t>
    </rPh>
    <rPh sb="46" eb="47">
      <t>ノゾ</t>
    </rPh>
    <phoneticPr fontId="3"/>
  </si>
  <si>
    <t>(平成31年3月31日現在)</t>
    <rPh sb="1" eb="3">
      <t>ヘイセイ</t>
    </rPh>
    <rPh sb="5" eb="6">
      <t>ネン</t>
    </rPh>
    <rPh sb="7" eb="8">
      <t>ガツ</t>
    </rPh>
    <rPh sb="10" eb="11">
      <t>ニチ</t>
    </rPh>
    <rPh sb="11" eb="13">
      <t>ゲンザイ</t>
    </rPh>
    <phoneticPr fontId="3"/>
  </si>
  <si>
    <t>(令和2年3月31日現在)</t>
    <rPh sb="1" eb="3">
      <t>レイワ</t>
    </rPh>
    <rPh sb="4" eb="5">
      <t>ネン</t>
    </rPh>
    <rPh sb="5" eb="6">
      <t>ヘイネン</t>
    </rPh>
    <rPh sb="6" eb="7">
      <t>ガツ</t>
    </rPh>
    <rPh sb="9" eb="10">
      <t>ニチ</t>
    </rPh>
    <rPh sb="10" eb="12">
      <t>ゲンザイ</t>
    </rPh>
    <phoneticPr fontId="3"/>
  </si>
  <si>
    <t>(令和3年3月31日現在)</t>
    <rPh sb="1" eb="3">
      <t>レイワ</t>
    </rPh>
    <rPh sb="4" eb="5">
      <t>ネン</t>
    </rPh>
    <rPh sb="5" eb="6">
      <t>ヘイネン</t>
    </rPh>
    <rPh sb="6" eb="7">
      <t>ガツ</t>
    </rPh>
    <rPh sb="9" eb="10">
      <t>ニチ</t>
    </rPh>
    <rPh sb="10" eb="12">
      <t>ゲンザイ</t>
    </rPh>
    <phoneticPr fontId="3"/>
  </si>
  <si>
    <t>※１ 市／県住宅供給公社賃貸住宅は、特優賃、高優賃、地優賃を除く</t>
    <rPh sb="3" eb="4">
      <t>シ</t>
    </rPh>
    <rPh sb="5" eb="6">
      <t>ケン</t>
    </rPh>
    <rPh sb="6" eb="12">
      <t>コウシャ</t>
    </rPh>
    <rPh sb="12" eb="16">
      <t>チン</t>
    </rPh>
    <rPh sb="18" eb="21">
      <t>トクユウチン</t>
    </rPh>
    <rPh sb="22" eb="25">
      <t>コウユウチン</t>
    </rPh>
    <rPh sb="26" eb="27">
      <t>チ</t>
    </rPh>
    <rPh sb="27" eb="28">
      <t>ユウ</t>
    </rPh>
    <rPh sb="28" eb="29">
      <t>チン</t>
    </rPh>
    <rPh sb="30" eb="31">
      <t>ノゾ</t>
    </rPh>
    <phoneticPr fontId="3"/>
  </si>
  <si>
    <t>※２ 県営住宅(その他)･･･改良64戸（金沢区）</t>
    <rPh sb="3" eb="5">
      <t>ケンエイ</t>
    </rPh>
    <rPh sb="5" eb="7">
      <t>ジユ</t>
    </rPh>
    <rPh sb="10" eb="11">
      <t>タ</t>
    </rPh>
    <rPh sb="15" eb="17">
      <t>カイリョウ</t>
    </rPh>
    <rPh sb="19" eb="20">
      <t>コ</t>
    </rPh>
    <rPh sb="21" eb="24">
      <t>70ク</t>
    </rPh>
    <phoneticPr fontId="3"/>
  </si>
  <si>
    <t>※３ 県住宅供給公社賃貸住宅は、シニア住宅（旭区326戸、磯子区101戸）及び</t>
    <rPh sb="3" eb="4">
      <t>ケン</t>
    </rPh>
    <rPh sb="4" eb="10">
      <t>コウシャ</t>
    </rPh>
    <rPh sb="10" eb="14">
      <t>チン</t>
    </rPh>
    <rPh sb="19" eb="21">
      <t>ジユ</t>
    </rPh>
    <rPh sb="22" eb="24">
      <t>アサヒク</t>
    </rPh>
    <rPh sb="27" eb="28">
      <t>ト</t>
    </rPh>
    <rPh sb="29" eb="32">
      <t>イソゴク</t>
    </rPh>
    <rPh sb="35" eb="36">
      <t>ト</t>
    </rPh>
    <rPh sb="37" eb="38">
      <t>オヨ</t>
    </rPh>
    <phoneticPr fontId="3"/>
  </si>
  <si>
    <t xml:space="preserve">     介護専用型有料老人ホーム(旭区92戸)を含む。</t>
    <phoneticPr fontId="3"/>
  </si>
  <si>
    <t>公的賃貸住宅管理戸数（行政区別）</t>
    <rPh sb="0" eb="6">
      <t>コウテキチンタイジュウタク</t>
    </rPh>
    <rPh sb="6" eb="10">
      <t>カンリコスウ</t>
    </rPh>
    <rPh sb="11" eb="15">
      <t>ギョウセイクベツ</t>
    </rPh>
    <phoneticPr fontId="3"/>
  </si>
  <si>
    <t>公的賃貸住宅管理戸数（行政区別）</t>
    <rPh sb="0" eb="2">
      <t>コウテキ</t>
    </rPh>
    <rPh sb="2" eb="4">
      <t>チンタイ</t>
    </rPh>
    <rPh sb="4" eb="6">
      <t>ジュウタク</t>
    </rPh>
    <rPh sb="6" eb="8">
      <t>カンリ</t>
    </rPh>
    <rPh sb="8" eb="10">
      <t>コスウ</t>
    </rPh>
    <phoneticPr fontId="3"/>
  </si>
  <si>
    <t>(令和4年3月31日現在)</t>
    <rPh sb="1" eb="3">
      <t>レイワ</t>
    </rPh>
    <phoneticPr fontId="3"/>
  </si>
  <si>
    <t>子育て
りぶいん</t>
    <phoneticPr fontId="3"/>
  </si>
  <si>
    <t>高齢者向け優良賃貸
住宅</t>
    <rPh sb="0" eb="3">
      <t>コウレイシャ</t>
    </rPh>
    <rPh sb="3" eb="4">
      <t>ム</t>
    </rPh>
    <rPh sb="5" eb="7">
      <t>ユウリョウ</t>
    </rPh>
    <rPh sb="7" eb="9">
      <t>チンタイ</t>
    </rPh>
    <rPh sb="10" eb="12">
      <t>ジュウタク</t>
    </rPh>
    <phoneticPr fontId="3"/>
  </si>
  <si>
    <t xml:space="preserve"> 鶴見区</t>
    <rPh sb="1" eb="4">
      <t>ツルミク</t>
    </rPh>
    <phoneticPr fontId="3"/>
  </si>
  <si>
    <t xml:space="preserve"> 神奈川区</t>
  </si>
  <si>
    <t xml:space="preserve"> 西区</t>
  </si>
  <si>
    <t xml:space="preserve"> 中区</t>
  </si>
  <si>
    <t xml:space="preserve"> 南区</t>
  </si>
  <si>
    <t xml:space="preserve"> 港南区</t>
  </si>
  <si>
    <t xml:space="preserve"> 保土ケ谷区</t>
  </si>
  <si>
    <t xml:space="preserve"> 旭区</t>
  </si>
  <si>
    <t xml:space="preserve"> 磯子区</t>
  </si>
  <si>
    <t xml:space="preserve"> 金沢区</t>
  </si>
  <si>
    <t xml:space="preserve"> 港北区</t>
  </si>
  <si>
    <t xml:space="preserve"> 緑区</t>
  </si>
  <si>
    <t xml:space="preserve"> 青葉区</t>
  </si>
  <si>
    <t xml:space="preserve"> 都筑区</t>
  </si>
  <si>
    <t xml:space="preserve"> 戸塚区</t>
  </si>
  <si>
    <t xml:space="preserve"> 栄区</t>
  </si>
  <si>
    <t xml:space="preserve"> 泉区</t>
  </si>
  <si>
    <t xml:space="preserve"> 瀬谷区</t>
  </si>
  <si>
    <r>
      <t>都市再生
機構
賃貸住宅</t>
    </r>
    <r>
      <rPr>
        <sz val="6"/>
        <rFont val="ＭＳ ゴシック"/>
        <family val="3"/>
        <charset val="128"/>
      </rPr>
      <t xml:space="preserve"> </t>
    </r>
    <rPh sb="0" eb="2">
      <t>トシ</t>
    </rPh>
    <rPh sb="2" eb="4">
      <t>サイセイ</t>
    </rPh>
    <rPh sb="5" eb="7">
      <t>キコウ</t>
    </rPh>
    <rPh sb="8" eb="12">
      <t>チン</t>
    </rPh>
    <phoneticPr fontId="3"/>
  </si>
  <si>
    <t>横浜市内
公的住宅
総合計</t>
    <phoneticPr fontId="3"/>
  </si>
  <si>
    <t>かながわ
パートナー
ハウジング（特優賃）</t>
    <rPh sb="17" eb="20">
      <t>トクユウチン</t>
    </rPh>
    <phoneticPr fontId="3"/>
  </si>
  <si>
    <r>
      <t>県住宅供給公社賃貸
住宅</t>
    </r>
    <r>
      <rPr>
        <sz val="6"/>
        <rFont val="ＭＳ ゴシック"/>
        <family val="3"/>
        <charset val="128"/>
      </rPr>
      <t xml:space="preserve"> ※１・３</t>
    </r>
    <rPh sb="0" eb="1">
      <t>ケン</t>
    </rPh>
    <rPh sb="1" eb="7">
      <t>コウシャ</t>
    </rPh>
    <rPh sb="7" eb="9">
      <t>チンタイ</t>
    </rPh>
    <rPh sb="10" eb="12">
      <t>ジュウタク</t>
    </rPh>
    <phoneticPr fontId="3"/>
  </si>
  <si>
    <t>うち高優賃</t>
    <rPh sb="2" eb="5">
      <t>コウユウチン</t>
    </rPh>
    <phoneticPr fontId="3"/>
  </si>
  <si>
    <t>【出典：建築局集計】　</t>
    <rPh sb="1" eb="3">
      <t>シュッテン</t>
    </rPh>
    <rPh sb="4" eb="6">
      <t>ケンチク</t>
    </rPh>
    <rPh sb="6" eb="7">
      <t>キョク</t>
    </rPh>
    <rPh sb="7" eb="9">
      <t>シュウケイ</t>
    </rPh>
    <phoneticPr fontId="3"/>
  </si>
  <si>
    <t>(令和5年3月31日現在)</t>
    <rPh sb="1" eb="3">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</si>
</sst>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Red]\-#,##0\ "/>
    <numFmt numFmtId="177" formatCode="#,##0_);[Red]\(#,##0\)"/>
    <numFmt numFmtId="178" formatCode="0_ ;[Red]\-0\ "/>
  </numFmts>
  <fonts count="17">
    <font>
      <sz val="11"/>
      <name val="ＭＳ 明朝"/>
      <family val="1"/>
      <charset val="128"/>
    </font>
    <font>
      <sz val="11"/>
      <name val="ＭＳ 明朝"/>
      <family val="1"/>
      <charset val="128"/>
    </font>
    <font>
      <sz val="11"/>
      <name val="ＭＳ 明朝"/>
      <family val="1"/>
      <charset val="128"/>
    </font>
    <font>
      <sz val="6"/>
      <name val="ＭＳ 明朝"/>
      <family val="1"/>
      <charset val="128"/>
    </font>
    <font>
      <sz val="11"/>
      <name val="ＭＳ ゴシック"/>
      <family val="3"/>
      <charset val="128"/>
    </font>
    <font>
      <sz val="9"/>
      <name val="ＭＳ ゴシック"/>
      <family val="3"/>
      <charset val="128"/>
    </font>
    <font>
      <sz val="9"/>
      <name val="ＭＳ 明朝"/>
      <family val="1"/>
      <charset val="128"/>
    </font>
    <font>
      <b/>
      <sz val="9"/>
      <color indexed="81"/>
      <name val="ＭＳ Ｐゴシック"/>
      <family val="3"/>
      <charset val="128"/>
    </font>
    <font>
      <b/>
      <sz val="11"/>
      <name val="ＭＳ ゴシック"/>
      <family val="3"/>
      <charset val="128"/>
    </font>
    <font>
      <b/>
      <sz val="16"/>
      <name val="ＭＳ ゴシック"/>
      <family val="3"/>
      <charset val="128"/>
    </font>
    <font>
      <b/>
      <sz val="14"/>
      <name val="ＭＳ ゴシック"/>
      <family val="3"/>
      <charset val="128"/>
    </font>
    <font>
      <sz val="9"/>
      <color indexed="81"/>
      <name val="ＭＳ Ｐゴシック"/>
      <family val="3"/>
      <charset val="128"/>
    </font>
    <font>
      <sz val="9"/>
      <color indexed="81"/>
      <name val="MS P ゴシック"/>
      <family val="3"/>
      <charset val="128"/>
    </font>
    <font>
      <sz val="6"/>
      <name val="ＭＳ ゴシック"/>
      <family val="3"/>
      <charset val="128"/>
    </font>
    <font>
      <sz val="11"/>
      <name val="ＭＳ Ｐ明朝"/>
      <family val="1"/>
      <charset val="128"/>
    </font>
    <font>
      <sz val="11"/>
      <name val="ＭＳ Ｐゴシック"/>
      <family val="3"/>
      <charset val="128"/>
    </font>
    <font>
      <sz val="10"/>
      <name val="ＭＳ ゴシック"/>
      <family val="3"/>
      <charset val="128"/>
    </font>
  </fonts>
  <fills count="13">
    <fill>
      <patternFill patternType="none"/>
    </fill>
    <fill>
      <patternFill patternType="gray125"/>
    </fill>
    <fill>
      <patternFill patternType="solid">
        <fgColor indexed="15"/>
        <bgColor indexed="64"/>
      </patternFill>
    </fill>
    <fill>
      <patternFill patternType="solid">
        <fgColor indexed="65"/>
        <bgColor indexed="64"/>
      </patternFill>
    </fill>
    <fill>
      <patternFill patternType="solid">
        <fgColor indexed="42"/>
        <bgColor indexed="64"/>
      </patternFill>
    </fill>
    <fill>
      <patternFill patternType="solid">
        <fgColor indexed="41"/>
        <bgColor indexed="64"/>
      </patternFill>
    </fill>
    <fill>
      <patternFill patternType="solid">
        <fgColor indexed="40"/>
        <bgColor indexed="64"/>
      </patternFill>
    </fill>
    <fill>
      <patternFill patternType="solid">
        <fgColor theme="0"/>
        <bgColor indexed="64"/>
      </patternFill>
    </fill>
    <fill>
      <patternFill patternType="solid">
        <fgColor theme="8" tint="0.39997558519241921"/>
        <bgColor indexed="64"/>
      </patternFill>
    </fill>
    <fill>
      <patternFill patternType="solid">
        <fgColor rgb="FFCCFFFF"/>
        <bgColor indexed="64"/>
      </patternFill>
    </fill>
    <fill>
      <patternFill patternType="solid">
        <fgColor theme="8" tint="0.59996337778862885"/>
        <bgColor indexed="64"/>
      </patternFill>
    </fill>
    <fill>
      <patternFill patternType="solid">
        <fgColor theme="9" tint="0.39997558519241921"/>
        <bgColor indexed="64"/>
      </patternFill>
    </fill>
    <fill>
      <patternFill patternType="solid">
        <fgColor rgb="FF00B0F0"/>
        <bgColor indexed="64"/>
      </patternFill>
    </fill>
  </fills>
  <borders count="6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hair">
        <color indexed="64"/>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double">
        <color indexed="64"/>
      </left>
      <right style="thin">
        <color indexed="64"/>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38" fontId="15" fillId="0" borderId="0" applyFont="0" applyFill="0" applyBorder="0" applyAlignment="0" applyProtection="0">
      <alignment vertical="center"/>
    </xf>
    <xf numFmtId="38" fontId="1" fillId="0" borderId="0" applyFont="0" applyFill="0" applyBorder="0" applyAlignment="0" applyProtection="0">
      <alignment vertical="center"/>
    </xf>
  </cellStyleXfs>
  <cellXfs count="341">
    <xf numFmtId="0" fontId="0" fillId="0" borderId="0" xfId="0">
      <alignment vertical="center"/>
    </xf>
    <xf numFmtId="0" fontId="0" fillId="0" borderId="0" xfId="0" applyAlignment="1">
      <alignment horizontal="center" vertical="center" wrapText="1"/>
    </xf>
    <xf numFmtId="0" fontId="4" fillId="0" borderId="0" xfId="0" applyFont="1">
      <alignment vertical="center"/>
    </xf>
    <xf numFmtId="0" fontId="4" fillId="0" borderId="0" xfId="0" applyFont="1" applyAlignment="1">
      <alignment horizontal="center" vertical="center" wrapText="1"/>
    </xf>
    <xf numFmtId="38" fontId="5" fillId="2" borderId="1" xfId="1" applyFont="1" applyFill="1" applyBorder="1" applyAlignment="1">
      <alignment horizontal="center" vertical="center" wrapText="1"/>
    </xf>
    <xf numFmtId="0" fontId="5" fillId="0" borderId="0" xfId="0" applyFont="1">
      <alignment vertical="center"/>
    </xf>
    <xf numFmtId="38" fontId="5" fillId="0" borderId="0" xfId="1" applyFont="1" applyAlignment="1">
      <alignment horizontal="center" vertical="center" wrapText="1"/>
    </xf>
    <xf numFmtId="38" fontId="5" fillId="0" borderId="0" xfId="1" applyFont="1" applyAlignment="1">
      <alignment horizontal="right" vertical="center"/>
    </xf>
    <xf numFmtId="0" fontId="5" fillId="3" borderId="2" xfId="0" applyFont="1" applyFill="1" applyBorder="1">
      <alignment vertical="center"/>
    </xf>
    <xf numFmtId="0" fontId="5" fillId="3" borderId="3" xfId="0" applyFont="1" applyFill="1" applyBorder="1">
      <alignment vertical="center"/>
    </xf>
    <xf numFmtId="0" fontId="5" fillId="3" borderId="1" xfId="0" applyFont="1" applyFill="1" applyBorder="1" applyAlignment="1">
      <alignment horizontal="center" vertical="center" wrapText="1"/>
    </xf>
    <xf numFmtId="0" fontId="5" fillId="0" borderId="0" xfId="0" applyFont="1" applyAlignment="1">
      <alignment horizontal="center" vertical="center" wrapText="1"/>
    </xf>
    <xf numFmtId="0" fontId="5" fillId="3" borderId="4" xfId="0" applyFont="1" applyFill="1" applyBorder="1">
      <alignment vertical="center"/>
    </xf>
    <xf numFmtId="0" fontId="6" fillId="0" borderId="0" xfId="0" applyFont="1">
      <alignment vertical="center"/>
    </xf>
    <xf numFmtId="0" fontId="5" fillId="3" borderId="0" xfId="0" applyFont="1" applyFill="1">
      <alignment vertical="center"/>
    </xf>
    <xf numFmtId="38" fontId="6" fillId="3" borderId="0" xfId="1" applyFont="1" applyFill="1" applyAlignment="1">
      <alignment horizontal="center" vertical="center" wrapText="1"/>
    </xf>
    <xf numFmtId="0" fontId="6" fillId="3" borderId="0" xfId="0" applyFont="1" applyFill="1" applyAlignment="1">
      <alignment horizontal="center" vertical="center" wrapText="1"/>
    </xf>
    <xf numFmtId="0" fontId="6" fillId="3" borderId="0" xfId="0" applyFont="1" applyFill="1">
      <alignment vertical="center"/>
    </xf>
    <xf numFmtId="38" fontId="6" fillId="0" borderId="0" xfId="1" applyFont="1" applyAlignment="1">
      <alignment horizontal="center" vertical="center" wrapText="1"/>
    </xf>
    <xf numFmtId="0" fontId="6" fillId="0" borderId="0" xfId="0" applyFont="1" applyAlignment="1">
      <alignment horizontal="center" vertical="center" wrapText="1"/>
    </xf>
    <xf numFmtId="0" fontId="5" fillId="3" borderId="5" xfId="0" applyFont="1" applyFill="1" applyBorder="1" applyAlignment="1">
      <alignment vertical="center"/>
    </xf>
    <xf numFmtId="0" fontId="5" fillId="3" borderId="6" xfId="0" applyFont="1" applyFill="1" applyBorder="1" applyAlignment="1">
      <alignment vertical="center"/>
    </xf>
    <xf numFmtId="0" fontId="5" fillId="3" borderId="7" xfId="0" applyFont="1" applyFill="1" applyBorder="1" applyAlignment="1">
      <alignment vertical="center"/>
    </xf>
    <xf numFmtId="38" fontId="1" fillId="0" borderId="0" xfId="1" applyFont="1" applyAlignment="1">
      <alignment horizontal="center" vertical="center" wrapText="1"/>
    </xf>
    <xf numFmtId="38" fontId="5" fillId="0" borderId="8" xfId="1" applyFont="1" applyFill="1" applyBorder="1" applyAlignment="1">
      <alignment horizontal="center" vertical="center" wrapText="1"/>
    </xf>
    <xf numFmtId="38" fontId="5" fillId="0" borderId="9" xfId="1" applyFont="1" applyFill="1" applyBorder="1" applyAlignment="1">
      <alignment horizontal="center" vertical="center" wrapText="1"/>
    </xf>
    <xf numFmtId="38" fontId="5" fillId="0" borderId="10" xfId="1" applyFont="1" applyFill="1" applyBorder="1" applyAlignment="1">
      <alignment horizontal="center" vertical="center" wrapText="1"/>
    </xf>
    <xf numFmtId="38" fontId="5" fillId="0" borderId="1" xfId="1" applyFont="1" applyFill="1" applyBorder="1" applyAlignment="1">
      <alignment horizontal="center" vertical="center" wrapText="1"/>
    </xf>
    <xf numFmtId="38" fontId="5" fillId="0" borderId="11" xfId="1" applyFont="1" applyFill="1" applyBorder="1" applyAlignment="1">
      <alignment horizontal="center" vertical="center" wrapText="1"/>
    </xf>
    <xf numFmtId="38" fontId="5" fillId="0" borderId="12" xfId="1" applyFont="1" applyFill="1" applyBorder="1" applyAlignment="1">
      <alignment horizontal="center" vertical="center" wrapText="1"/>
    </xf>
    <xf numFmtId="0" fontId="0" fillId="0" borderId="0" xfId="0" applyFill="1">
      <alignment vertical="center"/>
    </xf>
    <xf numFmtId="0" fontId="8" fillId="4" borderId="0" xfId="0" applyFont="1" applyFill="1" applyAlignment="1">
      <alignment horizontal="center" vertical="center" wrapText="1"/>
    </xf>
    <xf numFmtId="0" fontId="4" fillId="0" borderId="0" xfId="0" applyFont="1" applyFill="1">
      <alignment vertical="center"/>
    </xf>
    <xf numFmtId="0" fontId="0" fillId="0" borderId="0" xfId="0" applyFont="1">
      <alignment vertical="center"/>
    </xf>
    <xf numFmtId="0" fontId="0" fillId="0" borderId="0" xfId="0" applyFont="1" applyFill="1">
      <alignment vertical="center"/>
    </xf>
    <xf numFmtId="38" fontId="0" fillId="0" borderId="0" xfId="1" applyFont="1" applyAlignment="1">
      <alignment horizontal="center" vertical="center" wrapText="1"/>
    </xf>
    <xf numFmtId="0" fontId="0" fillId="0" borderId="0" xfId="0" applyFont="1" applyAlignment="1">
      <alignment horizontal="center" vertical="center" wrapText="1"/>
    </xf>
    <xf numFmtId="38" fontId="5" fillId="7" borderId="1" xfId="1" applyFont="1" applyFill="1" applyBorder="1" applyAlignment="1">
      <alignment horizontal="center" vertical="center" wrapText="1"/>
    </xf>
    <xf numFmtId="38" fontId="5" fillId="7" borderId="11" xfId="1" applyFont="1" applyFill="1" applyBorder="1" applyAlignment="1">
      <alignment horizontal="center" vertical="center" wrapText="1"/>
    </xf>
    <xf numFmtId="0" fontId="5" fillId="0" borderId="0" xfId="0" applyFont="1" applyFill="1">
      <alignment vertical="center"/>
    </xf>
    <xf numFmtId="38" fontId="5" fillId="0" borderId="0" xfId="1" applyFont="1" applyFill="1" applyAlignment="1">
      <alignment horizontal="center" vertical="center" wrapText="1"/>
    </xf>
    <xf numFmtId="38" fontId="5" fillId="0" borderId="0" xfId="1" applyFont="1" applyFill="1" applyAlignment="1">
      <alignment horizontal="right" vertical="center"/>
    </xf>
    <xf numFmtId="0" fontId="5" fillId="0" borderId="2" xfId="0" applyFont="1" applyFill="1" applyBorder="1">
      <alignment vertical="center"/>
    </xf>
    <xf numFmtId="0" fontId="5" fillId="0" borderId="3" xfId="0" applyFont="1" applyFill="1" applyBorder="1">
      <alignment vertical="center"/>
    </xf>
    <xf numFmtId="0" fontId="5" fillId="0" borderId="1" xfId="0" applyFont="1" applyFill="1" applyBorder="1" applyAlignment="1">
      <alignment horizontal="center" vertical="center" wrapText="1"/>
    </xf>
    <xf numFmtId="0" fontId="5" fillId="0" borderId="4" xfId="0" applyFont="1" applyFill="1" applyBorder="1">
      <alignment vertical="center"/>
    </xf>
    <xf numFmtId="0" fontId="5" fillId="0" borderId="5" xfId="0" applyFont="1" applyFill="1" applyBorder="1" applyAlignment="1">
      <alignment vertical="center"/>
    </xf>
    <xf numFmtId="0" fontId="5" fillId="0" borderId="6" xfId="0" applyFont="1" applyFill="1" applyBorder="1" applyAlignment="1">
      <alignment vertical="center"/>
    </xf>
    <xf numFmtId="0" fontId="5" fillId="0" borderId="7" xfId="0" applyFont="1" applyFill="1" applyBorder="1" applyAlignment="1">
      <alignment vertical="center"/>
    </xf>
    <xf numFmtId="38" fontId="6" fillId="0" borderId="0" xfId="1"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indent="1"/>
    </xf>
    <xf numFmtId="0" fontId="6" fillId="0" borderId="0" xfId="0" applyFont="1" applyFill="1">
      <alignment vertical="center"/>
    </xf>
    <xf numFmtId="38" fontId="0" fillId="0" borderId="0" xfId="1" applyFont="1" applyFill="1" applyAlignment="1">
      <alignment horizontal="center" vertical="center" wrapText="1"/>
    </xf>
    <xf numFmtId="0" fontId="0" fillId="0" borderId="0" xfId="0" applyFont="1" applyFill="1" applyAlignment="1">
      <alignment horizontal="center" vertical="center" wrapText="1"/>
    </xf>
    <xf numFmtId="38" fontId="5" fillId="8" borderId="1" xfId="1" applyFont="1" applyFill="1" applyBorder="1" applyAlignment="1">
      <alignment horizontal="center" vertical="center" wrapText="1"/>
    </xf>
    <xf numFmtId="176" fontId="14" fillId="0" borderId="13" xfId="1" applyNumberFormat="1" applyFont="1" applyFill="1" applyBorder="1" applyAlignment="1">
      <alignment vertical="center" wrapText="1"/>
    </xf>
    <xf numFmtId="176" fontId="14" fillId="0" borderId="14" xfId="1" applyNumberFormat="1" applyFont="1" applyFill="1" applyBorder="1" applyAlignment="1">
      <alignment vertical="center" wrapText="1"/>
    </xf>
    <xf numFmtId="178" fontId="14" fillId="0" borderId="15" xfId="1" applyNumberFormat="1" applyFont="1" applyFill="1" applyBorder="1" applyAlignment="1">
      <alignment vertical="center" wrapText="1"/>
    </xf>
    <xf numFmtId="178" fontId="14" fillId="0" borderId="16" xfId="0" applyNumberFormat="1" applyFont="1" applyFill="1" applyBorder="1" applyAlignment="1">
      <alignment horizontal="right" vertical="center"/>
    </xf>
    <xf numFmtId="176" fontId="14" fillId="0" borderId="17" xfId="1" applyNumberFormat="1" applyFont="1" applyFill="1" applyBorder="1" applyAlignment="1">
      <alignment vertical="center" wrapText="1"/>
    </xf>
    <xf numFmtId="178" fontId="14" fillId="0" borderId="18" xfId="1" applyNumberFormat="1" applyFont="1" applyFill="1" applyBorder="1" applyAlignment="1">
      <alignment vertical="center" wrapText="1"/>
    </xf>
    <xf numFmtId="178" fontId="14" fillId="0" borderId="18" xfId="0" applyNumberFormat="1" applyFont="1" applyFill="1" applyBorder="1" applyAlignment="1">
      <alignment horizontal="right" vertical="center"/>
    </xf>
    <xf numFmtId="176" fontId="14" fillId="0" borderId="19" xfId="1" applyNumberFormat="1" applyFont="1" applyFill="1" applyBorder="1" applyAlignment="1">
      <alignment vertical="center" wrapText="1"/>
    </xf>
    <xf numFmtId="0" fontId="14" fillId="0" borderId="19" xfId="0" applyFont="1" applyFill="1" applyBorder="1" applyAlignment="1">
      <alignment vertical="center"/>
    </xf>
    <xf numFmtId="178" fontId="14" fillId="0" borderId="20" xfId="1" applyNumberFormat="1" applyFont="1" applyFill="1" applyBorder="1" applyAlignment="1">
      <alignment vertical="center" wrapText="1"/>
    </xf>
    <xf numFmtId="178" fontId="14" fillId="0" borderId="20" xfId="0" applyNumberFormat="1" applyFont="1" applyFill="1" applyBorder="1" applyAlignment="1">
      <alignment horizontal="right" vertical="center"/>
    </xf>
    <xf numFmtId="176" fontId="14" fillId="0" borderId="21" xfId="1" applyNumberFormat="1" applyFont="1" applyFill="1" applyBorder="1" applyAlignment="1">
      <alignment vertical="center" wrapText="1"/>
    </xf>
    <xf numFmtId="176" fontId="14" fillId="0" borderId="11" xfId="1" applyNumberFormat="1" applyFont="1" applyFill="1" applyBorder="1" applyAlignment="1">
      <alignment vertical="center" wrapText="1"/>
    </xf>
    <xf numFmtId="176" fontId="14" fillId="0" borderId="8" xfId="1" applyNumberFormat="1" applyFont="1" applyFill="1" applyBorder="1" applyAlignment="1">
      <alignment vertical="center" wrapText="1"/>
    </xf>
    <xf numFmtId="176" fontId="14" fillId="0" borderId="9" xfId="1" applyNumberFormat="1" applyFont="1" applyFill="1" applyBorder="1" applyAlignment="1">
      <alignment vertical="center" wrapText="1"/>
    </xf>
    <xf numFmtId="176" fontId="14" fillId="0" borderId="15" xfId="1" applyNumberFormat="1" applyFont="1" applyFill="1" applyBorder="1" applyAlignment="1">
      <alignment vertical="center" wrapText="1"/>
    </xf>
    <xf numFmtId="176" fontId="14" fillId="0" borderId="22" xfId="1" applyNumberFormat="1" applyFont="1" applyFill="1" applyBorder="1" applyAlignment="1">
      <alignment vertical="center" wrapText="1"/>
    </xf>
    <xf numFmtId="176" fontId="14" fillId="0" borderId="23" xfId="1" applyNumberFormat="1" applyFont="1" applyFill="1" applyBorder="1" applyAlignment="1">
      <alignment vertical="center" wrapText="1"/>
    </xf>
    <xf numFmtId="176" fontId="14" fillId="0" borderId="24" xfId="1" applyNumberFormat="1" applyFont="1" applyFill="1" applyBorder="1" applyAlignment="1">
      <alignment vertical="center" wrapText="1"/>
    </xf>
    <xf numFmtId="176" fontId="14" fillId="0" borderId="18" xfId="1" applyNumberFormat="1" applyFont="1" applyFill="1" applyBorder="1" applyAlignment="1">
      <alignment vertical="center" wrapText="1"/>
    </xf>
    <xf numFmtId="176" fontId="14" fillId="0" borderId="25" xfId="1" applyNumberFormat="1" applyFont="1" applyFill="1" applyBorder="1" applyAlignment="1">
      <alignment vertical="center" wrapText="1"/>
    </xf>
    <xf numFmtId="176" fontId="14" fillId="0" borderId="26" xfId="1" applyNumberFormat="1" applyFont="1" applyFill="1" applyBorder="1" applyAlignment="1">
      <alignment vertical="center" wrapText="1"/>
    </xf>
    <xf numFmtId="176" fontId="14" fillId="0" borderId="27" xfId="1" applyNumberFormat="1" applyFont="1" applyFill="1" applyBorder="1" applyAlignment="1">
      <alignment vertical="center" wrapText="1"/>
    </xf>
    <xf numFmtId="176" fontId="14" fillId="0" borderId="20" xfId="1" applyNumberFormat="1" applyFont="1" applyFill="1" applyBorder="1" applyAlignment="1">
      <alignment vertical="center" wrapText="1"/>
    </xf>
    <xf numFmtId="176" fontId="14" fillId="0" borderId="28" xfId="1" applyNumberFormat="1" applyFont="1" applyFill="1" applyBorder="1" applyAlignment="1">
      <alignment vertical="center" wrapText="1"/>
    </xf>
    <xf numFmtId="176" fontId="14" fillId="0" borderId="29" xfId="1" applyNumberFormat="1" applyFont="1" applyFill="1" applyBorder="1" applyAlignment="1">
      <alignment vertical="center" wrapText="1"/>
    </xf>
    <xf numFmtId="176" fontId="14" fillId="0" borderId="30" xfId="1" applyNumberFormat="1" applyFont="1" applyFill="1" applyBorder="1" applyAlignment="1">
      <alignment vertical="center" wrapText="1"/>
    </xf>
    <xf numFmtId="176" fontId="14" fillId="0" borderId="12" xfId="1" applyNumberFormat="1" applyFont="1" applyFill="1" applyBorder="1" applyAlignment="1">
      <alignment vertical="center" wrapText="1"/>
    </xf>
    <xf numFmtId="177" fontId="14" fillId="0" borderId="13" xfId="1" applyNumberFormat="1" applyFont="1" applyFill="1" applyBorder="1" applyAlignment="1">
      <alignment vertical="center" wrapText="1"/>
    </xf>
    <xf numFmtId="38" fontId="14" fillId="0" borderId="31" xfId="2" applyFont="1" applyFill="1" applyBorder="1" applyAlignment="1" applyProtection="1">
      <alignment vertical="center" shrinkToFit="1"/>
      <protection locked="0"/>
    </xf>
    <xf numFmtId="177" fontId="14" fillId="0" borderId="9" xfId="1" applyNumberFormat="1" applyFont="1" applyFill="1" applyBorder="1" applyAlignment="1">
      <alignment vertical="center" wrapText="1"/>
    </xf>
    <xf numFmtId="38" fontId="14" fillId="0" borderId="13" xfId="2" applyFont="1" applyFill="1" applyBorder="1" applyAlignment="1" applyProtection="1">
      <alignment vertical="center" shrinkToFit="1"/>
    </xf>
    <xf numFmtId="177" fontId="14" fillId="0" borderId="4" xfId="1" applyNumberFormat="1" applyFont="1" applyFill="1" applyBorder="1" applyAlignment="1">
      <alignment vertical="center" wrapText="1"/>
    </xf>
    <xf numFmtId="177" fontId="14" fillId="0" borderId="15" xfId="1" applyNumberFormat="1" applyFont="1" applyFill="1" applyBorder="1" applyAlignment="1">
      <alignment vertical="center" wrapText="1"/>
    </xf>
    <xf numFmtId="38" fontId="14" fillId="0" borderId="5" xfId="2" applyFont="1" applyFill="1" applyBorder="1" applyAlignment="1" applyProtection="1">
      <alignment vertical="center" shrinkToFit="1"/>
      <protection locked="0"/>
    </xf>
    <xf numFmtId="177" fontId="14" fillId="0" borderId="24" xfId="1" applyNumberFormat="1" applyFont="1" applyFill="1" applyBorder="1" applyAlignment="1">
      <alignment vertical="center" wrapText="1"/>
    </xf>
    <xf numFmtId="38" fontId="14" fillId="0" borderId="16" xfId="2" applyFont="1" applyFill="1" applyBorder="1" applyAlignment="1" applyProtection="1">
      <alignment vertical="center" shrinkToFit="1"/>
    </xf>
    <xf numFmtId="177" fontId="14" fillId="0" borderId="16" xfId="1" applyNumberFormat="1" applyFont="1" applyFill="1" applyBorder="1" applyAlignment="1">
      <alignment vertical="center" wrapText="1"/>
    </xf>
    <xf numFmtId="177" fontId="14" fillId="0" borderId="18" xfId="1" applyNumberFormat="1" applyFont="1" applyFill="1" applyBorder="1" applyAlignment="1">
      <alignment vertical="center" wrapText="1"/>
    </xf>
    <xf numFmtId="38" fontId="14" fillId="0" borderId="6" xfId="2" applyFont="1" applyFill="1" applyBorder="1" applyAlignment="1" applyProtection="1">
      <alignment vertical="center" shrinkToFit="1"/>
      <protection locked="0"/>
    </xf>
    <xf numFmtId="177" fontId="14" fillId="0" borderId="27" xfId="1" applyNumberFormat="1" applyFont="1" applyFill="1" applyBorder="1" applyAlignment="1">
      <alignment vertical="center" wrapText="1"/>
    </xf>
    <xf numFmtId="38" fontId="14" fillId="0" borderId="18" xfId="2" applyFont="1" applyFill="1" applyBorder="1" applyAlignment="1" applyProtection="1">
      <alignment vertical="center" shrinkToFit="1"/>
    </xf>
    <xf numFmtId="177" fontId="14" fillId="0" borderId="20" xfId="1" applyNumberFormat="1" applyFont="1" applyFill="1" applyBorder="1" applyAlignment="1">
      <alignment vertical="center" wrapText="1"/>
    </xf>
    <xf numFmtId="38" fontId="14" fillId="0" borderId="7" xfId="2" applyFont="1" applyFill="1" applyBorder="1" applyAlignment="1" applyProtection="1">
      <alignment vertical="center" shrinkToFit="1"/>
      <protection locked="0"/>
    </xf>
    <xf numFmtId="177" fontId="14" fillId="0" borderId="30" xfId="1" applyNumberFormat="1" applyFont="1" applyFill="1" applyBorder="1" applyAlignment="1">
      <alignment vertical="center" wrapText="1"/>
    </xf>
    <xf numFmtId="38" fontId="14" fillId="0" borderId="20" xfId="2" applyFont="1" applyFill="1" applyBorder="1" applyAlignment="1" applyProtection="1">
      <alignment vertical="center" shrinkToFit="1"/>
    </xf>
    <xf numFmtId="176" fontId="14" fillId="0" borderId="32" xfId="1" applyNumberFormat="1" applyFont="1" applyFill="1" applyBorder="1" applyAlignment="1">
      <alignment vertical="center" wrapText="1"/>
    </xf>
    <xf numFmtId="176" fontId="14" fillId="0" borderId="33" xfId="1" applyNumberFormat="1" applyFont="1" applyFill="1" applyBorder="1" applyAlignment="1">
      <alignment vertical="center" wrapText="1"/>
    </xf>
    <xf numFmtId="176" fontId="14" fillId="0" borderId="34" xfId="1" applyNumberFormat="1" applyFont="1" applyFill="1" applyBorder="1" applyAlignment="1">
      <alignment vertical="center" wrapText="1"/>
    </xf>
    <xf numFmtId="0" fontId="14" fillId="0" borderId="0" xfId="0" applyFont="1">
      <alignment vertical="center"/>
    </xf>
    <xf numFmtId="176" fontId="14" fillId="0" borderId="35" xfId="1" applyNumberFormat="1" applyFont="1" applyFill="1" applyBorder="1" applyAlignment="1">
      <alignment vertical="center" wrapText="1"/>
    </xf>
    <xf numFmtId="176" fontId="14" fillId="0" borderId="36" xfId="1" applyNumberFormat="1" applyFont="1" applyFill="1" applyBorder="1" applyAlignment="1">
      <alignment vertical="center" wrapText="1"/>
    </xf>
    <xf numFmtId="177" fontId="14" fillId="0" borderId="11" xfId="1" applyNumberFormat="1" applyFont="1" applyFill="1" applyBorder="1" applyAlignment="1">
      <alignment vertical="center" wrapText="1"/>
    </xf>
    <xf numFmtId="177" fontId="14" fillId="0" borderId="12" xfId="1" applyNumberFormat="1" applyFont="1" applyFill="1" applyBorder="1" applyAlignment="1">
      <alignment vertical="center" wrapText="1"/>
    </xf>
    <xf numFmtId="177" fontId="14" fillId="0" borderId="4" xfId="1" applyNumberFormat="1" applyFont="1" applyFill="1" applyBorder="1" applyAlignment="1">
      <alignment horizontal="right" vertical="center" wrapText="1"/>
    </xf>
    <xf numFmtId="177" fontId="14" fillId="0" borderId="22" xfId="1" applyNumberFormat="1" applyFont="1" applyFill="1" applyBorder="1" applyAlignment="1">
      <alignment vertical="center" wrapText="1"/>
    </xf>
    <xf numFmtId="177" fontId="14" fillId="0" borderId="37" xfId="1" applyNumberFormat="1" applyFont="1" applyFill="1" applyBorder="1" applyAlignment="1">
      <alignment vertical="center" wrapText="1"/>
    </xf>
    <xf numFmtId="177" fontId="14" fillId="0" borderId="5" xfId="1" applyNumberFormat="1" applyFont="1" applyFill="1" applyBorder="1" applyAlignment="1">
      <alignment vertical="center" wrapText="1"/>
    </xf>
    <xf numFmtId="177" fontId="14" fillId="0" borderId="38" xfId="1" applyNumberFormat="1" applyFont="1" applyFill="1" applyBorder="1" applyAlignment="1">
      <alignment vertical="center" wrapText="1"/>
    </xf>
    <xf numFmtId="177" fontId="14" fillId="0" borderId="25" xfId="1" applyNumberFormat="1" applyFont="1" applyFill="1" applyBorder="1" applyAlignment="1">
      <alignment vertical="center" wrapText="1"/>
    </xf>
    <xf numFmtId="177" fontId="14" fillId="0" borderId="39" xfId="1" applyNumberFormat="1" applyFont="1" applyFill="1" applyBorder="1" applyAlignment="1">
      <alignment vertical="center" wrapText="1"/>
    </xf>
    <xf numFmtId="177" fontId="14" fillId="0" borderId="6" xfId="1" applyNumberFormat="1" applyFont="1" applyFill="1" applyBorder="1" applyAlignment="1">
      <alignment vertical="center" wrapText="1"/>
    </xf>
    <xf numFmtId="177" fontId="14" fillId="0" borderId="28" xfId="1" applyNumberFormat="1" applyFont="1" applyFill="1" applyBorder="1" applyAlignment="1">
      <alignment vertical="center" wrapText="1"/>
    </xf>
    <xf numFmtId="177" fontId="14" fillId="0" borderId="40" xfId="1" applyNumberFormat="1" applyFont="1" applyFill="1" applyBorder="1" applyAlignment="1">
      <alignment vertical="center" wrapText="1"/>
    </xf>
    <xf numFmtId="177" fontId="14" fillId="0" borderId="7" xfId="1" applyNumberFormat="1" applyFont="1" applyFill="1" applyBorder="1" applyAlignment="1">
      <alignment vertical="center" wrapText="1"/>
    </xf>
    <xf numFmtId="176" fontId="14" fillId="3" borderId="13" xfId="1" applyNumberFormat="1" applyFont="1" applyFill="1" applyBorder="1" applyAlignment="1">
      <alignment vertical="center" wrapText="1"/>
    </xf>
    <xf numFmtId="176" fontId="14" fillId="3" borderId="9" xfId="1" applyNumberFormat="1" applyFont="1" applyFill="1" applyBorder="1" applyAlignment="1">
      <alignment vertical="center" wrapText="1"/>
    </xf>
    <xf numFmtId="176" fontId="14" fillId="3" borderId="14" xfId="1" applyNumberFormat="1" applyFont="1" applyFill="1" applyBorder="1" applyAlignment="1">
      <alignment vertical="center" wrapText="1"/>
    </xf>
    <xf numFmtId="176" fontId="14" fillId="3" borderId="35" xfId="1" applyNumberFormat="1" applyFont="1" applyFill="1" applyBorder="1" applyAlignment="1">
      <alignment vertical="center" wrapText="1"/>
    </xf>
    <xf numFmtId="176" fontId="14" fillId="3" borderId="15" xfId="1" applyNumberFormat="1" applyFont="1" applyFill="1" applyBorder="1" applyAlignment="1">
      <alignment vertical="center" wrapText="1"/>
    </xf>
    <xf numFmtId="176" fontId="14" fillId="3" borderId="41" xfId="1" applyNumberFormat="1" applyFont="1" applyFill="1" applyBorder="1" applyAlignment="1">
      <alignment vertical="center" wrapText="1"/>
    </xf>
    <xf numFmtId="176" fontId="14" fillId="3" borderId="18" xfId="1" applyNumberFormat="1" applyFont="1" applyFill="1" applyBorder="1" applyAlignment="1">
      <alignment vertical="center" wrapText="1"/>
    </xf>
    <xf numFmtId="176" fontId="14" fillId="3" borderId="33" xfId="1" applyNumberFormat="1" applyFont="1" applyFill="1" applyBorder="1" applyAlignment="1">
      <alignment vertical="center" wrapText="1"/>
    </xf>
    <xf numFmtId="176" fontId="14" fillId="3" borderId="20" xfId="1" applyNumberFormat="1" applyFont="1" applyFill="1" applyBorder="1" applyAlignment="1">
      <alignment vertical="center" wrapText="1"/>
    </xf>
    <xf numFmtId="176" fontId="14" fillId="3" borderId="34" xfId="1" applyNumberFormat="1" applyFont="1" applyFill="1" applyBorder="1" applyAlignment="1">
      <alignment vertical="center" wrapText="1"/>
    </xf>
    <xf numFmtId="177" fontId="14" fillId="3" borderId="13" xfId="1" applyNumberFormat="1" applyFont="1" applyFill="1" applyBorder="1" applyAlignment="1">
      <alignment vertical="center" wrapText="1"/>
    </xf>
    <xf numFmtId="177" fontId="14" fillId="3" borderId="4" xfId="1" applyNumberFormat="1" applyFont="1" applyFill="1" applyBorder="1" applyAlignment="1">
      <alignment vertical="center" wrapText="1"/>
    </xf>
    <xf numFmtId="177" fontId="14" fillId="5" borderId="35" xfId="1" applyNumberFormat="1" applyFont="1" applyFill="1" applyBorder="1" applyAlignment="1">
      <alignment vertical="center" wrapText="1"/>
    </xf>
    <xf numFmtId="177" fontId="14" fillId="3" borderId="15" xfId="1" applyNumberFormat="1" applyFont="1" applyFill="1" applyBorder="1" applyAlignment="1">
      <alignment vertical="center" wrapText="1"/>
    </xf>
    <xf numFmtId="177" fontId="14" fillId="5" borderId="32" xfId="1" applyNumberFormat="1" applyFont="1" applyFill="1" applyBorder="1" applyAlignment="1">
      <alignment vertical="center" wrapText="1"/>
    </xf>
    <xf numFmtId="177" fontId="14" fillId="3" borderId="18" xfId="1" applyNumberFormat="1" applyFont="1" applyFill="1" applyBorder="1" applyAlignment="1">
      <alignment vertical="center" wrapText="1"/>
    </xf>
    <xf numFmtId="177" fontId="14" fillId="5" borderId="33" xfId="1" applyNumberFormat="1" applyFont="1" applyFill="1" applyBorder="1" applyAlignment="1">
      <alignment vertical="center" wrapText="1"/>
    </xf>
    <xf numFmtId="177" fontId="14" fillId="3" borderId="20" xfId="1" applyNumberFormat="1" applyFont="1" applyFill="1" applyBorder="1" applyAlignment="1">
      <alignment vertical="center" wrapText="1"/>
    </xf>
    <xf numFmtId="177" fontId="14" fillId="5" borderId="34" xfId="1" applyNumberFormat="1" applyFont="1" applyFill="1" applyBorder="1" applyAlignment="1">
      <alignment vertical="center" wrapText="1"/>
    </xf>
    <xf numFmtId="176" fontId="14" fillId="7" borderId="22" xfId="1" applyNumberFormat="1" applyFont="1" applyFill="1" applyBorder="1" applyAlignment="1">
      <alignment vertical="center" wrapText="1"/>
    </xf>
    <xf numFmtId="176" fontId="14" fillId="7" borderId="23" xfId="1" applyNumberFormat="1" applyFont="1" applyFill="1" applyBorder="1" applyAlignment="1">
      <alignment vertical="center" wrapText="1"/>
    </xf>
    <xf numFmtId="176" fontId="14" fillId="7" borderId="24" xfId="1" applyNumberFormat="1" applyFont="1" applyFill="1" applyBorder="1" applyAlignment="1">
      <alignment vertical="center" wrapText="1"/>
    </xf>
    <xf numFmtId="176" fontId="14" fillId="7" borderId="15" xfId="1" applyNumberFormat="1" applyFont="1" applyFill="1" applyBorder="1" applyAlignment="1">
      <alignment vertical="center" wrapText="1"/>
    </xf>
    <xf numFmtId="176" fontId="14" fillId="7" borderId="36" xfId="1" applyNumberFormat="1" applyFont="1" applyFill="1" applyBorder="1" applyAlignment="1">
      <alignment vertical="center" wrapText="1"/>
    </xf>
    <xf numFmtId="176" fontId="14" fillId="7" borderId="25" xfId="1" applyNumberFormat="1" applyFont="1" applyFill="1" applyBorder="1" applyAlignment="1">
      <alignment vertical="center" wrapText="1"/>
    </xf>
    <xf numFmtId="176" fontId="14" fillId="7" borderId="26" xfId="1" applyNumberFormat="1" applyFont="1" applyFill="1" applyBorder="1" applyAlignment="1">
      <alignment vertical="center" wrapText="1"/>
    </xf>
    <xf numFmtId="176" fontId="14" fillId="7" borderId="27" xfId="1" applyNumberFormat="1" applyFont="1" applyFill="1" applyBorder="1" applyAlignment="1">
      <alignment vertical="center" wrapText="1"/>
    </xf>
    <xf numFmtId="176" fontId="14" fillId="7" borderId="18" xfId="1" applyNumberFormat="1" applyFont="1" applyFill="1" applyBorder="1" applyAlignment="1">
      <alignment vertical="center" wrapText="1"/>
    </xf>
    <xf numFmtId="176" fontId="14" fillId="7" borderId="19" xfId="1" applyNumberFormat="1" applyFont="1" applyFill="1" applyBorder="1" applyAlignment="1">
      <alignment vertical="center" wrapText="1"/>
    </xf>
    <xf numFmtId="176" fontId="14" fillId="7" borderId="28" xfId="1" applyNumberFormat="1" applyFont="1" applyFill="1" applyBorder="1" applyAlignment="1">
      <alignment vertical="center" wrapText="1"/>
    </xf>
    <xf numFmtId="176" fontId="14" fillId="7" borderId="29" xfId="1" applyNumberFormat="1" applyFont="1" applyFill="1" applyBorder="1" applyAlignment="1">
      <alignment vertical="center" wrapText="1"/>
    </xf>
    <xf numFmtId="176" fontId="14" fillId="7" borderId="30" xfId="1" applyNumberFormat="1" applyFont="1" applyFill="1" applyBorder="1" applyAlignment="1">
      <alignment vertical="center" wrapText="1"/>
    </xf>
    <xf numFmtId="176" fontId="14" fillId="7" borderId="20" xfId="1" applyNumberFormat="1" applyFont="1" applyFill="1" applyBorder="1" applyAlignment="1">
      <alignment vertical="center" wrapText="1"/>
    </xf>
    <xf numFmtId="176" fontId="14" fillId="7" borderId="21" xfId="1" applyNumberFormat="1" applyFont="1" applyFill="1" applyBorder="1" applyAlignment="1">
      <alignment vertical="center" wrapText="1"/>
    </xf>
    <xf numFmtId="177" fontId="14" fillId="7" borderId="13" xfId="1" applyNumberFormat="1" applyFont="1" applyFill="1" applyBorder="1" applyAlignment="1">
      <alignment vertical="center" wrapText="1"/>
    </xf>
    <xf numFmtId="177" fontId="14" fillId="7" borderId="11" xfId="1" applyNumberFormat="1" applyFont="1" applyFill="1" applyBorder="1" applyAlignment="1">
      <alignment vertical="center" wrapText="1"/>
    </xf>
    <xf numFmtId="177" fontId="14" fillId="7" borderId="12" xfId="1" applyNumberFormat="1" applyFont="1" applyFill="1" applyBorder="1" applyAlignment="1">
      <alignment vertical="center" wrapText="1"/>
    </xf>
    <xf numFmtId="177" fontId="14" fillId="7" borderId="4" xfId="1" applyNumberFormat="1" applyFont="1" applyFill="1" applyBorder="1" applyAlignment="1">
      <alignment vertical="center" wrapText="1"/>
    </xf>
    <xf numFmtId="177" fontId="14" fillId="9" borderId="35" xfId="1" applyNumberFormat="1" applyFont="1" applyFill="1" applyBorder="1" applyAlignment="1">
      <alignment vertical="center" wrapText="1"/>
    </xf>
    <xf numFmtId="177" fontId="14" fillId="7" borderId="15" xfId="1" applyNumberFormat="1" applyFont="1" applyFill="1" applyBorder="1" applyAlignment="1">
      <alignment vertical="center" wrapText="1"/>
    </xf>
    <xf numFmtId="177" fontId="14" fillId="7" borderId="22" xfId="1" applyNumberFormat="1" applyFont="1" applyFill="1" applyBorder="1" applyAlignment="1">
      <alignment vertical="center" wrapText="1"/>
    </xf>
    <xf numFmtId="177" fontId="14" fillId="7" borderId="37" xfId="1" applyNumberFormat="1" applyFont="1" applyFill="1" applyBorder="1" applyAlignment="1">
      <alignment vertical="center" wrapText="1"/>
    </xf>
    <xf numFmtId="177" fontId="14" fillId="7" borderId="5" xfId="1" applyNumberFormat="1" applyFont="1" applyFill="1" applyBorder="1" applyAlignment="1">
      <alignment vertical="center" wrapText="1"/>
    </xf>
    <xf numFmtId="177" fontId="14" fillId="9" borderId="32" xfId="1" applyNumberFormat="1" applyFont="1" applyFill="1" applyBorder="1" applyAlignment="1">
      <alignment vertical="center" wrapText="1"/>
    </xf>
    <xf numFmtId="177" fontId="14" fillId="7" borderId="18" xfId="1" applyNumberFormat="1" applyFont="1" applyFill="1" applyBorder="1" applyAlignment="1">
      <alignment vertical="center" wrapText="1"/>
    </xf>
    <xf numFmtId="177" fontId="14" fillId="7" borderId="25" xfId="1" applyNumberFormat="1" applyFont="1" applyFill="1" applyBorder="1" applyAlignment="1">
      <alignment vertical="center" wrapText="1"/>
    </xf>
    <xf numFmtId="177" fontId="14" fillId="7" borderId="39" xfId="1" applyNumberFormat="1" applyFont="1" applyFill="1" applyBorder="1" applyAlignment="1">
      <alignment vertical="center" wrapText="1"/>
    </xf>
    <xf numFmtId="177" fontId="14" fillId="7" borderId="6" xfId="1" applyNumberFormat="1" applyFont="1" applyFill="1" applyBorder="1" applyAlignment="1">
      <alignment vertical="center" wrapText="1"/>
    </xf>
    <xf numFmtId="177" fontId="14" fillId="9" borderId="33" xfId="1" applyNumberFormat="1" applyFont="1" applyFill="1" applyBorder="1" applyAlignment="1">
      <alignment vertical="center" wrapText="1"/>
    </xf>
    <xf numFmtId="177" fontId="14" fillId="7" borderId="20" xfId="1" applyNumberFormat="1" applyFont="1" applyFill="1" applyBorder="1" applyAlignment="1">
      <alignment vertical="center" wrapText="1"/>
    </xf>
    <xf numFmtId="177" fontId="14" fillId="7" borderId="28" xfId="1" applyNumberFormat="1" applyFont="1" applyFill="1" applyBorder="1" applyAlignment="1">
      <alignment vertical="center" wrapText="1"/>
    </xf>
    <xf numFmtId="177" fontId="14" fillId="7" borderId="40" xfId="1" applyNumberFormat="1" applyFont="1" applyFill="1" applyBorder="1" applyAlignment="1">
      <alignment vertical="center" wrapText="1"/>
    </xf>
    <xf numFmtId="177" fontId="14" fillId="7" borderId="7" xfId="1" applyNumberFormat="1" applyFont="1" applyFill="1" applyBorder="1" applyAlignment="1">
      <alignment vertical="center" wrapText="1"/>
    </xf>
    <xf numFmtId="177" fontId="14" fillId="9" borderId="34" xfId="1" applyNumberFormat="1" applyFont="1" applyFill="1" applyBorder="1" applyAlignment="1">
      <alignment vertical="center" wrapText="1"/>
    </xf>
    <xf numFmtId="176" fontId="14" fillId="0" borderId="41" xfId="1" applyNumberFormat="1" applyFont="1" applyFill="1" applyBorder="1" applyAlignment="1">
      <alignment vertical="center" wrapText="1"/>
    </xf>
    <xf numFmtId="177" fontId="14" fillId="10" borderId="35" xfId="1" applyNumberFormat="1" applyFont="1" applyFill="1" applyBorder="1" applyAlignment="1">
      <alignment vertical="center" wrapText="1"/>
    </xf>
    <xf numFmtId="177" fontId="14" fillId="10" borderId="32" xfId="1" applyNumberFormat="1" applyFont="1" applyFill="1" applyBorder="1" applyAlignment="1">
      <alignment vertical="center" wrapText="1"/>
    </xf>
    <xf numFmtId="177" fontId="14" fillId="10" borderId="33" xfId="1" applyNumberFormat="1" applyFont="1" applyFill="1" applyBorder="1" applyAlignment="1">
      <alignment vertical="center" wrapText="1"/>
    </xf>
    <xf numFmtId="177" fontId="14" fillId="10" borderId="34" xfId="1" applyNumberFormat="1" applyFont="1" applyFill="1" applyBorder="1" applyAlignment="1">
      <alignment vertical="center" wrapText="1"/>
    </xf>
    <xf numFmtId="177" fontId="14" fillId="0" borderId="14" xfId="1" applyNumberFormat="1" applyFont="1" applyFill="1" applyBorder="1" applyAlignment="1">
      <alignment horizontal="right" vertical="center" wrapText="1"/>
    </xf>
    <xf numFmtId="177" fontId="14" fillId="0" borderId="17" xfId="1" applyNumberFormat="1" applyFont="1" applyFill="1" applyBorder="1" applyAlignment="1">
      <alignment vertical="center" wrapText="1"/>
    </xf>
    <xf numFmtId="177" fontId="14" fillId="0" borderId="19" xfId="1" applyNumberFormat="1" applyFont="1" applyFill="1" applyBorder="1" applyAlignment="1">
      <alignment vertical="center" wrapText="1"/>
    </xf>
    <xf numFmtId="177" fontId="14" fillId="0" borderId="21" xfId="1" applyNumberFormat="1" applyFont="1" applyFill="1" applyBorder="1" applyAlignment="1">
      <alignment vertical="center" wrapText="1"/>
    </xf>
    <xf numFmtId="38" fontId="5" fillId="0" borderId="1" xfId="1" applyFont="1" applyFill="1" applyBorder="1" applyAlignment="1">
      <alignment horizontal="center" vertical="center" wrapText="1"/>
    </xf>
    <xf numFmtId="38" fontId="5" fillId="0" borderId="8" xfId="1" applyFont="1" applyFill="1" applyBorder="1" applyAlignment="1">
      <alignment horizontal="center" vertical="center" wrapText="1"/>
    </xf>
    <xf numFmtId="38" fontId="5" fillId="0" borderId="10" xfId="1" applyFont="1" applyFill="1" applyBorder="1" applyAlignment="1">
      <alignment horizontal="center" vertical="center" wrapText="1"/>
    </xf>
    <xf numFmtId="38" fontId="5" fillId="0" borderId="8" xfId="1" applyFont="1" applyFill="1" applyBorder="1" applyAlignment="1">
      <alignment horizontal="center" vertical="center" wrapText="1"/>
    </xf>
    <xf numFmtId="38" fontId="5" fillId="0" borderId="10" xfId="1" applyFont="1" applyFill="1" applyBorder="1" applyAlignment="1">
      <alignment horizontal="center" vertical="center" wrapText="1"/>
    </xf>
    <xf numFmtId="38" fontId="5" fillId="0" borderId="1" xfId="1" applyFont="1" applyFill="1" applyBorder="1" applyAlignment="1">
      <alignment horizontal="center" vertical="center" wrapText="1"/>
    </xf>
    <xf numFmtId="38" fontId="14" fillId="0" borderId="11" xfId="2" applyFont="1" applyFill="1" applyBorder="1" applyAlignment="1" applyProtection="1">
      <alignment vertical="center" shrinkToFit="1"/>
      <protection locked="0"/>
    </xf>
    <xf numFmtId="38" fontId="5" fillId="0" borderId="8" xfId="1" applyFont="1" applyFill="1" applyBorder="1" applyAlignment="1">
      <alignment horizontal="center" vertical="center" wrapText="1"/>
    </xf>
    <xf numFmtId="38" fontId="5" fillId="0" borderId="10" xfId="1" applyFont="1" applyFill="1" applyBorder="1" applyAlignment="1">
      <alignment horizontal="center" vertical="center" wrapText="1"/>
    </xf>
    <xf numFmtId="38" fontId="5" fillId="0" borderId="1" xfId="1" applyFont="1" applyFill="1" applyBorder="1" applyAlignment="1">
      <alignment horizontal="center" vertical="center" wrapText="1"/>
    </xf>
    <xf numFmtId="0" fontId="10" fillId="11" borderId="0" xfId="0" applyFont="1" applyFill="1" applyAlignment="1">
      <alignment vertical="center"/>
    </xf>
    <xf numFmtId="38" fontId="5" fillId="0" borderId="0" xfId="3" applyFont="1" applyFill="1" applyAlignment="1">
      <alignment horizontal="center" vertical="center" wrapText="1"/>
    </xf>
    <xf numFmtId="38" fontId="5" fillId="0" borderId="0" xfId="3" applyFont="1" applyFill="1" applyAlignment="1">
      <alignment horizontal="right" vertical="center"/>
    </xf>
    <xf numFmtId="38" fontId="5" fillId="0" borderId="10" xfId="3" applyFont="1" applyFill="1" applyBorder="1" applyAlignment="1">
      <alignment horizontal="center" vertical="center" wrapText="1"/>
    </xf>
    <xf numFmtId="38" fontId="5" fillId="0" borderId="10" xfId="3" applyFont="1" applyFill="1" applyBorder="1" applyAlignment="1">
      <alignment horizontal="center" vertical="center" wrapText="1"/>
    </xf>
    <xf numFmtId="38" fontId="5" fillId="0" borderId="0" xfId="3" applyFont="1" applyFill="1" applyBorder="1" applyAlignment="1">
      <alignment horizontal="center" vertical="center" wrapText="1"/>
    </xf>
    <xf numFmtId="38" fontId="5" fillId="0" borderId="1" xfId="3" applyFont="1" applyFill="1" applyBorder="1" applyAlignment="1">
      <alignment horizontal="center" vertical="center" wrapText="1"/>
    </xf>
    <xf numFmtId="38" fontId="5" fillId="0" borderId="11" xfId="3" applyFont="1" applyFill="1" applyBorder="1" applyAlignment="1">
      <alignment horizontal="center" vertical="center" wrapText="1"/>
    </xf>
    <xf numFmtId="38" fontId="5" fillId="0" borderId="8" xfId="3" applyFont="1" applyFill="1" applyBorder="1" applyAlignment="1">
      <alignment horizontal="center" vertical="center" wrapText="1"/>
    </xf>
    <xf numFmtId="38" fontId="5" fillId="0" borderId="9" xfId="3" applyFont="1" applyFill="1" applyBorder="1" applyAlignment="1">
      <alignment horizontal="center" vertical="center" wrapText="1"/>
    </xf>
    <xf numFmtId="38" fontId="5" fillId="0" borderId="1" xfId="3" applyFont="1" applyFill="1" applyBorder="1" applyAlignment="1">
      <alignment horizontal="center" vertical="center" wrapText="1"/>
    </xf>
    <xf numFmtId="0" fontId="16" fillId="0" borderId="4" xfId="0" applyFont="1" applyFill="1" applyBorder="1">
      <alignment vertical="center"/>
    </xf>
    <xf numFmtId="176" fontId="14" fillId="0" borderId="13" xfId="3" applyNumberFormat="1" applyFont="1" applyFill="1" applyBorder="1" applyAlignment="1">
      <alignment vertical="center" wrapText="1"/>
    </xf>
    <xf numFmtId="176" fontId="14" fillId="0" borderId="11" xfId="3" applyNumberFormat="1" applyFont="1" applyFill="1" applyBorder="1" applyAlignment="1">
      <alignment vertical="center" wrapText="1"/>
    </xf>
    <xf numFmtId="176" fontId="14" fillId="0" borderId="8" xfId="3" applyNumberFormat="1" applyFont="1" applyFill="1" applyBorder="1" applyAlignment="1">
      <alignment vertical="center" wrapText="1"/>
    </xf>
    <xf numFmtId="176" fontId="14" fillId="0" borderId="9" xfId="3" applyNumberFormat="1" applyFont="1" applyFill="1" applyBorder="1" applyAlignment="1">
      <alignment vertical="center" wrapText="1"/>
    </xf>
    <xf numFmtId="176" fontId="14" fillId="0" borderId="14" xfId="3" applyNumberFormat="1" applyFont="1" applyFill="1" applyBorder="1" applyAlignment="1">
      <alignment vertical="center" wrapText="1"/>
    </xf>
    <xf numFmtId="176" fontId="14" fillId="0" borderId="12" xfId="3" applyNumberFormat="1" applyFont="1" applyFill="1" applyBorder="1" applyAlignment="1">
      <alignment vertical="center" wrapText="1"/>
    </xf>
    <xf numFmtId="0" fontId="16" fillId="0" borderId="5" xfId="0" applyFont="1" applyFill="1" applyBorder="1" applyAlignment="1">
      <alignment vertical="center"/>
    </xf>
    <xf numFmtId="176" fontId="14" fillId="0" borderId="15" xfId="3" applyNumberFormat="1" applyFont="1" applyFill="1" applyBorder="1" applyAlignment="1">
      <alignment vertical="center" wrapText="1"/>
    </xf>
    <xf numFmtId="176" fontId="14" fillId="0" borderId="22" xfId="3" applyNumberFormat="1" applyFont="1" applyFill="1" applyBorder="1" applyAlignment="1">
      <alignment vertical="center" wrapText="1"/>
    </xf>
    <xf numFmtId="176" fontId="14" fillId="0" borderId="23" xfId="3" applyNumberFormat="1" applyFont="1" applyFill="1" applyBorder="1" applyAlignment="1">
      <alignment vertical="center" wrapText="1"/>
    </xf>
    <xf numFmtId="176" fontId="14" fillId="0" borderId="24" xfId="3" applyNumberFormat="1" applyFont="1" applyFill="1" applyBorder="1" applyAlignment="1">
      <alignment vertical="center" wrapText="1"/>
    </xf>
    <xf numFmtId="178" fontId="14" fillId="0" borderId="15" xfId="3" applyNumberFormat="1" applyFont="1" applyFill="1" applyBorder="1" applyAlignment="1">
      <alignment vertical="center" wrapText="1"/>
    </xf>
    <xf numFmtId="176" fontId="14" fillId="0" borderId="17" xfId="3" applyNumberFormat="1" applyFont="1" applyFill="1" applyBorder="1" applyAlignment="1">
      <alignment vertical="center" wrapText="1"/>
    </xf>
    <xf numFmtId="176" fontId="14" fillId="0" borderId="46" xfId="3" applyNumberFormat="1" applyFont="1" applyFill="1" applyBorder="1" applyAlignment="1">
      <alignment vertical="center" wrapText="1"/>
    </xf>
    <xf numFmtId="0" fontId="16" fillId="0" borderId="6" xfId="0" applyFont="1" applyFill="1" applyBorder="1" applyAlignment="1">
      <alignment vertical="center"/>
    </xf>
    <xf numFmtId="176" fontId="14" fillId="0" borderId="18" xfId="3" applyNumberFormat="1" applyFont="1" applyFill="1" applyBorder="1" applyAlignment="1">
      <alignment vertical="center" wrapText="1"/>
    </xf>
    <xf numFmtId="176" fontId="14" fillId="0" borderId="25" xfId="3" applyNumberFormat="1" applyFont="1" applyFill="1" applyBorder="1" applyAlignment="1">
      <alignment vertical="center" wrapText="1"/>
    </xf>
    <xf numFmtId="176" fontId="14" fillId="0" borderId="26" xfId="3" applyNumberFormat="1" applyFont="1" applyFill="1" applyBorder="1" applyAlignment="1">
      <alignment vertical="center" wrapText="1"/>
    </xf>
    <xf numFmtId="176" fontId="14" fillId="0" borderId="27" xfId="3" applyNumberFormat="1" applyFont="1" applyFill="1" applyBorder="1" applyAlignment="1">
      <alignment vertical="center" wrapText="1"/>
    </xf>
    <xf numFmtId="178" fontId="14" fillId="0" borderId="18" xfId="3" applyNumberFormat="1" applyFont="1" applyFill="1" applyBorder="1" applyAlignment="1">
      <alignment vertical="center" wrapText="1"/>
    </xf>
    <xf numFmtId="176" fontId="14" fillId="0" borderId="19" xfId="3" applyNumberFormat="1" applyFont="1" applyFill="1" applyBorder="1" applyAlignment="1">
      <alignment vertical="center" wrapText="1"/>
    </xf>
    <xf numFmtId="176" fontId="14" fillId="0" borderId="39" xfId="3" applyNumberFormat="1" applyFont="1" applyFill="1" applyBorder="1" applyAlignment="1">
      <alignment vertical="center" wrapText="1"/>
    </xf>
    <xf numFmtId="0" fontId="16" fillId="0" borderId="7" xfId="0" applyFont="1" applyFill="1" applyBorder="1" applyAlignment="1">
      <alignment vertical="center"/>
    </xf>
    <xf numFmtId="176" fontId="14" fillId="0" borderId="20" xfId="3" applyNumberFormat="1" applyFont="1" applyFill="1" applyBorder="1" applyAlignment="1">
      <alignment vertical="center" wrapText="1"/>
    </xf>
    <xf numFmtId="176" fontId="14" fillId="0" borderId="28" xfId="3" applyNumberFormat="1" applyFont="1" applyFill="1" applyBorder="1" applyAlignment="1">
      <alignment vertical="center" wrapText="1"/>
    </xf>
    <xf numFmtId="176" fontId="14" fillId="0" borderId="29" xfId="3" applyNumberFormat="1" applyFont="1" applyFill="1" applyBorder="1" applyAlignment="1">
      <alignment vertical="center" wrapText="1"/>
    </xf>
    <xf numFmtId="176" fontId="14" fillId="0" borderId="30" xfId="3" applyNumberFormat="1" applyFont="1" applyFill="1" applyBorder="1" applyAlignment="1">
      <alignment vertical="center" wrapText="1"/>
    </xf>
    <xf numFmtId="178" fontId="14" fillId="0" borderId="20" xfId="3" applyNumberFormat="1" applyFont="1" applyFill="1" applyBorder="1" applyAlignment="1">
      <alignment vertical="center" wrapText="1"/>
    </xf>
    <xf numFmtId="176" fontId="14" fillId="0" borderId="21" xfId="3" applyNumberFormat="1" applyFont="1" applyFill="1" applyBorder="1" applyAlignment="1">
      <alignment vertical="center" wrapText="1"/>
    </xf>
    <xf numFmtId="176" fontId="14" fillId="0" borderId="40" xfId="3" applyNumberFormat="1" applyFont="1" applyFill="1" applyBorder="1" applyAlignment="1">
      <alignment vertical="center" wrapText="1"/>
    </xf>
    <xf numFmtId="38" fontId="6" fillId="0" borderId="0" xfId="3" applyFont="1" applyFill="1" applyAlignment="1">
      <alignment horizontal="center" vertical="center" wrapText="1"/>
    </xf>
    <xf numFmtId="38" fontId="5" fillId="0" borderId="8" xfId="3" applyFont="1" applyFill="1" applyBorder="1" applyAlignment="1">
      <alignment horizontal="center" vertical="center" wrapText="1"/>
    </xf>
    <xf numFmtId="0" fontId="5" fillId="0" borderId="51" xfId="0" applyFont="1" applyFill="1" applyBorder="1" applyAlignment="1">
      <alignment vertical="center" wrapText="1"/>
    </xf>
    <xf numFmtId="38" fontId="5" fillId="0" borderId="4" xfId="3" applyFont="1" applyFill="1" applyBorder="1" applyAlignment="1">
      <alignment horizontal="center" vertical="center" wrapText="1"/>
    </xf>
    <xf numFmtId="0" fontId="5" fillId="0" borderId="1" xfId="0" applyFont="1" applyFill="1" applyBorder="1" applyAlignment="1">
      <alignment horizontal="center" vertical="center" wrapText="1"/>
    </xf>
    <xf numFmtId="177" fontId="14" fillId="0" borderId="13" xfId="3" applyNumberFormat="1" applyFont="1" applyFill="1" applyBorder="1" applyAlignment="1">
      <alignment vertical="center" wrapText="1"/>
    </xf>
    <xf numFmtId="177" fontId="14" fillId="0" borderId="11" xfId="3" applyNumberFormat="1" applyFont="1" applyFill="1" applyBorder="1" applyAlignment="1">
      <alignment vertical="center" wrapText="1"/>
    </xf>
    <xf numFmtId="177" fontId="14" fillId="0" borderId="9" xfId="3" applyNumberFormat="1" applyFont="1" applyFill="1" applyBorder="1" applyAlignment="1">
      <alignment vertical="center" wrapText="1"/>
    </xf>
    <xf numFmtId="177" fontId="14" fillId="0" borderId="4" xfId="3" applyNumberFormat="1" applyFont="1" applyFill="1" applyBorder="1" applyAlignment="1">
      <alignment vertical="center" wrapText="1"/>
    </xf>
    <xf numFmtId="38" fontId="14" fillId="0" borderId="0" xfId="3" applyFont="1" applyFill="1" applyAlignment="1">
      <alignment horizontal="center" vertical="center" wrapText="1"/>
    </xf>
    <xf numFmtId="177" fontId="14" fillId="0" borderId="62" xfId="3" applyNumberFormat="1" applyFont="1" applyFill="1" applyBorder="1" applyAlignment="1">
      <alignment vertical="center" wrapText="1"/>
    </xf>
    <xf numFmtId="177" fontId="14" fillId="0" borderId="15" xfId="3" applyNumberFormat="1" applyFont="1" applyFill="1" applyBorder="1" applyAlignment="1">
      <alignment vertical="center" wrapText="1"/>
    </xf>
    <xf numFmtId="177" fontId="14" fillId="0" borderId="24" xfId="3" applyNumberFormat="1" applyFont="1" applyFill="1" applyBorder="1" applyAlignment="1">
      <alignment vertical="center" wrapText="1"/>
    </xf>
    <xf numFmtId="177" fontId="14" fillId="0" borderId="16" xfId="3" applyNumberFormat="1" applyFont="1" applyFill="1" applyBorder="1" applyAlignment="1">
      <alignment vertical="center" wrapText="1"/>
    </xf>
    <xf numFmtId="177" fontId="14" fillId="0" borderId="63" xfId="3" applyNumberFormat="1" applyFont="1" applyFill="1" applyBorder="1" applyAlignment="1">
      <alignment vertical="center" wrapText="1"/>
    </xf>
    <xf numFmtId="177" fontId="14" fillId="0" borderId="18" xfId="3" applyNumberFormat="1" applyFont="1" applyFill="1" applyBorder="1" applyAlignment="1">
      <alignment vertical="center" wrapText="1"/>
    </xf>
    <xf numFmtId="177" fontId="14" fillId="0" borderId="27" xfId="3" applyNumberFormat="1" applyFont="1" applyFill="1" applyBorder="1" applyAlignment="1">
      <alignment vertical="center" wrapText="1"/>
    </xf>
    <xf numFmtId="177" fontId="14" fillId="0" borderId="64" xfId="3" applyNumberFormat="1" applyFont="1" applyFill="1" applyBorder="1" applyAlignment="1">
      <alignment vertical="center" wrapText="1"/>
    </xf>
    <xf numFmtId="177" fontId="14" fillId="0" borderId="20" xfId="3" applyNumberFormat="1" applyFont="1" applyFill="1" applyBorder="1" applyAlignment="1">
      <alignment vertical="center" wrapText="1"/>
    </xf>
    <xf numFmtId="177" fontId="14" fillId="0" borderId="30" xfId="3" applyNumberFormat="1" applyFont="1" applyFill="1" applyBorder="1" applyAlignment="1">
      <alignment vertical="center" wrapText="1"/>
    </xf>
    <xf numFmtId="177" fontId="14" fillId="0" borderId="65" xfId="3" applyNumberFormat="1" applyFont="1" applyFill="1" applyBorder="1" applyAlignment="1">
      <alignment vertical="center" wrapText="1"/>
    </xf>
    <xf numFmtId="0" fontId="5" fillId="0" borderId="0" xfId="0" applyFont="1" applyFill="1" applyBorder="1" applyAlignment="1">
      <alignment vertical="center"/>
    </xf>
    <xf numFmtId="177" fontId="6" fillId="0" borderId="0" xfId="3" applyNumberFormat="1" applyFont="1" applyFill="1" applyBorder="1" applyAlignment="1">
      <alignment vertical="center" wrapText="1"/>
    </xf>
    <xf numFmtId="177" fontId="6" fillId="0" borderId="0" xfId="3" applyNumberFormat="1" applyFont="1" applyFill="1" applyBorder="1" applyAlignment="1">
      <alignment horizontal="right" vertical="center"/>
    </xf>
    <xf numFmtId="38" fontId="6" fillId="3" borderId="0" xfId="3" applyFont="1" applyFill="1" applyAlignment="1">
      <alignment horizontal="center" vertical="center" wrapText="1"/>
    </xf>
    <xf numFmtId="38" fontId="6" fillId="0" borderId="0" xfId="3" applyFont="1" applyAlignment="1">
      <alignment horizontal="center" vertical="center" wrapText="1"/>
    </xf>
    <xf numFmtId="38" fontId="0" fillId="0" borderId="0" xfId="3" applyFont="1" applyAlignment="1">
      <alignment horizontal="center" vertical="center" wrapText="1"/>
    </xf>
    <xf numFmtId="38" fontId="5" fillId="0" borderId="4" xfId="3" applyFont="1" applyFill="1" applyBorder="1" applyAlignment="1">
      <alignment horizontal="center" vertical="center" wrapText="1"/>
    </xf>
    <xf numFmtId="38" fontId="5" fillId="0" borderId="8" xfId="3" applyFont="1" applyFill="1" applyBorder="1" applyAlignment="1">
      <alignment horizontal="center" vertical="center" wrapText="1"/>
    </xf>
    <xf numFmtId="38" fontId="5" fillId="0" borderId="47" xfId="3" applyFont="1" applyFill="1" applyBorder="1" applyAlignment="1">
      <alignment horizontal="center" vertical="center" wrapText="1"/>
    </xf>
    <xf numFmtId="38" fontId="5" fillId="0" borderId="48" xfId="3" applyFont="1" applyFill="1" applyBorder="1" applyAlignment="1">
      <alignment horizontal="center" vertical="center" wrapText="1"/>
    </xf>
    <xf numFmtId="38" fontId="5" fillId="0" borderId="49" xfId="3"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61" xfId="0" applyFont="1" applyFill="1" applyBorder="1" applyAlignment="1">
      <alignment horizontal="center" vertical="center" wrapText="1"/>
    </xf>
    <xf numFmtId="38" fontId="5" fillId="0" borderId="10" xfId="3" applyFont="1" applyFill="1" applyBorder="1" applyAlignment="1">
      <alignment horizontal="center" vertical="center" wrapText="1"/>
    </xf>
    <xf numFmtId="38" fontId="5" fillId="0" borderId="51" xfId="3" applyFont="1" applyFill="1" applyBorder="1" applyAlignment="1">
      <alignment horizontal="center" vertical="center" wrapText="1"/>
    </xf>
    <xf numFmtId="38" fontId="13" fillId="0" borderId="51" xfId="3" applyFont="1" applyFill="1" applyBorder="1" applyAlignment="1">
      <alignment horizontal="center" vertical="center" wrapText="1"/>
    </xf>
    <xf numFmtId="38" fontId="13" fillId="0" borderId="55" xfId="3" applyFont="1" applyFill="1" applyBorder="1" applyAlignment="1">
      <alignment horizontal="center" vertical="center" wrapText="1"/>
    </xf>
    <xf numFmtId="38" fontId="5" fillId="0" borderId="2" xfId="3" applyFont="1" applyFill="1" applyBorder="1" applyAlignment="1">
      <alignment horizontal="center" vertical="center" wrapText="1"/>
    </xf>
    <xf numFmtId="38" fontId="5" fillId="0" borderId="1" xfId="3"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38" fontId="5" fillId="0" borderId="13" xfId="3"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53" xfId="0" applyFont="1" applyFill="1" applyBorder="1" applyAlignment="1">
      <alignment horizontal="center" vertical="center" wrapText="1"/>
    </xf>
    <xf numFmtId="38" fontId="5" fillId="0" borderId="14" xfId="3" applyFont="1" applyFill="1" applyBorder="1" applyAlignment="1">
      <alignment horizontal="center" vertical="center" wrapText="1"/>
    </xf>
    <xf numFmtId="38" fontId="5" fillId="12" borderId="13" xfId="1" applyFont="1" applyFill="1" applyBorder="1" applyAlignment="1">
      <alignment horizontal="center" vertical="center" wrapText="1"/>
    </xf>
    <xf numFmtId="38" fontId="5" fillId="12" borderId="4" xfId="1" applyFont="1" applyFill="1" applyBorder="1" applyAlignment="1">
      <alignment horizontal="center" vertical="center" wrapText="1"/>
    </xf>
    <xf numFmtId="0" fontId="5" fillId="12" borderId="51" xfId="0" applyFont="1" applyFill="1" applyBorder="1" applyAlignment="1">
      <alignment horizontal="center" vertical="center" wrapText="1"/>
    </xf>
    <xf numFmtId="0" fontId="5" fillId="12" borderId="56" xfId="0" applyFont="1" applyFill="1" applyBorder="1" applyAlignment="1">
      <alignment horizontal="center" vertical="center" wrapText="1"/>
    </xf>
    <xf numFmtId="38" fontId="5" fillId="8" borderId="47" xfId="1" applyFont="1" applyFill="1" applyBorder="1" applyAlignment="1">
      <alignment horizontal="center" vertical="center" wrapText="1"/>
    </xf>
    <xf numFmtId="38" fontId="5" fillId="8" borderId="10" xfId="1" applyFont="1" applyFill="1" applyBorder="1" applyAlignment="1">
      <alignment horizontal="center" vertical="center" wrapText="1"/>
    </xf>
    <xf numFmtId="38" fontId="5" fillId="8" borderId="51" xfId="1" applyFont="1" applyFill="1" applyBorder="1" applyAlignment="1">
      <alignment horizontal="center" vertical="center" wrapText="1"/>
    </xf>
    <xf numFmtId="38" fontId="5" fillId="0" borderId="13" xfId="1" applyFont="1" applyFill="1" applyBorder="1" applyAlignment="1">
      <alignment horizontal="center" vertical="center" wrapText="1"/>
    </xf>
    <xf numFmtId="38" fontId="5" fillId="0" borderId="2" xfId="1" applyFont="1" applyFill="1" applyBorder="1" applyAlignment="1">
      <alignment horizontal="center" vertical="center" wrapText="1"/>
    </xf>
    <xf numFmtId="38" fontId="5" fillId="0" borderId="1" xfId="1" applyFont="1" applyFill="1" applyBorder="1" applyAlignment="1">
      <alignment horizontal="center" vertical="center" wrapText="1"/>
    </xf>
    <xf numFmtId="38" fontId="5" fillId="0" borderId="14" xfId="1" applyFont="1" applyFill="1" applyBorder="1" applyAlignment="1">
      <alignment horizontal="center" vertical="center" wrapText="1"/>
    </xf>
    <xf numFmtId="38" fontId="5" fillId="0" borderId="4" xfId="1" applyFont="1" applyFill="1" applyBorder="1" applyAlignment="1">
      <alignment horizontal="center" vertical="center" wrapText="1"/>
    </xf>
    <xf numFmtId="38" fontId="5" fillId="0" borderId="8" xfId="1" applyFont="1" applyFill="1" applyBorder="1" applyAlignment="1">
      <alignment horizontal="center" vertical="center" wrapText="1"/>
    </xf>
    <xf numFmtId="38" fontId="5" fillId="0" borderId="47" xfId="1" applyFont="1" applyFill="1" applyBorder="1" applyAlignment="1">
      <alignment horizontal="center" vertical="center" wrapText="1"/>
    </xf>
    <xf numFmtId="38" fontId="5" fillId="0" borderId="48" xfId="1" applyFont="1" applyFill="1" applyBorder="1" applyAlignment="1">
      <alignment horizontal="center" vertical="center" wrapText="1"/>
    </xf>
    <xf numFmtId="38" fontId="5" fillId="0" borderId="49" xfId="1" applyFont="1" applyFill="1" applyBorder="1" applyAlignment="1">
      <alignment horizontal="center" vertical="center" wrapText="1"/>
    </xf>
    <xf numFmtId="0" fontId="5" fillId="11" borderId="50" xfId="0" applyFont="1" applyFill="1" applyBorder="1" applyAlignment="1">
      <alignment horizontal="center" vertical="center" wrapText="1"/>
    </xf>
    <xf numFmtId="0" fontId="5" fillId="11" borderId="51" xfId="0" applyFont="1" applyFill="1" applyBorder="1" applyAlignment="1">
      <alignment horizontal="center" vertical="center" wrapText="1"/>
    </xf>
    <xf numFmtId="0" fontId="5" fillId="11" borderId="52" xfId="0" applyFont="1" applyFill="1" applyBorder="1" applyAlignment="1">
      <alignment horizontal="center" vertical="center" wrapText="1"/>
    </xf>
    <xf numFmtId="0" fontId="5" fillId="11" borderId="53" xfId="0" applyFont="1" applyFill="1" applyBorder="1" applyAlignment="1">
      <alignment horizontal="center" vertical="center" wrapText="1"/>
    </xf>
    <xf numFmtId="0" fontId="5" fillId="11" borderId="54" xfId="0" applyFont="1" applyFill="1" applyBorder="1" applyAlignment="1">
      <alignment horizontal="center" vertical="center" wrapText="1"/>
    </xf>
    <xf numFmtId="0" fontId="5" fillId="11" borderId="55" xfId="0" applyFont="1" applyFill="1" applyBorder="1" applyAlignment="1">
      <alignment horizontal="center" vertical="center" wrapText="1"/>
    </xf>
    <xf numFmtId="38" fontId="5" fillId="0" borderId="10" xfId="1" applyFont="1" applyFill="1" applyBorder="1" applyAlignment="1">
      <alignment horizontal="center" vertical="center" wrapText="1"/>
    </xf>
    <xf numFmtId="38" fontId="5" fillId="0" borderId="51" xfId="1" applyFont="1" applyFill="1" applyBorder="1" applyAlignment="1">
      <alignment horizontal="center" vertical="center" wrapText="1"/>
    </xf>
    <xf numFmtId="38" fontId="5" fillId="0" borderId="55" xfId="1" applyFont="1" applyFill="1" applyBorder="1" applyAlignment="1">
      <alignment horizontal="center" vertical="center" wrapText="1"/>
    </xf>
    <xf numFmtId="177" fontId="14" fillId="11" borderId="42" xfId="1" applyNumberFormat="1" applyFont="1" applyFill="1" applyBorder="1" applyAlignment="1">
      <alignment vertical="center" wrapText="1"/>
    </xf>
    <xf numFmtId="177" fontId="14" fillId="11" borderId="39" xfId="1" applyNumberFormat="1" applyFont="1" applyFill="1" applyBorder="1" applyAlignment="1">
      <alignment vertical="center" wrapText="1"/>
    </xf>
    <xf numFmtId="177" fontId="14" fillId="11" borderId="44" xfId="1" applyNumberFormat="1" applyFont="1" applyFill="1" applyBorder="1" applyAlignment="1">
      <alignment vertical="center" wrapText="1"/>
    </xf>
    <xf numFmtId="177" fontId="14" fillId="11" borderId="12" xfId="1" applyNumberFormat="1" applyFont="1" applyFill="1" applyBorder="1" applyAlignment="1">
      <alignment vertical="center" wrapText="1"/>
    </xf>
    <xf numFmtId="177" fontId="14" fillId="11" borderId="45" xfId="1" applyNumberFormat="1" applyFont="1" applyFill="1" applyBorder="1" applyAlignment="1">
      <alignment vertical="center" wrapText="1"/>
    </xf>
    <xf numFmtId="177" fontId="14" fillId="11" borderId="46" xfId="1" applyNumberFormat="1" applyFont="1" applyFill="1" applyBorder="1" applyAlignment="1">
      <alignment vertical="center" wrapText="1"/>
    </xf>
    <xf numFmtId="177" fontId="14" fillId="11" borderId="43" xfId="1" applyNumberFormat="1" applyFont="1" applyFill="1" applyBorder="1" applyAlignment="1">
      <alignment vertical="center" wrapText="1"/>
    </xf>
    <xf numFmtId="177" fontId="14" fillId="11" borderId="40" xfId="1" applyNumberFormat="1" applyFont="1" applyFill="1" applyBorder="1" applyAlignment="1">
      <alignment vertical="center" wrapText="1"/>
    </xf>
    <xf numFmtId="0" fontId="10" fillId="11" borderId="0" xfId="0" applyFont="1" applyFill="1" applyAlignment="1">
      <alignment horizontal="center" vertical="center"/>
    </xf>
    <xf numFmtId="0" fontId="5" fillId="10" borderId="57" xfId="0" applyFont="1" applyFill="1" applyBorder="1" applyAlignment="1">
      <alignment horizontal="center" vertical="center" wrapText="1"/>
    </xf>
    <xf numFmtId="0" fontId="5" fillId="10" borderId="56" xfId="0" applyFont="1" applyFill="1" applyBorder="1" applyAlignment="1">
      <alignment horizontal="center" vertical="center" wrapText="1"/>
    </xf>
    <xf numFmtId="0" fontId="5" fillId="10" borderId="58" xfId="0" applyFont="1" applyFill="1" applyBorder="1" applyAlignment="1">
      <alignment horizontal="center" vertical="center" wrapText="1"/>
    </xf>
    <xf numFmtId="0" fontId="9" fillId="4" borderId="0" xfId="0" applyFont="1" applyFill="1" applyAlignment="1">
      <alignment horizontal="center" vertical="center"/>
    </xf>
    <xf numFmtId="38" fontId="5" fillId="6" borderId="8" xfId="1" applyFont="1" applyFill="1" applyBorder="1" applyAlignment="1">
      <alignment horizontal="center" vertical="center" wrapText="1"/>
    </xf>
    <xf numFmtId="0" fontId="5" fillId="6" borderId="53" xfId="0" applyFont="1" applyFill="1" applyBorder="1" applyAlignment="1">
      <alignment horizontal="center" vertical="center" wrapText="1"/>
    </xf>
    <xf numFmtId="0" fontId="5" fillId="6" borderId="55" xfId="0" applyFont="1" applyFill="1" applyBorder="1" applyAlignment="1">
      <alignment horizontal="center" vertical="center" wrapText="1"/>
    </xf>
    <xf numFmtId="38" fontId="5" fillId="2" borderId="47" xfId="1" applyFont="1" applyFill="1" applyBorder="1" applyAlignment="1">
      <alignment horizontal="center" vertical="center" wrapText="1"/>
    </xf>
    <xf numFmtId="38" fontId="5" fillId="2" borderId="10" xfId="1" applyFont="1" applyFill="1" applyBorder="1" applyAlignment="1">
      <alignment horizontal="center" vertical="center" wrapText="1"/>
    </xf>
    <xf numFmtId="38" fontId="5" fillId="2" borderId="51" xfId="1" applyFont="1" applyFill="1" applyBorder="1" applyAlignment="1">
      <alignment horizontal="center" vertical="center" wrapText="1"/>
    </xf>
    <xf numFmtId="38" fontId="5" fillId="7" borderId="4" xfId="1" applyFont="1" applyFill="1" applyBorder="1" applyAlignment="1">
      <alignment horizontal="center" vertical="center" wrapText="1"/>
    </xf>
    <xf numFmtId="38" fontId="5" fillId="7" borderId="8" xfId="1" applyFont="1" applyFill="1" applyBorder="1" applyAlignment="1">
      <alignment horizontal="center" vertical="center" wrapText="1"/>
    </xf>
    <xf numFmtId="0" fontId="5" fillId="9" borderId="57" xfId="0" applyFont="1" applyFill="1" applyBorder="1" applyAlignment="1">
      <alignment horizontal="center" vertical="center" wrapText="1"/>
    </xf>
    <xf numFmtId="0" fontId="5" fillId="9" borderId="56" xfId="0" applyFont="1" applyFill="1" applyBorder="1" applyAlignment="1">
      <alignment horizontal="center" vertical="center" wrapText="1"/>
    </xf>
    <xf numFmtId="0" fontId="5" fillId="9" borderId="58" xfId="0" applyFont="1" applyFill="1" applyBorder="1" applyAlignment="1">
      <alignment horizontal="center" vertical="center" wrapText="1"/>
    </xf>
    <xf numFmtId="38" fontId="5" fillId="7" borderId="47" xfId="1" applyFont="1" applyFill="1" applyBorder="1" applyAlignment="1">
      <alignment horizontal="center" vertical="center" wrapText="1"/>
    </xf>
    <xf numFmtId="38" fontId="5" fillId="7" borderId="10" xfId="1" applyFont="1" applyFill="1" applyBorder="1" applyAlignment="1">
      <alignment horizontal="center" vertical="center" wrapText="1"/>
    </xf>
    <xf numFmtId="38" fontId="5" fillId="7" borderId="51" xfId="1" applyFont="1" applyFill="1" applyBorder="1" applyAlignment="1">
      <alignment horizontal="center" vertical="center" wrapText="1"/>
    </xf>
    <xf numFmtId="38" fontId="5" fillId="7" borderId="55" xfId="1" applyFont="1" applyFill="1" applyBorder="1" applyAlignment="1">
      <alignment horizontal="center" vertical="center" wrapText="1"/>
    </xf>
    <xf numFmtId="38" fontId="5" fillId="7" borderId="2" xfId="1" applyFont="1" applyFill="1" applyBorder="1" applyAlignment="1">
      <alignment horizontal="center" vertical="center" wrapText="1"/>
    </xf>
    <xf numFmtId="38" fontId="5" fillId="7" borderId="1" xfId="1" applyFont="1" applyFill="1" applyBorder="1" applyAlignment="1">
      <alignment horizontal="center" vertical="center" wrapText="1"/>
    </xf>
    <xf numFmtId="0" fontId="5" fillId="5" borderId="57" xfId="0" applyFont="1" applyFill="1" applyBorder="1" applyAlignment="1">
      <alignment horizontal="center" vertical="center" wrapText="1"/>
    </xf>
    <xf numFmtId="0" fontId="5" fillId="5" borderId="56" xfId="0" applyFont="1" applyFill="1" applyBorder="1" applyAlignment="1">
      <alignment horizontal="center" vertical="center" wrapText="1"/>
    </xf>
    <xf numFmtId="0" fontId="5" fillId="5" borderId="58" xfId="0" applyFont="1" applyFill="1" applyBorder="1" applyAlignment="1">
      <alignment horizontal="center" vertical="center" wrapText="1"/>
    </xf>
  </cellXfs>
  <cellStyles count="4">
    <cellStyle name="桁区切り" xfId="1" builtinId="6"/>
    <cellStyle name="桁区切り 2" xfId="2"/>
    <cellStyle name="桁区切り 3" xf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64"/>
  <sheetViews>
    <sheetView showGridLines="0" tabSelected="1" zoomScale="85" zoomScaleNormal="85" zoomScaleSheetLayoutView="100" workbookViewId="0">
      <selection activeCell="P14" sqref="P14"/>
    </sheetView>
  </sheetViews>
  <sheetFormatPr defaultRowHeight="15" customHeight="1"/>
  <cols>
    <col min="1" max="1" width="10.75" style="33" customWidth="1"/>
    <col min="2" max="9" width="9.125" style="262" customWidth="1"/>
    <col min="10" max="10" width="0.5" style="262" customWidth="1"/>
    <col min="11" max="11" width="8.875" style="36" customWidth="1"/>
    <col min="12" max="13" width="9" style="33"/>
    <col min="14" max="14" width="9" style="2"/>
    <col min="15" max="16384" width="9" style="33"/>
  </cols>
  <sheetData>
    <row r="1" spans="1:15" ht="22.5" customHeight="1">
      <c r="A1" s="194" t="s">
        <v>86</v>
      </c>
      <c r="B1" s="194"/>
      <c r="C1" s="194"/>
      <c r="D1" s="194"/>
      <c r="E1" s="194"/>
      <c r="F1" s="194"/>
      <c r="G1" s="194"/>
      <c r="H1" s="194"/>
      <c r="I1" s="194"/>
      <c r="J1" s="194"/>
      <c r="K1" s="194"/>
      <c r="L1" s="2"/>
      <c r="M1" s="2"/>
    </row>
    <row r="2" spans="1:15" ht="15" customHeight="1">
      <c r="A2" s="39"/>
      <c r="B2" s="195"/>
      <c r="C2" s="195"/>
      <c r="D2" s="195"/>
      <c r="E2" s="195"/>
      <c r="F2" s="195"/>
      <c r="G2" s="195"/>
      <c r="H2" s="195"/>
      <c r="I2" s="196"/>
      <c r="J2" s="196"/>
      <c r="K2" s="196" t="s">
        <v>114</v>
      </c>
      <c r="L2" s="5"/>
      <c r="M2" s="2"/>
    </row>
    <row r="3" spans="1:15" ht="15" customHeight="1">
      <c r="A3" s="42"/>
      <c r="B3" s="279" t="s">
        <v>5</v>
      </c>
      <c r="C3" s="279"/>
      <c r="D3" s="279"/>
      <c r="E3" s="279"/>
      <c r="F3" s="279"/>
      <c r="G3" s="263"/>
      <c r="H3" s="263"/>
      <c r="I3" s="263"/>
      <c r="J3" s="198"/>
      <c r="K3" s="280" t="s">
        <v>8</v>
      </c>
      <c r="L3" s="5"/>
      <c r="M3" s="2"/>
    </row>
    <row r="4" spans="1:15" ht="15" customHeight="1">
      <c r="A4" s="43"/>
      <c r="B4" s="265" t="s">
        <v>4</v>
      </c>
      <c r="C4" s="271"/>
      <c r="D4" s="271"/>
      <c r="E4" s="272"/>
      <c r="F4" s="279" t="s">
        <v>22</v>
      </c>
      <c r="G4" s="275" t="s">
        <v>88</v>
      </c>
      <c r="H4" s="275" t="s">
        <v>89</v>
      </c>
      <c r="I4" s="282" t="s">
        <v>62</v>
      </c>
      <c r="J4" s="199"/>
      <c r="K4" s="281"/>
      <c r="M4" s="2"/>
    </row>
    <row r="5" spans="1:15" s="3" customFormat="1" ht="22.5">
      <c r="A5" s="240"/>
      <c r="B5" s="204"/>
      <c r="C5" s="201" t="s">
        <v>1</v>
      </c>
      <c r="D5" s="237" t="s">
        <v>2</v>
      </c>
      <c r="E5" s="203" t="s">
        <v>3</v>
      </c>
      <c r="F5" s="279"/>
      <c r="G5" s="276"/>
      <c r="H5" s="276"/>
      <c r="I5" s="282"/>
      <c r="J5" s="199"/>
      <c r="K5" s="281"/>
      <c r="L5" s="11"/>
    </row>
    <row r="6" spans="1:15" ht="15" customHeight="1">
      <c r="A6" s="205" t="s">
        <v>0</v>
      </c>
      <c r="B6" s="206">
        <f>SUM(B7:B24)</f>
        <v>31174</v>
      </c>
      <c r="C6" s="207">
        <f t="shared" ref="C6:D6" si="0">SUM(C7:C24)</f>
        <v>25911</v>
      </c>
      <c r="D6" s="208">
        <f t="shared" si="0"/>
        <v>3977</v>
      </c>
      <c r="E6" s="209">
        <f>SUM(E7:E24)</f>
        <v>1286</v>
      </c>
      <c r="F6" s="209">
        <f>SUM(F7:F24)</f>
        <v>285</v>
      </c>
      <c r="G6" s="209">
        <f>SUM(G7:G24)</f>
        <v>344</v>
      </c>
      <c r="H6" s="209">
        <f>SUM(H7:H24)</f>
        <v>2678</v>
      </c>
      <c r="I6" s="210">
        <f>SUM(I7:I24)</f>
        <v>593</v>
      </c>
      <c r="J6" s="208"/>
      <c r="K6" s="211">
        <f>SUM(B6,F6,G6,H6,I6)</f>
        <v>35074</v>
      </c>
      <c r="L6" s="39"/>
      <c r="M6" s="34"/>
      <c r="N6" s="32"/>
      <c r="O6" s="34"/>
    </row>
    <row r="7" spans="1:15" ht="15" customHeight="1">
      <c r="A7" s="212" t="s">
        <v>90</v>
      </c>
      <c r="B7" s="213">
        <f t="shared" ref="B7:B24" si="1">SUM(C7:E7)</f>
        <v>864</v>
      </c>
      <c r="C7" s="214">
        <v>427</v>
      </c>
      <c r="D7" s="215">
        <v>395</v>
      </c>
      <c r="E7" s="216">
        <v>42</v>
      </c>
      <c r="F7" s="217">
        <v>0</v>
      </c>
      <c r="G7" s="59">
        <v>23</v>
      </c>
      <c r="H7" s="217">
        <v>298</v>
      </c>
      <c r="I7" s="218">
        <v>20</v>
      </c>
      <c r="J7" s="215"/>
      <c r="K7" s="219">
        <f t="shared" ref="K7:K24" si="2">B7+F7+H7+I7+G7</f>
        <v>1205</v>
      </c>
      <c r="L7" s="52"/>
      <c r="M7" s="34"/>
      <c r="N7" s="32"/>
      <c r="O7" s="34"/>
    </row>
    <row r="8" spans="1:15" ht="15" customHeight="1">
      <c r="A8" s="220" t="s">
        <v>91</v>
      </c>
      <c r="B8" s="221">
        <f t="shared" si="1"/>
        <v>1337</v>
      </c>
      <c r="C8" s="222">
        <v>818</v>
      </c>
      <c r="D8" s="223">
        <v>519</v>
      </c>
      <c r="E8" s="224">
        <v>0</v>
      </c>
      <c r="F8" s="225">
        <v>14</v>
      </c>
      <c r="G8" s="62">
        <v>11</v>
      </c>
      <c r="H8" s="225">
        <v>203</v>
      </c>
      <c r="I8" s="226">
        <v>172</v>
      </c>
      <c r="J8" s="223"/>
      <c r="K8" s="227">
        <f t="shared" si="2"/>
        <v>1737</v>
      </c>
      <c r="L8" s="52"/>
      <c r="M8" s="34"/>
      <c r="N8" s="32"/>
      <c r="O8" s="34"/>
    </row>
    <row r="9" spans="1:15" ht="15" customHeight="1">
      <c r="A9" s="220" t="s">
        <v>92</v>
      </c>
      <c r="B9" s="221">
        <f t="shared" si="1"/>
        <v>327</v>
      </c>
      <c r="C9" s="222">
        <v>37</v>
      </c>
      <c r="D9" s="223">
        <v>167</v>
      </c>
      <c r="E9" s="224">
        <v>123</v>
      </c>
      <c r="F9" s="225">
        <v>0</v>
      </c>
      <c r="G9" s="62">
        <v>0</v>
      </c>
      <c r="H9" s="225">
        <v>39</v>
      </c>
      <c r="I9" s="226">
        <v>30</v>
      </c>
      <c r="J9" s="223"/>
      <c r="K9" s="227">
        <f t="shared" si="2"/>
        <v>396</v>
      </c>
      <c r="L9" s="52"/>
      <c r="M9" s="34"/>
      <c r="N9" s="32"/>
      <c r="O9" s="34"/>
    </row>
    <row r="10" spans="1:15" ht="15" customHeight="1">
      <c r="A10" s="220" t="s">
        <v>93</v>
      </c>
      <c r="B10" s="221">
        <f t="shared" si="1"/>
        <v>887</v>
      </c>
      <c r="C10" s="222">
        <f>79+80</f>
        <v>159</v>
      </c>
      <c r="D10" s="223">
        <v>345</v>
      </c>
      <c r="E10" s="224">
        <v>383</v>
      </c>
      <c r="F10" s="225">
        <v>19</v>
      </c>
      <c r="G10" s="62">
        <v>0</v>
      </c>
      <c r="H10" s="225">
        <v>133</v>
      </c>
      <c r="I10" s="226">
        <v>0</v>
      </c>
      <c r="J10" s="223"/>
      <c r="K10" s="227">
        <f t="shared" si="2"/>
        <v>1039</v>
      </c>
      <c r="L10" s="52"/>
      <c r="M10" s="34"/>
      <c r="N10" s="32"/>
      <c r="O10" s="34"/>
    </row>
    <row r="11" spans="1:15" ht="15" customHeight="1">
      <c r="A11" s="220" t="s">
        <v>94</v>
      </c>
      <c r="B11" s="221">
        <f t="shared" si="1"/>
        <v>810</v>
      </c>
      <c r="C11" s="222">
        <v>106</v>
      </c>
      <c r="D11" s="223">
        <v>614</v>
      </c>
      <c r="E11" s="224">
        <v>90</v>
      </c>
      <c r="F11" s="225">
        <v>30</v>
      </c>
      <c r="G11" s="62">
        <v>2</v>
      </c>
      <c r="H11" s="225">
        <v>225</v>
      </c>
      <c r="I11" s="64">
        <v>22</v>
      </c>
      <c r="J11" s="223"/>
      <c r="K11" s="227">
        <f t="shared" si="2"/>
        <v>1089</v>
      </c>
      <c r="L11" s="13"/>
      <c r="M11" s="2"/>
    </row>
    <row r="12" spans="1:15" ht="15" customHeight="1">
      <c r="A12" s="220" t="s">
        <v>95</v>
      </c>
      <c r="B12" s="221">
        <f t="shared" si="1"/>
        <v>3543</v>
      </c>
      <c r="C12" s="222">
        <v>3334</v>
      </c>
      <c r="D12" s="223">
        <v>209</v>
      </c>
      <c r="E12" s="224">
        <v>0</v>
      </c>
      <c r="F12" s="225">
        <v>0</v>
      </c>
      <c r="G12" s="62">
        <v>25</v>
      </c>
      <c r="H12" s="225">
        <v>97</v>
      </c>
      <c r="I12" s="226">
        <v>0</v>
      </c>
      <c r="J12" s="223"/>
      <c r="K12" s="227">
        <f t="shared" si="2"/>
        <v>3665</v>
      </c>
      <c r="L12" s="13"/>
      <c r="M12" s="2"/>
    </row>
    <row r="13" spans="1:15" ht="15" customHeight="1">
      <c r="A13" s="220" t="s">
        <v>96</v>
      </c>
      <c r="B13" s="221">
        <f t="shared" si="1"/>
        <v>1808</v>
      </c>
      <c r="C13" s="222">
        <v>1442</v>
      </c>
      <c r="D13" s="223">
        <v>332</v>
      </c>
      <c r="E13" s="224">
        <v>34</v>
      </c>
      <c r="F13" s="225">
        <v>0</v>
      </c>
      <c r="G13" s="62">
        <v>16</v>
      </c>
      <c r="H13" s="225">
        <v>167</v>
      </c>
      <c r="I13" s="226">
        <v>11</v>
      </c>
      <c r="J13" s="223"/>
      <c r="K13" s="227">
        <f t="shared" si="2"/>
        <v>2002</v>
      </c>
      <c r="L13" s="13"/>
      <c r="M13" s="2"/>
    </row>
    <row r="14" spans="1:15" ht="15" customHeight="1">
      <c r="A14" s="220" t="s">
        <v>97</v>
      </c>
      <c r="B14" s="221">
        <f t="shared" si="1"/>
        <v>4239</v>
      </c>
      <c r="C14" s="222">
        <v>4076</v>
      </c>
      <c r="D14" s="223">
        <v>163</v>
      </c>
      <c r="E14" s="224">
        <v>0</v>
      </c>
      <c r="F14" s="225">
        <v>22</v>
      </c>
      <c r="G14" s="62">
        <v>2</v>
      </c>
      <c r="H14" s="225">
        <v>57</v>
      </c>
      <c r="I14" s="226">
        <v>0</v>
      </c>
      <c r="J14" s="223"/>
      <c r="K14" s="227">
        <f t="shared" si="2"/>
        <v>4320</v>
      </c>
      <c r="L14" s="13"/>
    </row>
    <row r="15" spans="1:15" ht="15" customHeight="1">
      <c r="A15" s="220" t="s">
        <v>98</v>
      </c>
      <c r="B15" s="221">
        <f t="shared" si="1"/>
        <v>1552</v>
      </c>
      <c r="C15" s="222">
        <v>1265</v>
      </c>
      <c r="D15" s="223">
        <v>287</v>
      </c>
      <c r="E15" s="224">
        <v>0</v>
      </c>
      <c r="F15" s="225">
        <v>0</v>
      </c>
      <c r="G15" s="62">
        <v>6</v>
      </c>
      <c r="H15" s="225">
        <v>151</v>
      </c>
      <c r="I15" s="226">
        <v>0</v>
      </c>
      <c r="J15" s="223"/>
      <c r="K15" s="227">
        <f t="shared" si="2"/>
        <v>1709</v>
      </c>
      <c r="L15" s="13"/>
    </row>
    <row r="16" spans="1:15" ht="15" customHeight="1">
      <c r="A16" s="220" t="s">
        <v>99</v>
      </c>
      <c r="B16" s="221">
        <f t="shared" si="1"/>
        <v>1988</v>
      </c>
      <c r="C16" s="222">
        <v>1517</v>
      </c>
      <c r="D16" s="223">
        <v>57</v>
      </c>
      <c r="E16" s="224">
        <v>414</v>
      </c>
      <c r="F16" s="225">
        <v>0</v>
      </c>
      <c r="G16" s="62">
        <v>59</v>
      </c>
      <c r="H16" s="225">
        <v>121</v>
      </c>
      <c r="I16" s="64">
        <v>76</v>
      </c>
      <c r="J16" s="223"/>
      <c r="K16" s="227">
        <f t="shared" si="2"/>
        <v>2244</v>
      </c>
      <c r="L16" s="13"/>
    </row>
    <row r="17" spans="1:12" ht="15" customHeight="1">
      <c r="A17" s="220" t="s">
        <v>100</v>
      </c>
      <c r="B17" s="221">
        <f t="shared" si="1"/>
        <v>857</v>
      </c>
      <c r="C17" s="222">
        <v>335</v>
      </c>
      <c r="D17" s="223">
        <v>342</v>
      </c>
      <c r="E17" s="224">
        <v>180</v>
      </c>
      <c r="F17" s="225">
        <v>122</v>
      </c>
      <c r="G17" s="62">
        <v>2</v>
      </c>
      <c r="H17" s="225">
        <v>197</v>
      </c>
      <c r="I17" s="226">
        <v>0</v>
      </c>
      <c r="J17" s="223"/>
      <c r="K17" s="227">
        <f t="shared" si="2"/>
        <v>1178</v>
      </c>
      <c r="L17" s="13"/>
    </row>
    <row r="18" spans="1:12" ht="15" customHeight="1">
      <c r="A18" s="220" t="s">
        <v>101</v>
      </c>
      <c r="B18" s="221">
        <f t="shared" si="1"/>
        <v>4393</v>
      </c>
      <c r="C18" s="222">
        <v>4317</v>
      </c>
      <c r="D18" s="223">
        <v>76</v>
      </c>
      <c r="E18" s="224">
        <v>0</v>
      </c>
      <c r="F18" s="225">
        <v>30</v>
      </c>
      <c r="G18" s="62">
        <v>56</v>
      </c>
      <c r="H18" s="225">
        <v>103</v>
      </c>
      <c r="I18" s="226">
        <v>0</v>
      </c>
      <c r="J18" s="223"/>
      <c r="K18" s="227">
        <f t="shared" si="2"/>
        <v>4582</v>
      </c>
      <c r="L18" s="13"/>
    </row>
    <row r="19" spans="1:12" ht="15" customHeight="1">
      <c r="A19" s="220" t="s">
        <v>102</v>
      </c>
      <c r="B19" s="221">
        <f t="shared" si="1"/>
        <v>191</v>
      </c>
      <c r="C19" s="222">
        <v>164</v>
      </c>
      <c r="D19" s="223">
        <v>27</v>
      </c>
      <c r="E19" s="224">
        <v>0</v>
      </c>
      <c r="F19" s="225">
        <v>0</v>
      </c>
      <c r="G19" s="62">
        <v>12</v>
      </c>
      <c r="H19" s="225">
        <v>105</v>
      </c>
      <c r="I19" s="64">
        <v>209</v>
      </c>
      <c r="J19" s="223"/>
      <c r="K19" s="227">
        <f t="shared" si="2"/>
        <v>517</v>
      </c>
      <c r="L19" s="13"/>
    </row>
    <row r="20" spans="1:12" ht="15" customHeight="1">
      <c r="A20" s="220" t="s">
        <v>103</v>
      </c>
      <c r="B20" s="221">
        <f t="shared" si="1"/>
        <v>1717</v>
      </c>
      <c r="C20" s="222">
        <v>1654</v>
      </c>
      <c r="D20" s="223">
        <v>63</v>
      </c>
      <c r="E20" s="224">
        <v>0</v>
      </c>
      <c r="F20" s="225">
        <v>10</v>
      </c>
      <c r="G20" s="62">
        <v>61</v>
      </c>
      <c r="H20" s="225">
        <v>306</v>
      </c>
      <c r="I20" s="64">
        <v>0</v>
      </c>
      <c r="J20" s="223"/>
      <c r="K20" s="227">
        <f t="shared" si="2"/>
        <v>2094</v>
      </c>
      <c r="L20" s="13"/>
    </row>
    <row r="21" spans="1:12" ht="15" customHeight="1">
      <c r="A21" s="220" t="s">
        <v>104</v>
      </c>
      <c r="B21" s="221">
        <f t="shared" si="1"/>
        <v>1124</v>
      </c>
      <c r="C21" s="222">
        <v>989</v>
      </c>
      <c r="D21" s="223">
        <v>135</v>
      </c>
      <c r="E21" s="224">
        <v>0</v>
      </c>
      <c r="F21" s="225">
        <v>28</v>
      </c>
      <c r="G21" s="62">
        <v>36</v>
      </c>
      <c r="H21" s="225">
        <v>264</v>
      </c>
      <c r="I21" s="64">
        <v>53</v>
      </c>
      <c r="J21" s="223"/>
      <c r="K21" s="227">
        <f t="shared" si="2"/>
        <v>1505</v>
      </c>
      <c r="L21" s="13"/>
    </row>
    <row r="22" spans="1:12" ht="15" customHeight="1">
      <c r="A22" s="220" t="s">
        <v>105</v>
      </c>
      <c r="B22" s="221">
        <f t="shared" si="1"/>
        <v>689</v>
      </c>
      <c r="C22" s="222">
        <v>654</v>
      </c>
      <c r="D22" s="223">
        <v>15</v>
      </c>
      <c r="E22" s="224">
        <v>20</v>
      </c>
      <c r="F22" s="225">
        <v>0</v>
      </c>
      <c r="G22" s="62">
        <v>0</v>
      </c>
      <c r="H22" s="225">
        <v>24</v>
      </c>
      <c r="I22" s="226">
        <v>0</v>
      </c>
      <c r="J22" s="223"/>
      <c r="K22" s="227">
        <f t="shared" si="2"/>
        <v>713</v>
      </c>
      <c r="L22" s="13"/>
    </row>
    <row r="23" spans="1:12" ht="15" customHeight="1">
      <c r="A23" s="220" t="s">
        <v>106</v>
      </c>
      <c r="B23" s="221">
        <f t="shared" si="1"/>
        <v>1795</v>
      </c>
      <c r="C23" s="222">
        <v>1644</v>
      </c>
      <c r="D23" s="223">
        <v>151</v>
      </c>
      <c r="E23" s="224">
        <v>0</v>
      </c>
      <c r="F23" s="225">
        <v>10</v>
      </c>
      <c r="G23" s="62">
        <v>26</v>
      </c>
      <c r="H23" s="225">
        <v>112</v>
      </c>
      <c r="I23" s="226">
        <v>0</v>
      </c>
      <c r="J23" s="223"/>
      <c r="K23" s="227">
        <f t="shared" si="2"/>
        <v>1943</v>
      </c>
      <c r="L23" s="13"/>
    </row>
    <row r="24" spans="1:12" ht="15" customHeight="1">
      <c r="A24" s="228" t="s">
        <v>107</v>
      </c>
      <c r="B24" s="229">
        <f t="shared" si="1"/>
        <v>3053</v>
      </c>
      <c r="C24" s="230">
        <v>2973</v>
      </c>
      <c r="D24" s="231">
        <v>80</v>
      </c>
      <c r="E24" s="232">
        <v>0</v>
      </c>
      <c r="F24" s="233">
        <v>0</v>
      </c>
      <c r="G24" s="66">
        <v>7</v>
      </c>
      <c r="H24" s="233">
        <v>76</v>
      </c>
      <c r="I24" s="234">
        <v>0</v>
      </c>
      <c r="J24" s="231"/>
      <c r="K24" s="235">
        <f t="shared" si="2"/>
        <v>3136</v>
      </c>
      <c r="L24" s="13"/>
    </row>
    <row r="25" spans="1:12" ht="15" customHeight="1" thickBot="1">
      <c r="A25" s="14"/>
      <c r="B25" s="236"/>
      <c r="C25" s="236"/>
      <c r="D25" s="236"/>
      <c r="E25" s="236"/>
      <c r="F25" s="236"/>
      <c r="G25" s="236"/>
      <c r="H25" s="236"/>
      <c r="I25" s="236"/>
      <c r="J25" s="236"/>
      <c r="K25" s="236"/>
      <c r="L25" s="13"/>
    </row>
    <row r="26" spans="1:12" s="2" customFormat="1" ht="15" customHeight="1">
      <c r="A26" s="42"/>
      <c r="B26" s="263" t="s">
        <v>6</v>
      </c>
      <c r="C26" s="264"/>
      <c r="D26" s="264"/>
      <c r="E26" s="264"/>
      <c r="F26" s="264"/>
      <c r="G26" s="198"/>
      <c r="H26" s="265" t="s">
        <v>108</v>
      </c>
      <c r="I26" s="238"/>
      <c r="J26" s="236"/>
      <c r="K26" s="268" t="s">
        <v>109</v>
      </c>
      <c r="L26" s="5"/>
    </row>
    <row r="27" spans="1:12" s="2" customFormat="1" ht="15" customHeight="1">
      <c r="A27" s="43"/>
      <c r="B27" s="265" t="s">
        <v>7</v>
      </c>
      <c r="C27" s="271"/>
      <c r="D27" s="272"/>
      <c r="E27" s="273" t="s">
        <v>110</v>
      </c>
      <c r="F27" s="275" t="s">
        <v>89</v>
      </c>
      <c r="G27" s="264" t="s">
        <v>111</v>
      </c>
      <c r="H27" s="266"/>
      <c r="I27" s="277" t="s">
        <v>112</v>
      </c>
      <c r="J27" s="236"/>
      <c r="K27" s="269"/>
      <c r="L27" s="5"/>
    </row>
    <row r="28" spans="1:12" s="3" customFormat="1" ht="22.5">
      <c r="A28" s="240"/>
      <c r="B28" s="204"/>
      <c r="C28" s="239" t="s">
        <v>1</v>
      </c>
      <c r="D28" s="203" t="s">
        <v>61</v>
      </c>
      <c r="E28" s="274"/>
      <c r="F28" s="276"/>
      <c r="G28" s="264"/>
      <c r="H28" s="267"/>
      <c r="I28" s="278"/>
      <c r="J28" s="236"/>
      <c r="K28" s="270"/>
      <c r="L28" s="11"/>
    </row>
    <row r="29" spans="1:12" ht="15" customHeight="1">
      <c r="A29" s="205" t="s">
        <v>0</v>
      </c>
      <c r="B29" s="241">
        <f>SUM(B30:B47)</f>
        <v>17742</v>
      </c>
      <c r="C29" s="242">
        <f>SUM(C30:C47)</f>
        <v>17678</v>
      </c>
      <c r="D29" s="243">
        <f>SUM(D30:D47)</f>
        <v>64</v>
      </c>
      <c r="E29" s="241">
        <f t="shared" ref="E29:G29" si="3">SUM(E30:E47)</f>
        <v>0</v>
      </c>
      <c r="F29" s="241">
        <f t="shared" si="3"/>
        <v>0</v>
      </c>
      <c r="G29" s="241">
        <f t="shared" si="3"/>
        <v>4619</v>
      </c>
      <c r="H29" s="244">
        <f>SUM(H30:H47)</f>
        <v>43754</v>
      </c>
      <c r="I29" s="241">
        <f>SUM(I30:I47)</f>
        <v>1288</v>
      </c>
      <c r="J29" s="245"/>
      <c r="K29" s="246">
        <f>SUM(K6,B29,E29,F29,G29,H29)</f>
        <v>101189</v>
      </c>
      <c r="L29" s="13"/>
    </row>
    <row r="30" spans="1:12" ht="15" customHeight="1">
      <c r="A30" s="212" t="s">
        <v>90</v>
      </c>
      <c r="B30" s="247">
        <f>SUM(C30:D30)</f>
        <v>0</v>
      </c>
      <c r="C30" s="90">
        <v>0</v>
      </c>
      <c r="D30" s="248">
        <v>0</v>
      </c>
      <c r="E30" s="92">
        <v>0</v>
      </c>
      <c r="F30" s="92">
        <v>0</v>
      </c>
      <c r="G30" s="247">
        <v>42</v>
      </c>
      <c r="H30" s="249">
        <v>784</v>
      </c>
      <c r="I30" s="249">
        <v>0</v>
      </c>
      <c r="J30" s="245"/>
      <c r="K30" s="250">
        <f t="shared" ref="K30:K47" si="4">SUM(K7,B30,E30,F30,G30,H30)</f>
        <v>2031</v>
      </c>
      <c r="L30" s="13"/>
    </row>
    <row r="31" spans="1:12" ht="15" customHeight="1">
      <c r="A31" s="220" t="s">
        <v>91</v>
      </c>
      <c r="B31" s="251">
        <f>SUM(C31:D31)</f>
        <v>841</v>
      </c>
      <c r="C31" s="95">
        <v>841</v>
      </c>
      <c r="D31" s="252">
        <v>0</v>
      </c>
      <c r="E31" s="97">
        <v>0</v>
      </c>
      <c r="F31" s="97">
        <v>0</v>
      </c>
      <c r="G31" s="251">
        <v>180</v>
      </c>
      <c r="H31" s="251">
        <v>4248</v>
      </c>
      <c r="I31" s="251">
        <v>194</v>
      </c>
      <c r="J31" s="245"/>
      <c r="K31" s="253">
        <f t="shared" si="4"/>
        <v>7006</v>
      </c>
      <c r="L31" s="13"/>
    </row>
    <row r="32" spans="1:12" ht="15" customHeight="1">
      <c r="A32" s="220" t="s">
        <v>92</v>
      </c>
      <c r="B32" s="251">
        <f>SUM(C32:D32)</f>
        <v>244</v>
      </c>
      <c r="C32" s="95">
        <v>244</v>
      </c>
      <c r="D32" s="252">
        <v>0</v>
      </c>
      <c r="E32" s="97">
        <v>0</v>
      </c>
      <c r="F32" s="97">
        <v>0</v>
      </c>
      <c r="G32" s="251">
        <v>0</v>
      </c>
      <c r="H32" s="251">
        <v>0</v>
      </c>
      <c r="I32" s="251">
        <v>0</v>
      </c>
      <c r="J32" s="245"/>
      <c r="K32" s="253">
        <f t="shared" si="4"/>
        <v>640</v>
      </c>
      <c r="L32" s="13"/>
    </row>
    <row r="33" spans="1:12" ht="15" customHeight="1">
      <c r="A33" s="220" t="s">
        <v>93</v>
      </c>
      <c r="B33" s="251">
        <f t="shared" ref="B33:B47" si="5">SUM(C33:D33)</f>
        <v>0</v>
      </c>
      <c r="C33" s="95">
        <v>0</v>
      </c>
      <c r="D33" s="252">
        <v>0</v>
      </c>
      <c r="E33" s="97">
        <v>0</v>
      </c>
      <c r="F33" s="97">
        <v>0</v>
      </c>
      <c r="G33" s="251">
        <v>639</v>
      </c>
      <c r="H33" s="251">
        <v>3400</v>
      </c>
      <c r="I33" s="251">
        <v>0</v>
      </c>
      <c r="J33" s="245"/>
      <c r="K33" s="253">
        <f t="shared" si="4"/>
        <v>5078</v>
      </c>
      <c r="L33" s="13"/>
    </row>
    <row r="34" spans="1:12" ht="15" customHeight="1">
      <c r="A34" s="220" t="s">
        <v>94</v>
      </c>
      <c r="B34" s="251">
        <f t="shared" si="5"/>
        <v>0</v>
      </c>
      <c r="C34" s="95">
        <v>0</v>
      </c>
      <c r="D34" s="252">
        <v>0</v>
      </c>
      <c r="E34" s="97">
        <v>0</v>
      </c>
      <c r="F34" s="97">
        <v>0</v>
      </c>
      <c r="G34" s="251">
        <v>0</v>
      </c>
      <c r="H34" s="251">
        <v>2969</v>
      </c>
      <c r="I34" s="251">
        <v>21</v>
      </c>
      <c r="J34" s="245"/>
      <c r="K34" s="253">
        <f t="shared" si="4"/>
        <v>4058</v>
      </c>
      <c r="L34" s="13"/>
    </row>
    <row r="35" spans="1:12" ht="15" customHeight="1">
      <c r="A35" s="220" t="s">
        <v>95</v>
      </c>
      <c r="B35" s="251">
        <f>SUM(C35:D35)</f>
        <v>772</v>
      </c>
      <c r="C35" s="95">
        <v>772</v>
      </c>
      <c r="D35" s="252">
        <v>0</v>
      </c>
      <c r="E35" s="97">
        <v>0</v>
      </c>
      <c r="F35" s="97">
        <v>0</v>
      </c>
      <c r="G35" s="251">
        <v>0</v>
      </c>
      <c r="H35" s="251">
        <v>2481</v>
      </c>
      <c r="I35" s="251">
        <v>54</v>
      </c>
      <c r="J35" s="245"/>
      <c r="K35" s="253">
        <f t="shared" si="4"/>
        <v>6918</v>
      </c>
      <c r="L35" s="13"/>
    </row>
    <row r="36" spans="1:12" ht="15" customHeight="1">
      <c r="A36" s="220" t="s">
        <v>96</v>
      </c>
      <c r="B36" s="251">
        <f>SUM(C36:D36)</f>
        <v>3882</v>
      </c>
      <c r="C36" s="95">
        <v>3882</v>
      </c>
      <c r="D36" s="252">
        <v>0</v>
      </c>
      <c r="E36" s="97">
        <v>0</v>
      </c>
      <c r="F36" s="97">
        <v>0</v>
      </c>
      <c r="G36" s="251">
        <v>68</v>
      </c>
      <c r="H36" s="251">
        <v>4455</v>
      </c>
      <c r="I36" s="251">
        <v>168</v>
      </c>
      <c r="J36" s="245"/>
      <c r="K36" s="253">
        <f t="shared" si="4"/>
        <v>10407</v>
      </c>
      <c r="L36" s="13"/>
    </row>
    <row r="37" spans="1:12" ht="15" customHeight="1">
      <c r="A37" s="220" t="s">
        <v>97</v>
      </c>
      <c r="B37" s="251">
        <f t="shared" si="5"/>
        <v>1481</v>
      </c>
      <c r="C37" s="95">
        <v>1481</v>
      </c>
      <c r="D37" s="252">
        <v>0</v>
      </c>
      <c r="E37" s="97">
        <v>0</v>
      </c>
      <c r="F37" s="97">
        <v>0</v>
      </c>
      <c r="G37" s="251">
        <v>1052</v>
      </c>
      <c r="H37" s="251">
        <v>3091</v>
      </c>
      <c r="I37" s="251">
        <v>323</v>
      </c>
      <c r="J37" s="245"/>
      <c r="K37" s="253">
        <f t="shared" si="4"/>
        <v>9944</v>
      </c>
      <c r="L37" s="13"/>
    </row>
    <row r="38" spans="1:12" ht="15" customHeight="1">
      <c r="A38" s="220" t="s">
        <v>98</v>
      </c>
      <c r="B38" s="251">
        <f t="shared" si="5"/>
        <v>324</v>
      </c>
      <c r="C38" s="95">
        <v>324</v>
      </c>
      <c r="D38" s="252">
        <v>0</v>
      </c>
      <c r="E38" s="97">
        <v>0</v>
      </c>
      <c r="F38" s="97">
        <v>0</v>
      </c>
      <c r="G38" s="251">
        <v>519</v>
      </c>
      <c r="H38" s="251">
        <v>4084</v>
      </c>
      <c r="I38" s="251">
        <v>257</v>
      </c>
      <c r="J38" s="245"/>
      <c r="K38" s="253">
        <f t="shared" si="4"/>
        <v>6636</v>
      </c>
      <c r="L38" s="13"/>
    </row>
    <row r="39" spans="1:12" ht="15" customHeight="1">
      <c r="A39" s="220" t="s">
        <v>99</v>
      </c>
      <c r="B39" s="251">
        <f>SUM(C39:D39)</f>
        <v>478</v>
      </c>
      <c r="C39" s="95">
        <v>414</v>
      </c>
      <c r="D39" s="252">
        <v>64</v>
      </c>
      <c r="E39" s="97">
        <v>0</v>
      </c>
      <c r="F39" s="97">
        <v>0</v>
      </c>
      <c r="G39" s="251">
        <v>0</v>
      </c>
      <c r="H39" s="251">
        <v>3706</v>
      </c>
      <c r="I39" s="251">
        <v>20</v>
      </c>
      <c r="J39" s="245"/>
      <c r="K39" s="253">
        <f t="shared" si="4"/>
        <v>6428</v>
      </c>
      <c r="L39" s="13"/>
    </row>
    <row r="40" spans="1:12" ht="15" customHeight="1">
      <c r="A40" s="220" t="s">
        <v>100</v>
      </c>
      <c r="B40" s="251">
        <f t="shared" si="5"/>
        <v>1</v>
      </c>
      <c r="C40" s="95">
        <v>1</v>
      </c>
      <c r="D40" s="252">
        <v>0</v>
      </c>
      <c r="E40" s="97">
        <v>0</v>
      </c>
      <c r="F40" s="97">
        <v>0</v>
      </c>
      <c r="G40" s="251">
        <v>0</v>
      </c>
      <c r="H40" s="251">
        <v>1741</v>
      </c>
      <c r="I40" s="251">
        <v>0</v>
      </c>
      <c r="J40" s="245"/>
      <c r="K40" s="253">
        <f t="shared" si="4"/>
        <v>2920</v>
      </c>
      <c r="L40" s="13"/>
    </row>
    <row r="41" spans="1:12" ht="15" customHeight="1">
      <c r="A41" s="220" t="s">
        <v>101</v>
      </c>
      <c r="B41" s="251">
        <f>SUM(C41:D41)</f>
        <v>617</v>
      </c>
      <c r="C41" s="95">
        <v>617</v>
      </c>
      <c r="D41" s="252">
        <v>0</v>
      </c>
      <c r="E41" s="97">
        <v>0</v>
      </c>
      <c r="F41" s="97">
        <v>0</v>
      </c>
      <c r="G41" s="251">
        <v>570</v>
      </c>
      <c r="H41" s="251">
        <v>1745</v>
      </c>
      <c r="I41" s="251">
        <v>0</v>
      </c>
      <c r="J41" s="245"/>
      <c r="K41" s="253">
        <f t="shared" si="4"/>
        <v>7514</v>
      </c>
      <c r="L41" s="13"/>
    </row>
    <row r="42" spans="1:12" ht="15" customHeight="1">
      <c r="A42" s="220" t="s">
        <v>102</v>
      </c>
      <c r="B42" s="251">
        <f t="shared" si="5"/>
        <v>0</v>
      </c>
      <c r="C42" s="95">
        <v>0</v>
      </c>
      <c r="D42" s="252">
        <v>0</v>
      </c>
      <c r="E42" s="97">
        <v>0</v>
      </c>
      <c r="F42" s="97">
        <v>0</v>
      </c>
      <c r="G42" s="251">
        <v>109</v>
      </c>
      <c r="H42" s="251">
        <v>2495</v>
      </c>
      <c r="I42" s="251">
        <v>99</v>
      </c>
      <c r="J42" s="245"/>
      <c r="K42" s="253">
        <f t="shared" si="4"/>
        <v>3121</v>
      </c>
      <c r="L42" s="13"/>
    </row>
    <row r="43" spans="1:12" ht="15" customHeight="1">
      <c r="A43" s="220" t="s">
        <v>103</v>
      </c>
      <c r="B43" s="251">
        <f t="shared" si="5"/>
        <v>0</v>
      </c>
      <c r="C43" s="95">
        <v>0</v>
      </c>
      <c r="D43" s="252">
        <v>0</v>
      </c>
      <c r="E43" s="97">
        <v>0</v>
      </c>
      <c r="F43" s="97">
        <v>0</v>
      </c>
      <c r="G43" s="251">
        <v>0</v>
      </c>
      <c r="H43" s="251">
        <v>3020</v>
      </c>
      <c r="I43" s="251">
        <v>0</v>
      </c>
      <c r="J43" s="245"/>
      <c r="K43" s="253">
        <f t="shared" si="4"/>
        <v>5114</v>
      </c>
      <c r="L43" s="13"/>
    </row>
    <row r="44" spans="1:12" ht="15" customHeight="1">
      <c r="A44" s="220" t="s">
        <v>104</v>
      </c>
      <c r="B44" s="251">
        <f>SUM(C44:D44)</f>
        <v>3428</v>
      </c>
      <c r="C44" s="95">
        <v>3428</v>
      </c>
      <c r="D44" s="252">
        <v>0</v>
      </c>
      <c r="E44" s="97">
        <v>0</v>
      </c>
      <c r="F44" s="97">
        <v>0</v>
      </c>
      <c r="G44" s="251">
        <v>790</v>
      </c>
      <c r="H44" s="251">
        <v>1913</v>
      </c>
      <c r="I44" s="251">
        <v>0</v>
      </c>
      <c r="J44" s="245"/>
      <c r="K44" s="253">
        <f t="shared" si="4"/>
        <v>7636</v>
      </c>
      <c r="L44" s="13"/>
    </row>
    <row r="45" spans="1:12" ht="15" customHeight="1">
      <c r="A45" s="220" t="s">
        <v>105</v>
      </c>
      <c r="B45" s="251">
        <f t="shared" si="5"/>
        <v>303</v>
      </c>
      <c r="C45" s="95">
        <v>303</v>
      </c>
      <c r="D45" s="252">
        <v>0</v>
      </c>
      <c r="E45" s="97">
        <v>0</v>
      </c>
      <c r="F45" s="97">
        <v>0</v>
      </c>
      <c r="G45" s="251">
        <v>650</v>
      </c>
      <c r="H45" s="251">
        <v>3170</v>
      </c>
      <c r="I45" s="251">
        <v>152</v>
      </c>
      <c r="J45" s="245"/>
      <c r="K45" s="253">
        <f t="shared" si="4"/>
        <v>4836</v>
      </c>
      <c r="L45" s="13"/>
    </row>
    <row r="46" spans="1:12" ht="15" customHeight="1">
      <c r="A46" s="220" t="s">
        <v>106</v>
      </c>
      <c r="B46" s="251">
        <f t="shared" si="5"/>
        <v>2233</v>
      </c>
      <c r="C46" s="95">
        <v>2233</v>
      </c>
      <c r="D46" s="252">
        <v>0</v>
      </c>
      <c r="E46" s="97">
        <v>0</v>
      </c>
      <c r="F46" s="97">
        <v>0</v>
      </c>
      <c r="G46" s="251">
        <v>0</v>
      </c>
      <c r="H46" s="251">
        <v>0</v>
      </c>
      <c r="I46" s="251">
        <v>0</v>
      </c>
      <c r="J46" s="245"/>
      <c r="K46" s="253">
        <f t="shared" si="4"/>
        <v>4176</v>
      </c>
      <c r="L46" s="13"/>
    </row>
    <row r="47" spans="1:12" ht="15" customHeight="1" thickBot="1">
      <c r="A47" s="228" t="s">
        <v>107</v>
      </c>
      <c r="B47" s="254">
        <f t="shared" si="5"/>
        <v>3138</v>
      </c>
      <c r="C47" s="99">
        <v>3138</v>
      </c>
      <c r="D47" s="255">
        <v>0</v>
      </c>
      <c r="E47" s="101">
        <v>0</v>
      </c>
      <c r="F47" s="101">
        <v>0</v>
      </c>
      <c r="G47" s="254">
        <v>0</v>
      </c>
      <c r="H47" s="254">
        <v>452</v>
      </c>
      <c r="I47" s="254">
        <v>0</v>
      </c>
      <c r="J47" s="245"/>
      <c r="K47" s="256">
        <f t="shared" si="4"/>
        <v>6726</v>
      </c>
      <c r="L47" s="13"/>
    </row>
    <row r="48" spans="1:12" ht="15" customHeight="1">
      <c r="A48" s="257"/>
      <c r="B48" s="258"/>
      <c r="C48" s="258"/>
      <c r="D48" s="258"/>
      <c r="E48" s="258"/>
      <c r="F48" s="258"/>
      <c r="G48" s="258"/>
      <c r="H48" s="258"/>
      <c r="I48" s="258"/>
      <c r="J48" s="236"/>
      <c r="K48" s="259" t="s">
        <v>113</v>
      </c>
      <c r="L48" s="13"/>
    </row>
    <row r="49" spans="1:14" s="34" customFormat="1" ht="3.75" customHeight="1">
      <c r="A49" s="257"/>
      <c r="B49" s="258"/>
      <c r="C49" s="258"/>
      <c r="D49" s="258"/>
      <c r="E49" s="258"/>
      <c r="F49" s="258"/>
      <c r="G49" s="258"/>
      <c r="H49" s="258"/>
      <c r="I49" s="258"/>
      <c r="J49" s="236"/>
      <c r="K49" s="259"/>
      <c r="L49" s="52"/>
      <c r="N49" s="32"/>
    </row>
    <row r="50" spans="1:14" s="34" customFormat="1" ht="15" customHeight="1">
      <c r="A50" s="51" t="s">
        <v>81</v>
      </c>
      <c r="B50" s="236"/>
      <c r="C50" s="236"/>
      <c r="D50" s="236"/>
      <c r="E50" s="236"/>
      <c r="F50" s="236"/>
      <c r="G50" s="236"/>
      <c r="H50" s="236"/>
      <c r="I50" s="236"/>
      <c r="J50" s="236"/>
      <c r="K50" s="50"/>
      <c r="L50" s="52"/>
      <c r="N50" s="32"/>
    </row>
    <row r="51" spans="1:14" s="34" customFormat="1" ht="15" customHeight="1">
      <c r="A51" s="51" t="s">
        <v>82</v>
      </c>
      <c r="B51" s="236"/>
      <c r="C51" s="236"/>
      <c r="D51" s="236"/>
      <c r="E51" s="236"/>
      <c r="F51" s="236"/>
      <c r="G51" s="236"/>
      <c r="H51" s="236"/>
      <c r="I51" s="236"/>
      <c r="J51" s="236"/>
      <c r="K51" s="50"/>
      <c r="L51" s="52"/>
      <c r="N51" s="32"/>
    </row>
    <row r="52" spans="1:14" s="34" customFormat="1" ht="15" customHeight="1">
      <c r="A52" s="51" t="s">
        <v>83</v>
      </c>
      <c r="B52" s="236"/>
      <c r="C52" s="236"/>
      <c r="D52" s="236"/>
      <c r="E52" s="236"/>
      <c r="F52" s="236"/>
      <c r="G52" s="236"/>
      <c r="H52" s="236"/>
      <c r="I52" s="236"/>
      <c r="J52" s="236"/>
      <c r="K52" s="50"/>
      <c r="L52" s="52"/>
      <c r="N52" s="32"/>
    </row>
    <row r="53" spans="1:14" s="34" customFormat="1" ht="15" customHeight="1">
      <c r="A53" s="51" t="s">
        <v>84</v>
      </c>
      <c r="B53" s="236"/>
      <c r="C53" s="236"/>
      <c r="D53" s="236"/>
      <c r="E53" s="236"/>
      <c r="F53" s="236"/>
      <c r="G53" s="236"/>
      <c r="H53" s="236"/>
      <c r="I53" s="236"/>
      <c r="J53" s="236"/>
      <c r="K53" s="50"/>
      <c r="L53" s="52"/>
      <c r="N53" s="32"/>
    </row>
    <row r="54" spans="1:14" ht="15" customHeight="1">
      <c r="A54" s="17"/>
      <c r="B54" s="260"/>
      <c r="C54" s="260"/>
      <c r="D54" s="260"/>
      <c r="E54" s="260"/>
      <c r="F54" s="260"/>
      <c r="G54" s="260"/>
      <c r="H54" s="260"/>
      <c r="I54" s="260"/>
      <c r="J54" s="260"/>
      <c r="K54" s="16"/>
      <c r="L54" s="13"/>
    </row>
    <row r="55" spans="1:14" ht="15" customHeight="1">
      <c r="A55" s="17"/>
      <c r="B55" s="260"/>
      <c r="C55" s="260"/>
      <c r="D55" s="260"/>
      <c r="E55" s="260"/>
      <c r="F55" s="260"/>
      <c r="G55" s="260"/>
      <c r="H55" s="260"/>
      <c r="I55" s="260"/>
      <c r="J55" s="260"/>
      <c r="K55" s="16"/>
      <c r="L55" s="13"/>
    </row>
    <row r="56" spans="1:14" ht="15" customHeight="1">
      <c r="A56" s="17"/>
      <c r="B56" s="260"/>
      <c r="C56" s="260"/>
      <c r="D56" s="260"/>
      <c r="E56" s="260"/>
      <c r="F56" s="260"/>
      <c r="G56" s="260"/>
      <c r="H56" s="260"/>
      <c r="I56" s="260"/>
      <c r="J56" s="260"/>
      <c r="K56" s="16"/>
      <c r="L56" s="13"/>
    </row>
    <row r="57" spans="1:14" ht="15" customHeight="1">
      <c r="A57" s="17"/>
      <c r="B57" s="260"/>
      <c r="C57" s="260"/>
      <c r="D57" s="260"/>
      <c r="E57" s="260"/>
      <c r="F57" s="260"/>
      <c r="G57" s="260"/>
      <c r="H57" s="260"/>
      <c r="I57" s="260"/>
      <c r="J57" s="260"/>
      <c r="K57" s="16"/>
      <c r="L57" s="13"/>
    </row>
    <row r="58" spans="1:14" ht="15" customHeight="1">
      <c r="A58" s="17"/>
      <c r="B58" s="260"/>
      <c r="C58" s="260"/>
      <c r="D58" s="260"/>
      <c r="E58" s="260"/>
      <c r="F58" s="260"/>
      <c r="G58" s="260"/>
      <c r="H58" s="260"/>
      <c r="I58" s="260"/>
      <c r="J58" s="260"/>
      <c r="K58" s="16"/>
      <c r="L58" s="13"/>
    </row>
    <row r="59" spans="1:14" ht="15" customHeight="1">
      <c r="A59" s="17"/>
      <c r="B59" s="260"/>
      <c r="C59" s="260"/>
      <c r="D59" s="260"/>
      <c r="E59" s="260"/>
      <c r="F59" s="260"/>
      <c r="G59" s="260"/>
      <c r="H59" s="260"/>
      <c r="I59" s="260"/>
      <c r="J59" s="260"/>
      <c r="K59" s="16"/>
      <c r="L59" s="13"/>
    </row>
    <row r="60" spans="1:14" ht="15" customHeight="1">
      <c r="A60" s="17"/>
      <c r="B60" s="260"/>
      <c r="C60" s="260"/>
      <c r="D60" s="260"/>
      <c r="E60" s="260"/>
      <c r="F60" s="260"/>
      <c r="G60" s="260"/>
      <c r="H60" s="260"/>
      <c r="I60" s="260"/>
      <c r="J60" s="260"/>
      <c r="K60" s="16"/>
      <c r="L60" s="13"/>
    </row>
    <row r="61" spans="1:14" ht="15" customHeight="1">
      <c r="A61" s="17"/>
      <c r="B61" s="260"/>
      <c r="C61" s="260"/>
      <c r="D61" s="260"/>
      <c r="E61" s="260"/>
      <c r="F61" s="260"/>
      <c r="G61" s="260"/>
      <c r="H61" s="260"/>
      <c r="I61" s="260"/>
      <c r="J61" s="260"/>
      <c r="K61" s="16"/>
      <c r="L61" s="13"/>
    </row>
    <row r="62" spans="1:14" ht="15" customHeight="1">
      <c r="A62" s="17"/>
      <c r="B62" s="260"/>
      <c r="C62" s="260"/>
      <c r="D62" s="260"/>
      <c r="E62" s="260"/>
      <c r="F62" s="260"/>
      <c r="G62" s="260"/>
      <c r="H62" s="260"/>
      <c r="I62" s="260"/>
      <c r="J62" s="260"/>
      <c r="K62" s="16"/>
      <c r="L62" s="13"/>
    </row>
    <row r="63" spans="1:14" ht="15" customHeight="1">
      <c r="A63" s="17"/>
      <c r="B63" s="260"/>
      <c r="C63" s="260"/>
      <c r="D63" s="260"/>
      <c r="E63" s="260"/>
      <c r="F63" s="260"/>
      <c r="G63" s="260"/>
      <c r="H63" s="260"/>
      <c r="I63" s="260"/>
      <c r="J63" s="260"/>
      <c r="K63" s="16"/>
      <c r="L63" s="13"/>
    </row>
    <row r="64" spans="1:14" ht="15" customHeight="1">
      <c r="A64" s="17"/>
      <c r="B64" s="260"/>
      <c r="C64" s="260"/>
      <c r="D64" s="260"/>
      <c r="E64" s="260"/>
      <c r="F64" s="260"/>
      <c r="G64" s="260"/>
      <c r="H64" s="260"/>
      <c r="I64" s="260"/>
      <c r="J64" s="260"/>
      <c r="K64" s="16"/>
      <c r="L64" s="13"/>
    </row>
    <row r="65" spans="1:12" ht="15" customHeight="1">
      <c r="A65" s="17"/>
      <c r="B65" s="260"/>
      <c r="C65" s="260"/>
      <c r="D65" s="260"/>
      <c r="E65" s="260"/>
      <c r="F65" s="260"/>
      <c r="G65" s="260"/>
      <c r="H65" s="260"/>
      <c r="I65" s="260"/>
      <c r="J65" s="260"/>
      <c r="K65" s="16"/>
      <c r="L65" s="13"/>
    </row>
    <row r="66" spans="1:12" ht="15" customHeight="1">
      <c r="A66" s="17"/>
      <c r="B66" s="260"/>
      <c r="C66" s="260"/>
      <c r="D66" s="260"/>
      <c r="E66" s="260"/>
      <c r="F66" s="260"/>
      <c r="G66" s="260"/>
      <c r="H66" s="260"/>
      <c r="I66" s="260"/>
      <c r="J66" s="260"/>
      <c r="K66" s="16"/>
      <c r="L66" s="13"/>
    </row>
    <row r="67" spans="1:12" ht="15" customHeight="1">
      <c r="A67" s="17"/>
      <c r="B67" s="260"/>
      <c r="C67" s="260"/>
      <c r="D67" s="260"/>
      <c r="E67" s="260"/>
      <c r="F67" s="260"/>
      <c r="G67" s="260"/>
      <c r="H67" s="260"/>
      <c r="I67" s="260"/>
      <c r="J67" s="260"/>
      <c r="K67" s="16"/>
      <c r="L67" s="13"/>
    </row>
    <row r="68" spans="1:12" ht="15" customHeight="1">
      <c r="A68" s="17"/>
      <c r="B68" s="260"/>
      <c r="C68" s="260"/>
      <c r="D68" s="260"/>
      <c r="E68" s="260"/>
      <c r="F68" s="260"/>
      <c r="G68" s="260"/>
      <c r="H68" s="260"/>
      <c r="I68" s="260"/>
      <c r="J68" s="260"/>
      <c r="K68" s="16"/>
      <c r="L68" s="13"/>
    </row>
    <row r="69" spans="1:12" ht="15" customHeight="1">
      <c r="A69" s="17"/>
      <c r="B69" s="260"/>
      <c r="C69" s="260"/>
      <c r="D69" s="260"/>
      <c r="E69" s="260"/>
      <c r="F69" s="260"/>
      <c r="G69" s="260"/>
      <c r="H69" s="260"/>
      <c r="I69" s="260"/>
      <c r="J69" s="260"/>
      <c r="K69" s="16"/>
      <c r="L69" s="13"/>
    </row>
    <row r="70" spans="1:12" ht="15" customHeight="1">
      <c r="A70" s="13"/>
      <c r="B70" s="261"/>
      <c r="C70" s="261"/>
      <c r="D70" s="261"/>
      <c r="E70" s="261"/>
      <c r="F70" s="261"/>
      <c r="G70" s="261"/>
      <c r="H70" s="261"/>
      <c r="I70" s="261"/>
      <c r="J70" s="261"/>
      <c r="K70" s="19"/>
      <c r="L70" s="13"/>
    </row>
    <row r="71" spans="1:12" ht="15" customHeight="1">
      <c r="A71" s="13"/>
      <c r="B71" s="261"/>
      <c r="C71" s="261"/>
      <c r="D71" s="261"/>
      <c r="E71" s="261"/>
      <c r="F71" s="261"/>
      <c r="G71" s="261"/>
      <c r="H71" s="261"/>
      <c r="I71" s="261"/>
      <c r="J71" s="261"/>
      <c r="K71" s="19"/>
      <c r="L71" s="13"/>
    </row>
    <row r="72" spans="1:12" ht="15" customHeight="1">
      <c r="A72" s="13"/>
      <c r="B72" s="261"/>
      <c r="C72" s="261"/>
      <c r="D72" s="261"/>
      <c r="E72" s="261"/>
      <c r="F72" s="261"/>
      <c r="G72" s="261"/>
      <c r="H72" s="261"/>
      <c r="I72" s="261"/>
      <c r="J72" s="261"/>
      <c r="K72" s="19"/>
      <c r="L72" s="13"/>
    </row>
    <row r="73" spans="1:12" ht="15" customHeight="1">
      <c r="A73" s="13"/>
      <c r="B73" s="261"/>
      <c r="C73" s="261"/>
      <c r="D73" s="261"/>
      <c r="E73" s="261"/>
      <c r="F73" s="261"/>
      <c r="G73" s="261"/>
      <c r="H73" s="261"/>
      <c r="I73" s="261"/>
      <c r="J73" s="261"/>
      <c r="K73" s="19"/>
      <c r="L73" s="13"/>
    </row>
    <row r="74" spans="1:12" ht="15" customHeight="1">
      <c r="A74" s="13"/>
      <c r="B74" s="261"/>
      <c r="C74" s="261"/>
      <c r="D74" s="261"/>
      <c r="E74" s="261"/>
      <c r="F74" s="261"/>
      <c r="G74" s="261"/>
      <c r="H74" s="261"/>
      <c r="I74" s="261"/>
      <c r="J74" s="261"/>
      <c r="K74" s="19"/>
      <c r="L74" s="13"/>
    </row>
    <row r="75" spans="1:12" ht="15" customHeight="1">
      <c r="A75" s="13"/>
      <c r="B75" s="261"/>
      <c r="C75" s="261"/>
      <c r="D75" s="261"/>
      <c r="E75" s="261"/>
      <c r="F75" s="261"/>
      <c r="G75" s="261"/>
      <c r="H75" s="261"/>
      <c r="I75" s="261"/>
      <c r="J75" s="261"/>
      <c r="K75" s="19"/>
      <c r="L75" s="13"/>
    </row>
    <row r="76" spans="1:12" ht="15" customHeight="1">
      <c r="A76" s="13"/>
      <c r="B76" s="261"/>
      <c r="C76" s="261"/>
      <c r="D76" s="261"/>
      <c r="E76" s="261"/>
      <c r="F76" s="261"/>
      <c r="G76" s="261"/>
      <c r="H76" s="261"/>
      <c r="I76" s="261"/>
      <c r="J76" s="261"/>
      <c r="K76" s="19"/>
      <c r="L76" s="13"/>
    </row>
    <row r="77" spans="1:12" ht="15" customHeight="1">
      <c r="A77" s="13"/>
      <c r="B77" s="261"/>
      <c r="C77" s="261"/>
      <c r="D77" s="261"/>
      <c r="E77" s="261"/>
      <c r="F77" s="261"/>
      <c r="G77" s="261"/>
      <c r="H77" s="261"/>
      <c r="I77" s="261"/>
      <c r="J77" s="261"/>
      <c r="K77" s="19"/>
      <c r="L77" s="13"/>
    </row>
    <row r="78" spans="1:12" ht="15" customHeight="1">
      <c r="A78" s="13"/>
      <c r="B78" s="261"/>
      <c r="C78" s="261"/>
      <c r="D78" s="261"/>
      <c r="E78" s="261"/>
      <c r="F78" s="261"/>
      <c r="G78" s="261"/>
      <c r="H78" s="261"/>
      <c r="I78" s="261"/>
      <c r="J78" s="261"/>
      <c r="K78" s="19"/>
      <c r="L78" s="13"/>
    </row>
    <row r="79" spans="1:12" ht="15" customHeight="1">
      <c r="A79" s="13"/>
      <c r="B79" s="261"/>
      <c r="C79" s="261"/>
      <c r="D79" s="261"/>
      <c r="E79" s="261"/>
      <c r="F79" s="261"/>
      <c r="G79" s="261"/>
      <c r="H79" s="261"/>
      <c r="I79" s="261"/>
      <c r="J79" s="261"/>
      <c r="K79" s="19"/>
      <c r="L79" s="13"/>
    </row>
    <row r="80" spans="1:12" ht="15" customHeight="1">
      <c r="A80" s="13"/>
      <c r="B80" s="261"/>
      <c r="C80" s="261"/>
      <c r="D80" s="261"/>
      <c r="E80" s="261"/>
      <c r="F80" s="261"/>
      <c r="G80" s="261"/>
      <c r="H80" s="261"/>
      <c r="I80" s="261"/>
      <c r="J80" s="261"/>
      <c r="K80" s="19"/>
      <c r="L80" s="13"/>
    </row>
    <row r="81" spans="1:12" ht="15" customHeight="1">
      <c r="A81" s="13"/>
      <c r="B81" s="261"/>
      <c r="C81" s="261"/>
      <c r="D81" s="261"/>
      <c r="E81" s="261"/>
      <c r="F81" s="261"/>
      <c r="G81" s="261"/>
      <c r="H81" s="261"/>
      <c r="I81" s="261"/>
      <c r="J81" s="261"/>
      <c r="K81" s="19"/>
      <c r="L81" s="13"/>
    </row>
    <row r="82" spans="1:12" ht="15" customHeight="1">
      <c r="A82" s="13"/>
      <c r="B82" s="261"/>
      <c r="C82" s="261"/>
      <c r="D82" s="261"/>
      <c r="E82" s="261"/>
      <c r="F82" s="261"/>
      <c r="G82" s="261"/>
      <c r="H82" s="261"/>
      <c r="I82" s="261"/>
      <c r="J82" s="261"/>
      <c r="K82" s="19"/>
      <c r="L82" s="13"/>
    </row>
    <row r="83" spans="1:12" ht="15" customHeight="1">
      <c r="A83" s="13"/>
      <c r="B83" s="261"/>
      <c r="C83" s="261"/>
      <c r="D83" s="261"/>
      <c r="E83" s="261"/>
      <c r="F83" s="261"/>
      <c r="G83" s="261"/>
      <c r="H83" s="261"/>
      <c r="I83" s="261"/>
      <c r="J83" s="261"/>
      <c r="K83" s="19"/>
      <c r="L83" s="13"/>
    </row>
    <row r="84" spans="1:12" ht="15" customHeight="1">
      <c r="A84" s="13"/>
      <c r="B84" s="261"/>
      <c r="C84" s="261"/>
      <c r="D84" s="261"/>
      <c r="E84" s="261"/>
      <c r="F84" s="261"/>
      <c r="G84" s="261"/>
      <c r="H84" s="261"/>
      <c r="I84" s="261"/>
      <c r="J84" s="261"/>
      <c r="K84" s="19"/>
      <c r="L84" s="13"/>
    </row>
    <row r="85" spans="1:12" ht="15" customHeight="1">
      <c r="A85" s="13"/>
      <c r="B85" s="261"/>
      <c r="C85" s="261"/>
      <c r="D85" s="261"/>
      <c r="E85" s="261"/>
      <c r="F85" s="261"/>
      <c r="G85" s="261"/>
      <c r="H85" s="261"/>
      <c r="I85" s="261"/>
      <c r="J85" s="261"/>
      <c r="K85" s="19"/>
      <c r="L85" s="13"/>
    </row>
    <row r="86" spans="1:12" ht="15" customHeight="1">
      <c r="A86" s="13"/>
      <c r="B86" s="261"/>
      <c r="C86" s="261"/>
      <c r="D86" s="261"/>
      <c r="E86" s="261"/>
      <c r="F86" s="261"/>
      <c r="G86" s="261"/>
      <c r="H86" s="261"/>
      <c r="I86" s="261"/>
      <c r="J86" s="261"/>
      <c r="K86" s="19"/>
      <c r="L86" s="13"/>
    </row>
    <row r="87" spans="1:12" ht="15" customHeight="1">
      <c r="A87" s="13"/>
      <c r="B87" s="261"/>
      <c r="C87" s="261"/>
      <c r="D87" s="261"/>
      <c r="E87" s="261"/>
      <c r="F87" s="261"/>
      <c r="G87" s="261"/>
      <c r="H87" s="261"/>
      <c r="I87" s="261"/>
      <c r="J87" s="261"/>
      <c r="K87" s="19"/>
      <c r="L87" s="13"/>
    </row>
    <row r="88" spans="1:12" ht="15" customHeight="1">
      <c r="A88" s="13"/>
      <c r="B88" s="261"/>
      <c r="C88" s="261"/>
      <c r="D88" s="261"/>
      <c r="E88" s="261"/>
      <c r="F88" s="261"/>
      <c r="G88" s="261"/>
      <c r="H88" s="261"/>
      <c r="I88" s="261"/>
      <c r="J88" s="261"/>
      <c r="K88" s="19"/>
      <c r="L88" s="13"/>
    </row>
    <row r="89" spans="1:12" ht="15" customHeight="1">
      <c r="A89" s="13"/>
      <c r="B89" s="261"/>
      <c r="C89" s="261"/>
      <c r="D89" s="261"/>
      <c r="E89" s="261"/>
      <c r="F89" s="261"/>
      <c r="G89" s="261"/>
      <c r="H89" s="261"/>
      <c r="I89" s="261"/>
      <c r="J89" s="261"/>
      <c r="K89" s="19"/>
      <c r="L89" s="13"/>
    </row>
    <row r="90" spans="1:12" ht="15" customHeight="1">
      <c r="A90" s="13"/>
      <c r="B90" s="261"/>
      <c r="C90" s="261"/>
      <c r="D90" s="261"/>
      <c r="E90" s="261"/>
      <c r="F90" s="261"/>
      <c r="G90" s="261"/>
      <c r="H90" s="261"/>
      <c r="I90" s="261"/>
      <c r="J90" s="261"/>
      <c r="K90" s="19"/>
      <c r="L90" s="13"/>
    </row>
    <row r="91" spans="1:12" ht="15" customHeight="1">
      <c r="A91" s="13"/>
      <c r="B91" s="261"/>
      <c r="C91" s="261"/>
      <c r="D91" s="261"/>
      <c r="E91" s="261"/>
      <c r="F91" s="261"/>
      <c r="G91" s="261"/>
      <c r="H91" s="261"/>
      <c r="I91" s="261"/>
      <c r="J91" s="261"/>
      <c r="K91" s="19"/>
      <c r="L91" s="13"/>
    </row>
    <row r="92" spans="1:12" ht="15" customHeight="1">
      <c r="A92" s="13"/>
      <c r="B92" s="261"/>
      <c r="C92" s="261"/>
      <c r="D92" s="261"/>
      <c r="E92" s="261"/>
      <c r="F92" s="261"/>
      <c r="G92" s="261"/>
      <c r="H92" s="261"/>
      <c r="I92" s="261"/>
      <c r="J92" s="261"/>
      <c r="K92" s="19"/>
      <c r="L92" s="13"/>
    </row>
    <row r="93" spans="1:12" ht="15" customHeight="1">
      <c r="A93" s="13"/>
      <c r="B93" s="261"/>
      <c r="C93" s="261"/>
      <c r="D93" s="261"/>
      <c r="E93" s="261"/>
      <c r="F93" s="261"/>
      <c r="G93" s="261"/>
      <c r="H93" s="261"/>
      <c r="I93" s="261"/>
      <c r="J93" s="261"/>
      <c r="K93" s="19"/>
      <c r="L93" s="13"/>
    </row>
    <row r="94" spans="1:12" ht="15" customHeight="1">
      <c r="A94" s="13"/>
      <c r="B94" s="261"/>
      <c r="C94" s="261"/>
      <c r="D94" s="261"/>
      <c r="E94" s="261"/>
      <c r="F94" s="261"/>
      <c r="G94" s="261"/>
      <c r="H94" s="261"/>
      <c r="I94" s="261"/>
      <c r="J94" s="261"/>
      <c r="K94" s="19"/>
      <c r="L94" s="13"/>
    </row>
    <row r="95" spans="1:12" ht="15" customHeight="1">
      <c r="A95" s="13"/>
      <c r="B95" s="261"/>
      <c r="C95" s="261"/>
      <c r="D95" s="261"/>
      <c r="E95" s="261"/>
      <c r="F95" s="261"/>
      <c r="G95" s="261"/>
      <c r="H95" s="261"/>
      <c r="I95" s="261"/>
      <c r="J95" s="261"/>
      <c r="K95" s="19"/>
      <c r="L95" s="13"/>
    </row>
    <row r="96" spans="1:12" ht="15" customHeight="1">
      <c r="A96" s="13"/>
      <c r="B96" s="261"/>
      <c r="C96" s="261"/>
      <c r="D96" s="261"/>
      <c r="E96" s="261"/>
      <c r="F96" s="261"/>
      <c r="G96" s="261"/>
      <c r="H96" s="261"/>
      <c r="I96" s="261"/>
      <c r="J96" s="261"/>
      <c r="K96" s="19"/>
      <c r="L96" s="13"/>
    </row>
    <row r="97" spans="1:12" ht="15" customHeight="1">
      <c r="A97" s="13"/>
      <c r="B97" s="261"/>
      <c r="C97" s="261"/>
      <c r="D97" s="261"/>
      <c r="E97" s="261"/>
      <c r="F97" s="261"/>
      <c r="G97" s="261"/>
      <c r="H97" s="261"/>
      <c r="I97" s="261"/>
      <c r="J97" s="261"/>
      <c r="K97" s="19"/>
      <c r="L97" s="13"/>
    </row>
    <row r="98" spans="1:12" ht="15" customHeight="1">
      <c r="A98" s="13"/>
      <c r="B98" s="261"/>
      <c r="C98" s="261"/>
      <c r="D98" s="261"/>
      <c r="E98" s="261"/>
      <c r="F98" s="261"/>
      <c r="G98" s="261"/>
      <c r="H98" s="261"/>
      <c r="I98" s="261"/>
      <c r="J98" s="261"/>
      <c r="K98" s="19"/>
      <c r="L98" s="13"/>
    </row>
    <row r="99" spans="1:12" ht="15" customHeight="1">
      <c r="A99" s="13"/>
      <c r="B99" s="261"/>
      <c r="C99" s="261"/>
      <c r="D99" s="261"/>
      <c r="E99" s="261"/>
      <c r="F99" s="261"/>
      <c r="G99" s="261"/>
      <c r="H99" s="261"/>
      <c r="I99" s="261"/>
      <c r="J99" s="261"/>
      <c r="K99" s="19"/>
      <c r="L99" s="13"/>
    </row>
    <row r="100" spans="1:12" ht="15" customHeight="1">
      <c r="A100" s="13"/>
      <c r="B100" s="261"/>
      <c r="C100" s="261"/>
      <c r="D100" s="261"/>
      <c r="E100" s="261"/>
      <c r="F100" s="261"/>
      <c r="G100" s="261"/>
      <c r="H100" s="261"/>
      <c r="I100" s="261"/>
      <c r="J100" s="261"/>
      <c r="K100" s="19"/>
      <c r="L100" s="13"/>
    </row>
    <row r="101" spans="1:12" ht="15" customHeight="1">
      <c r="A101" s="13"/>
      <c r="B101" s="261"/>
      <c r="C101" s="261"/>
      <c r="D101" s="261"/>
      <c r="E101" s="261"/>
      <c r="F101" s="261"/>
      <c r="G101" s="261"/>
      <c r="H101" s="261"/>
      <c r="I101" s="261"/>
      <c r="J101" s="261"/>
      <c r="K101" s="19"/>
      <c r="L101" s="13"/>
    </row>
    <row r="102" spans="1:12" ht="15" customHeight="1">
      <c r="A102" s="13"/>
      <c r="B102" s="261"/>
      <c r="C102" s="261"/>
      <c r="D102" s="261"/>
      <c r="E102" s="261"/>
      <c r="F102" s="261"/>
      <c r="G102" s="261"/>
      <c r="H102" s="261"/>
      <c r="I102" s="261"/>
      <c r="J102" s="261"/>
      <c r="K102" s="19"/>
      <c r="L102" s="13"/>
    </row>
    <row r="103" spans="1:12" ht="15" customHeight="1">
      <c r="A103" s="13"/>
      <c r="B103" s="261"/>
      <c r="C103" s="261"/>
      <c r="D103" s="261"/>
      <c r="E103" s="261"/>
      <c r="F103" s="261"/>
      <c r="G103" s="261"/>
      <c r="H103" s="261"/>
      <c r="I103" s="261"/>
      <c r="J103" s="261"/>
      <c r="K103" s="19"/>
      <c r="L103" s="13"/>
    </row>
    <row r="104" spans="1:12" ht="15" customHeight="1">
      <c r="A104" s="13"/>
      <c r="B104" s="261"/>
      <c r="C104" s="261"/>
      <c r="D104" s="261"/>
      <c r="E104" s="261"/>
      <c r="F104" s="261"/>
      <c r="G104" s="261"/>
      <c r="H104" s="261"/>
      <c r="I104" s="261"/>
      <c r="J104" s="261"/>
      <c r="K104" s="19"/>
      <c r="L104" s="13"/>
    </row>
    <row r="105" spans="1:12" ht="15" customHeight="1">
      <c r="A105" s="13"/>
      <c r="B105" s="261"/>
      <c r="C105" s="261"/>
      <c r="D105" s="261"/>
      <c r="E105" s="261"/>
      <c r="F105" s="261"/>
      <c r="G105" s="261"/>
      <c r="H105" s="261"/>
      <c r="I105" s="261"/>
      <c r="J105" s="261"/>
      <c r="K105" s="19"/>
      <c r="L105" s="13"/>
    </row>
    <row r="106" spans="1:12" ht="15" customHeight="1">
      <c r="A106" s="13"/>
      <c r="B106" s="261"/>
      <c r="C106" s="261"/>
      <c r="D106" s="261"/>
      <c r="E106" s="261"/>
      <c r="F106" s="261"/>
      <c r="G106" s="261"/>
      <c r="H106" s="261"/>
      <c r="I106" s="261"/>
      <c r="J106" s="261"/>
      <c r="K106" s="19"/>
      <c r="L106" s="13"/>
    </row>
    <row r="107" spans="1:12" ht="15" customHeight="1">
      <c r="A107" s="13"/>
      <c r="B107" s="261"/>
      <c r="C107" s="261"/>
      <c r="D107" s="261"/>
      <c r="E107" s="261"/>
      <c r="F107" s="261"/>
      <c r="G107" s="261"/>
      <c r="H107" s="261"/>
      <c r="I107" s="261"/>
      <c r="J107" s="261"/>
      <c r="K107" s="19"/>
      <c r="L107" s="13"/>
    </row>
    <row r="108" spans="1:12" ht="15" customHeight="1">
      <c r="A108" s="13"/>
      <c r="B108" s="261"/>
      <c r="C108" s="261"/>
      <c r="D108" s="261"/>
      <c r="E108" s="261"/>
      <c r="F108" s="261"/>
      <c r="G108" s="261"/>
      <c r="H108" s="261"/>
      <c r="I108" s="261"/>
      <c r="J108" s="261"/>
      <c r="K108" s="19"/>
      <c r="L108" s="13"/>
    </row>
    <row r="109" spans="1:12" ht="15" customHeight="1">
      <c r="A109" s="13"/>
      <c r="B109" s="261"/>
      <c r="C109" s="261"/>
      <c r="D109" s="261"/>
      <c r="E109" s="261"/>
      <c r="F109" s="261"/>
      <c r="G109" s="261"/>
      <c r="H109" s="261"/>
      <c r="I109" s="261"/>
      <c r="J109" s="261"/>
      <c r="K109" s="19"/>
      <c r="L109" s="13"/>
    </row>
    <row r="110" spans="1:12" ht="15" customHeight="1">
      <c r="A110" s="13"/>
      <c r="B110" s="261"/>
      <c r="C110" s="261"/>
      <c r="D110" s="261"/>
      <c r="E110" s="261"/>
      <c r="F110" s="261"/>
      <c r="G110" s="261"/>
      <c r="H110" s="261"/>
      <c r="I110" s="261"/>
      <c r="J110" s="261"/>
      <c r="K110" s="19"/>
      <c r="L110" s="13"/>
    </row>
    <row r="111" spans="1:12" ht="15" customHeight="1">
      <c r="A111" s="13"/>
      <c r="B111" s="261"/>
      <c r="C111" s="261"/>
      <c r="D111" s="261"/>
      <c r="E111" s="261"/>
      <c r="F111" s="261"/>
      <c r="G111" s="261"/>
      <c r="H111" s="261"/>
      <c r="I111" s="261"/>
      <c r="J111" s="261"/>
      <c r="K111" s="19"/>
      <c r="L111" s="13"/>
    </row>
    <row r="112" spans="1:12" ht="15" customHeight="1">
      <c r="A112" s="13"/>
      <c r="B112" s="261"/>
      <c r="C112" s="261"/>
      <c r="D112" s="261"/>
      <c r="E112" s="261"/>
      <c r="F112" s="261"/>
      <c r="G112" s="261"/>
      <c r="H112" s="261"/>
      <c r="I112" s="261"/>
      <c r="J112" s="261"/>
      <c r="K112" s="19"/>
      <c r="L112" s="13"/>
    </row>
    <row r="113" spans="1:12" ht="15" customHeight="1">
      <c r="A113" s="13"/>
      <c r="B113" s="261"/>
      <c r="C113" s="261"/>
      <c r="D113" s="261"/>
      <c r="E113" s="261"/>
      <c r="F113" s="261"/>
      <c r="G113" s="261"/>
      <c r="H113" s="261"/>
      <c r="I113" s="261"/>
      <c r="J113" s="261"/>
      <c r="K113" s="19"/>
      <c r="L113" s="13"/>
    </row>
    <row r="114" spans="1:12" ht="15" customHeight="1">
      <c r="A114" s="13"/>
      <c r="B114" s="261"/>
      <c r="C114" s="261"/>
      <c r="D114" s="261"/>
      <c r="E114" s="261"/>
      <c r="F114" s="261"/>
      <c r="G114" s="261"/>
      <c r="H114" s="261"/>
      <c r="I114" s="261"/>
      <c r="J114" s="261"/>
      <c r="K114" s="19"/>
      <c r="L114" s="13"/>
    </row>
    <row r="115" spans="1:12" ht="15" customHeight="1">
      <c r="A115" s="13"/>
      <c r="B115" s="261"/>
      <c r="C115" s="261"/>
      <c r="D115" s="261"/>
      <c r="E115" s="261"/>
      <c r="F115" s="261"/>
      <c r="G115" s="261"/>
      <c r="H115" s="261"/>
      <c r="I115" s="261"/>
      <c r="J115" s="261"/>
      <c r="K115" s="19"/>
      <c r="L115" s="13"/>
    </row>
    <row r="116" spans="1:12" ht="15" customHeight="1">
      <c r="A116" s="13"/>
      <c r="B116" s="261"/>
      <c r="C116" s="261"/>
      <c r="D116" s="261"/>
      <c r="E116" s="261"/>
      <c r="F116" s="261"/>
      <c r="G116" s="261"/>
      <c r="H116" s="261"/>
      <c r="I116" s="261"/>
      <c r="J116" s="261"/>
      <c r="K116" s="19"/>
      <c r="L116" s="13"/>
    </row>
    <row r="117" spans="1:12" ht="15" customHeight="1">
      <c r="A117" s="13"/>
      <c r="B117" s="261"/>
      <c r="C117" s="261"/>
      <c r="D117" s="261"/>
      <c r="E117" s="261"/>
      <c r="F117" s="261"/>
      <c r="G117" s="261"/>
      <c r="H117" s="261"/>
      <c r="I117" s="261"/>
      <c r="J117" s="261"/>
      <c r="K117" s="19"/>
      <c r="L117" s="13"/>
    </row>
    <row r="118" spans="1:12" ht="15" customHeight="1">
      <c r="A118" s="13"/>
      <c r="B118" s="261"/>
      <c r="C118" s="261"/>
      <c r="D118" s="261"/>
      <c r="E118" s="261"/>
      <c r="F118" s="261"/>
      <c r="G118" s="261"/>
      <c r="H118" s="261"/>
      <c r="I118" s="261"/>
      <c r="J118" s="261"/>
      <c r="K118" s="19"/>
      <c r="L118" s="13"/>
    </row>
    <row r="119" spans="1:12" ht="15" customHeight="1">
      <c r="A119" s="13"/>
      <c r="B119" s="261"/>
      <c r="C119" s="261"/>
      <c r="D119" s="261"/>
      <c r="E119" s="261"/>
      <c r="F119" s="261"/>
      <c r="G119" s="261"/>
      <c r="H119" s="261"/>
      <c r="I119" s="261"/>
      <c r="J119" s="261"/>
      <c r="K119" s="19"/>
      <c r="L119" s="13"/>
    </row>
    <row r="120" spans="1:12" ht="15" customHeight="1">
      <c r="A120" s="13"/>
      <c r="B120" s="261"/>
      <c r="C120" s="261"/>
      <c r="D120" s="261"/>
      <c r="E120" s="261"/>
      <c r="F120" s="261"/>
      <c r="G120" s="261"/>
      <c r="H120" s="261"/>
      <c r="I120" s="261"/>
      <c r="J120" s="261"/>
      <c r="K120" s="19"/>
      <c r="L120" s="13"/>
    </row>
    <row r="121" spans="1:12" ht="15" customHeight="1">
      <c r="A121" s="13"/>
      <c r="B121" s="261"/>
      <c r="C121" s="261"/>
      <c r="D121" s="261"/>
      <c r="E121" s="261"/>
      <c r="F121" s="261"/>
      <c r="G121" s="261"/>
      <c r="H121" s="261"/>
      <c r="I121" s="261"/>
      <c r="J121" s="261"/>
      <c r="K121" s="19"/>
      <c r="L121" s="13"/>
    </row>
    <row r="122" spans="1:12" ht="15" customHeight="1">
      <c r="A122" s="13"/>
      <c r="B122" s="261"/>
      <c r="C122" s="261"/>
      <c r="D122" s="261"/>
      <c r="E122" s="261"/>
      <c r="F122" s="261"/>
      <c r="G122" s="261"/>
      <c r="H122" s="261"/>
      <c r="I122" s="261"/>
      <c r="J122" s="261"/>
      <c r="K122" s="19"/>
      <c r="L122" s="13"/>
    </row>
    <row r="123" spans="1:12" ht="15" customHeight="1">
      <c r="A123" s="13"/>
      <c r="B123" s="261"/>
      <c r="C123" s="261"/>
      <c r="D123" s="261"/>
      <c r="E123" s="261"/>
      <c r="F123" s="261"/>
      <c r="G123" s="261"/>
      <c r="H123" s="261"/>
      <c r="I123" s="261"/>
      <c r="J123" s="261"/>
      <c r="K123" s="19"/>
      <c r="L123" s="13"/>
    </row>
    <row r="124" spans="1:12" ht="15" customHeight="1">
      <c r="A124" s="13"/>
      <c r="B124" s="261"/>
      <c r="C124" s="261"/>
      <c r="D124" s="261"/>
      <c r="E124" s="261"/>
      <c r="F124" s="261"/>
      <c r="G124" s="261"/>
      <c r="H124" s="261"/>
      <c r="I124" s="261"/>
      <c r="J124" s="261"/>
      <c r="K124" s="19"/>
      <c r="L124" s="13"/>
    </row>
    <row r="125" spans="1:12" ht="15" customHeight="1">
      <c r="A125" s="13"/>
      <c r="B125" s="261"/>
      <c r="C125" s="261"/>
      <c r="D125" s="261"/>
      <c r="E125" s="261"/>
      <c r="F125" s="261"/>
      <c r="G125" s="261"/>
      <c r="H125" s="261"/>
      <c r="I125" s="261"/>
      <c r="J125" s="261"/>
      <c r="K125" s="19"/>
      <c r="L125" s="13"/>
    </row>
    <row r="126" spans="1:12" ht="15" customHeight="1">
      <c r="A126" s="13"/>
      <c r="B126" s="261"/>
      <c r="C126" s="261"/>
      <c r="D126" s="261"/>
      <c r="E126" s="261"/>
      <c r="F126" s="261"/>
      <c r="G126" s="261"/>
      <c r="H126" s="261"/>
      <c r="I126" s="261"/>
      <c r="J126" s="261"/>
      <c r="K126" s="19"/>
      <c r="L126" s="13"/>
    </row>
    <row r="127" spans="1:12" ht="15" customHeight="1">
      <c r="A127" s="13"/>
      <c r="B127" s="261"/>
      <c r="C127" s="261"/>
      <c r="D127" s="261"/>
      <c r="E127" s="261"/>
      <c r="F127" s="261"/>
      <c r="G127" s="261"/>
      <c r="H127" s="261"/>
      <c r="I127" s="261"/>
      <c r="J127" s="261"/>
      <c r="K127" s="19"/>
      <c r="L127" s="13"/>
    </row>
    <row r="128" spans="1:12" ht="15" customHeight="1">
      <c r="A128" s="13"/>
      <c r="B128" s="261"/>
      <c r="C128" s="261"/>
      <c r="D128" s="261"/>
      <c r="E128" s="261"/>
      <c r="F128" s="261"/>
      <c r="G128" s="261"/>
      <c r="H128" s="261"/>
      <c r="I128" s="261"/>
      <c r="J128" s="261"/>
      <c r="K128" s="19"/>
      <c r="L128" s="13"/>
    </row>
    <row r="129" spans="1:12" ht="15" customHeight="1">
      <c r="A129" s="13"/>
      <c r="B129" s="261"/>
      <c r="C129" s="261"/>
      <c r="D129" s="261"/>
      <c r="E129" s="261"/>
      <c r="F129" s="261"/>
      <c r="G129" s="261"/>
      <c r="H129" s="261"/>
      <c r="I129" s="261"/>
      <c r="J129" s="261"/>
      <c r="K129" s="19"/>
      <c r="L129" s="13"/>
    </row>
    <row r="130" spans="1:12" ht="15" customHeight="1">
      <c r="A130" s="13"/>
      <c r="B130" s="261"/>
      <c r="C130" s="261"/>
      <c r="D130" s="261"/>
      <c r="E130" s="261"/>
      <c r="F130" s="261"/>
      <c r="G130" s="261"/>
      <c r="H130" s="261"/>
      <c r="I130" s="261"/>
      <c r="J130" s="261"/>
      <c r="K130" s="19"/>
      <c r="L130" s="13"/>
    </row>
    <row r="131" spans="1:12" ht="15" customHeight="1">
      <c r="A131" s="13"/>
      <c r="B131" s="261"/>
      <c r="C131" s="261"/>
      <c r="D131" s="261"/>
      <c r="E131" s="261"/>
      <c r="F131" s="261"/>
      <c r="G131" s="261"/>
      <c r="H131" s="261"/>
      <c r="I131" s="261"/>
      <c r="J131" s="261"/>
      <c r="K131" s="19"/>
      <c r="L131" s="13"/>
    </row>
    <row r="132" spans="1:12" ht="15" customHeight="1">
      <c r="A132" s="13"/>
      <c r="B132" s="261"/>
      <c r="C132" s="261"/>
      <c r="D132" s="261"/>
      <c r="E132" s="261"/>
      <c r="F132" s="261"/>
      <c r="G132" s="261"/>
      <c r="H132" s="261"/>
      <c r="I132" s="261"/>
      <c r="J132" s="261"/>
      <c r="K132" s="19"/>
      <c r="L132" s="13"/>
    </row>
    <row r="133" spans="1:12" ht="15" customHeight="1">
      <c r="A133" s="13"/>
      <c r="B133" s="261"/>
      <c r="C133" s="261"/>
      <c r="D133" s="261"/>
      <c r="E133" s="261"/>
      <c r="F133" s="261"/>
      <c r="G133" s="261"/>
      <c r="H133" s="261"/>
      <c r="I133" s="261"/>
      <c r="J133" s="261"/>
      <c r="K133" s="19"/>
      <c r="L133" s="13"/>
    </row>
    <row r="134" spans="1:12" ht="15" customHeight="1">
      <c r="A134" s="13"/>
      <c r="B134" s="261"/>
      <c r="C134" s="261"/>
      <c r="D134" s="261"/>
      <c r="E134" s="261"/>
      <c r="F134" s="261"/>
      <c r="G134" s="261"/>
      <c r="H134" s="261"/>
      <c r="I134" s="261"/>
      <c r="J134" s="261"/>
      <c r="K134" s="19"/>
      <c r="L134" s="13"/>
    </row>
    <row r="135" spans="1:12" ht="15" customHeight="1">
      <c r="A135" s="13"/>
      <c r="B135" s="261"/>
      <c r="C135" s="261"/>
      <c r="D135" s="261"/>
      <c r="E135" s="261"/>
      <c r="F135" s="261"/>
      <c r="G135" s="261"/>
      <c r="H135" s="261"/>
      <c r="I135" s="261"/>
      <c r="J135" s="261"/>
      <c r="K135" s="19"/>
      <c r="L135" s="13"/>
    </row>
    <row r="136" spans="1:12" ht="15" customHeight="1">
      <c r="A136" s="13"/>
      <c r="B136" s="261"/>
      <c r="C136" s="261"/>
      <c r="D136" s="261"/>
      <c r="E136" s="261"/>
      <c r="F136" s="261"/>
      <c r="G136" s="261"/>
      <c r="H136" s="261"/>
      <c r="I136" s="261"/>
      <c r="J136" s="261"/>
      <c r="K136" s="19"/>
      <c r="L136" s="13"/>
    </row>
    <row r="137" spans="1:12" ht="15" customHeight="1">
      <c r="A137" s="13"/>
      <c r="B137" s="261"/>
      <c r="C137" s="261"/>
      <c r="D137" s="261"/>
      <c r="E137" s="261"/>
      <c r="F137" s="261"/>
      <c r="G137" s="261"/>
      <c r="H137" s="261"/>
      <c r="I137" s="261"/>
      <c r="J137" s="261"/>
      <c r="K137" s="19"/>
      <c r="L137" s="13"/>
    </row>
    <row r="138" spans="1:12" ht="15" customHeight="1">
      <c r="A138" s="13"/>
      <c r="B138" s="261"/>
      <c r="C138" s="261"/>
      <c r="D138" s="261"/>
      <c r="E138" s="261"/>
      <c r="F138" s="261"/>
      <c r="G138" s="261"/>
      <c r="H138" s="261"/>
      <c r="I138" s="261"/>
      <c r="J138" s="261"/>
      <c r="K138" s="19"/>
      <c r="L138" s="13"/>
    </row>
    <row r="139" spans="1:12" ht="15" customHeight="1">
      <c r="A139" s="13"/>
      <c r="B139" s="261"/>
      <c r="C139" s="261"/>
      <c r="D139" s="261"/>
      <c r="E139" s="261"/>
      <c r="F139" s="261"/>
      <c r="G139" s="261"/>
      <c r="H139" s="261"/>
      <c r="I139" s="261"/>
      <c r="J139" s="261"/>
      <c r="K139" s="19"/>
      <c r="L139" s="13"/>
    </row>
    <row r="140" spans="1:12" ht="15" customHeight="1">
      <c r="A140" s="13"/>
      <c r="B140" s="261"/>
      <c r="C140" s="261"/>
      <c r="D140" s="261"/>
      <c r="E140" s="261"/>
      <c r="F140" s="261"/>
      <c r="G140" s="261"/>
      <c r="H140" s="261"/>
      <c r="I140" s="261"/>
      <c r="J140" s="261"/>
      <c r="K140" s="19"/>
      <c r="L140" s="13"/>
    </row>
    <row r="141" spans="1:12" ht="15" customHeight="1">
      <c r="A141" s="13"/>
      <c r="B141" s="261"/>
      <c r="C141" s="261"/>
      <c r="D141" s="261"/>
      <c r="E141" s="261"/>
      <c r="F141" s="261"/>
      <c r="G141" s="261"/>
      <c r="H141" s="261"/>
      <c r="I141" s="261"/>
      <c r="J141" s="261"/>
      <c r="K141" s="19"/>
      <c r="L141" s="13"/>
    </row>
    <row r="142" spans="1:12" ht="15" customHeight="1">
      <c r="A142" s="13"/>
      <c r="B142" s="261"/>
      <c r="C142" s="261"/>
      <c r="D142" s="261"/>
      <c r="E142" s="261"/>
      <c r="F142" s="261"/>
      <c r="G142" s="261"/>
      <c r="H142" s="261"/>
      <c r="I142" s="261"/>
      <c r="J142" s="261"/>
      <c r="K142" s="19"/>
      <c r="L142" s="13"/>
    </row>
    <row r="143" spans="1:12" ht="15" customHeight="1">
      <c r="A143" s="13"/>
      <c r="B143" s="261"/>
      <c r="C143" s="261"/>
      <c r="D143" s="261"/>
      <c r="E143" s="261"/>
      <c r="F143" s="261"/>
      <c r="G143" s="261"/>
      <c r="H143" s="261"/>
      <c r="I143" s="261"/>
      <c r="J143" s="261"/>
      <c r="K143" s="19"/>
      <c r="L143" s="13"/>
    </row>
    <row r="144" spans="1:12" ht="15" customHeight="1">
      <c r="A144" s="13"/>
      <c r="B144" s="261"/>
      <c r="C144" s="261"/>
      <c r="D144" s="261"/>
      <c r="E144" s="261"/>
      <c r="F144" s="261"/>
      <c r="G144" s="261"/>
      <c r="H144" s="261"/>
      <c r="I144" s="261"/>
      <c r="J144" s="261"/>
      <c r="K144" s="19"/>
      <c r="L144" s="13"/>
    </row>
    <row r="145" spans="1:12" ht="15" customHeight="1">
      <c r="A145" s="13"/>
      <c r="B145" s="261"/>
      <c r="C145" s="261"/>
      <c r="D145" s="261"/>
      <c r="E145" s="261"/>
      <c r="F145" s="261"/>
      <c r="G145" s="261"/>
      <c r="H145" s="261"/>
      <c r="I145" s="261"/>
      <c r="J145" s="261"/>
      <c r="K145" s="19"/>
      <c r="L145" s="13"/>
    </row>
    <row r="146" spans="1:12" ht="15" customHeight="1">
      <c r="A146" s="13"/>
      <c r="B146" s="261"/>
      <c r="C146" s="261"/>
      <c r="D146" s="261"/>
      <c r="E146" s="261"/>
      <c r="F146" s="261"/>
      <c r="G146" s="261"/>
      <c r="H146" s="261"/>
      <c r="I146" s="261"/>
      <c r="J146" s="261"/>
      <c r="K146" s="19"/>
      <c r="L146" s="13"/>
    </row>
    <row r="147" spans="1:12" ht="15" customHeight="1">
      <c r="A147" s="13"/>
      <c r="B147" s="261"/>
      <c r="C147" s="261"/>
      <c r="D147" s="261"/>
      <c r="E147" s="261"/>
      <c r="F147" s="261"/>
      <c r="G147" s="261"/>
      <c r="H147" s="261"/>
      <c r="I147" s="261"/>
      <c r="J147" s="261"/>
      <c r="K147" s="19"/>
      <c r="L147" s="13"/>
    </row>
    <row r="148" spans="1:12" ht="15" customHeight="1">
      <c r="A148" s="13"/>
      <c r="B148" s="261"/>
      <c r="C148" s="261"/>
      <c r="D148" s="261"/>
      <c r="E148" s="261"/>
      <c r="F148" s="261"/>
      <c r="G148" s="261"/>
      <c r="H148" s="261"/>
      <c r="I148" s="261"/>
      <c r="J148" s="261"/>
      <c r="K148" s="19"/>
      <c r="L148" s="13"/>
    </row>
    <row r="149" spans="1:12" ht="15" customHeight="1">
      <c r="A149" s="13"/>
      <c r="B149" s="261"/>
      <c r="C149" s="261"/>
      <c r="D149" s="261"/>
      <c r="E149" s="261"/>
      <c r="F149" s="261"/>
      <c r="G149" s="261"/>
      <c r="H149" s="261"/>
      <c r="I149" s="261"/>
      <c r="J149" s="261"/>
      <c r="K149" s="19"/>
      <c r="L149" s="13"/>
    </row>
    <row r="150" spans="1:12" ht="15" customHeight="1">
      <c r="A150" s="13"/>
      <c r="B150" s="261"/>
      <c r="C150" s="261"/>
      <c r="D150" s="261"/>
      <c r="E150" s="261"/>
      <c r="F150" s="261"/>
      <c r="G150" s="261"/>
      <c r="H150" s="261"/>
      <c r="I150" s="261"/>
      <c r="J150" s="261"/>
      <c r="K150" s="19"/>
      <c r="L150" s="13"/>
    </row>
    <row r="151" spans="1:12" ht="15" customHeight="1">
      <c r="A151" s="13"/>
      <c r="B151" s="261"/>
      <c r="C151" s="261"/>
      <c r="D151" s="261"/>
      <c r="E151" s="261"/>
      <c r="F151" s="261"/>
      <c r="G151" s="261"/>
      <c r="H151" s="261"/>
      <c r="I151" s="261"/>
      <c r="J151" s="261"/>
      <c r="K151" s="19"/>
      <c r="L151" s="13"/>
    </row>
    <row r="152" spans="1:12" ht="15" customHeight="1">
      <c r="A152" s="13"/>
      <c r="B152" s="261"/>
      <c r="C152" s="261"/>
      <c r="D152" s="261"/>
      <c r="E152" s="261"/>
      <c r="F152" s="261"/>
      <c r="G152" s="261"/>
      <c r="H152" s="261"/>
      <c r="I152" s="261"/>
      <c r="J152" s="261"/>
      <c r="K152" s="19"/>
      <c r="L152" s="13"/>
    </row>
    <row r="153" spans="1:12" ht="15" customHeight="1">
      <c r="A153" s="13"/>
      <c r="B153" s="261"/>
      <c r="C153" s="261"/>
      <c r="D153" s="261"/>
      <c r="E153" s="261"/>
      <c r="F153" s="261"/>
      <c r="G153" s="261"/>
      <c r="H153" s="261"/>
      <c r="I153" s="261"/>
      <c r="J153" s="261"/>
      <c r="K153" s="19"/>
      <c r="L153" s="13"/>
    </row>
    <row r="154" spans="1:12" ht="15" customHeight="1">
      <c r="A154" s="13"/>
      <c r="B154" s="261"/>
      <c r="C154" s="261"/>
      <c r="D154" s="261"/>
      <c r="E154" s="261"/>
      <c r="F154" s="261"/>
      <c r="G154" s="261"/>
      <c r="H154" s="261"/>
      <c r="I154" s="261"/>
      <c r="J154" s="261"/>
      <c r="K154" s="19"/>
      <c r="L154" s="13"/>
    </row>
    <row r="155" spans="1:12" ht="15" customHeight="1">
      <c r="A155" s="13"/>
      <c r="B155" s="261"/>
      <c r="C155" s="261"/>
      <c r="D155" s="261"/>
      <c r="E155" s="261"/>
      <c r="F155" s="261"/>
      <c r="G155" s="261"/>
      <c r="H155" s="261"/>
      <c r="I155" s="261"/>
      <c r="J155" s="261"/>
      <c r="K155" s="19"/>
      <c r="L155" s="13"/>
    </row>
    <row r="156" spans="1:12" ht="15" customHeight="1">
      <c r="A156" s="13"/>
      <c r="B156" s="261"/>
      <c r="C156" s="261"/>
      <c r="D156" s="261"/>
      <c r="E156" s="261"/>
      <c r="F156" s="261"/>
      <c r="G156" s="261"/>
      <c r="H156" s="261"/>
      <c r="I156" s="261"/>
      <c r="J156" s="261"/>
      <c r="K156" s="19"/>
      <c r="L156" s="13"/>
    </row>
    <row r="157" spans="1:12" ht="15" customHeight="1">
      <c r="A157" s="13"/>
      <c r="B157" s="261"/>
      <c r="C157" s="261"/>
      <c r="D157" s="261"/>
      <c r="E157" s="261"/>
      <c r="F157" s="261"/>
      <c r="G157" s="261"/>
      <c r="H157" s="261"/>
      <c r="I157" s="261"/>
      <c r="J157" s="261"/>
      <c r="K157" s="19"/>
      <c r="L157" s="13"/>
    </row>
    <row r="158" spans="1:12" ht="15" customHeight="1">
      <c r="A158" s="13"/>
      <c r="B158" s="261"/>
      <c r="C158" s="261"/>
      <c r="D158" s="261"/>
      <c r="E158" s="261"/>
      <c r="F158" s="261"/>
      <c r="G158" s="261"/>
      <c r="H158" s="261"/>
      <c r="I158" s="261"/>
      <c r="J158" s="261"/>
      <c r="K158" s="19"/>
      <c r="L158" s="13"/>
    </row>
    <row r="159" spans="1:12" ht="15" customHeight="1">
      <c r="A159" s="13"/>
      <c r="B159" s="261"/>
      <c r="C159" s="261"/>
      <c r="D159" s="261"/>
      <c r="E159" s="261"/>
      <c r="F159" s="261"/>
      <c r="G159" s="261"/>
      <c r="H159" s="261"/>
      <c r="I159" s="261"/>
      <c r="J159" s="261"/>
      <c r="K159" s="19"/>
      <c r="L159" s="13"/>
    </row>
    <row r="160" spans="1:12" ht="15" customHeight="1">
      <c r="A160" s="13"/>
      <c r="B160" s="261"/>
      <c r="C160" s="261"/>
      <c r="D160" s="261"/>
      <c r="E160" s="261"/>
      <c r="F160" s="261"/>
      <c r="G160" s="261"/>
      <c r="H160" s="261"/>
      <c r="I160" s="261"/>
      <c r="J160" s="261"/>
      <c r="K160" s="19"/>
      <c r="L160" s="13"/>
    </row>
    <row r="161" spans="1:12" ht="15" customHeight="1">
      <c r="A161" s="13"/>
      <c r="B161" s="261"/>
      <c r="C161" s="261"/>
      <c r="D161" s="261"/>
      <c r="E161" s="261"/>
      <c r="F161" s="261"/>
      <c r="G161" s="261"/>
      <c r="H161" s="261"/>
      <c r="I161" s="261"/>
      <c r="J161" s="261"/>
      <c r="K161" s="19"/>
      <c r="L161" s="13"/>
    </row>
    <row r="162" spans="1:12" ht="15" customHeight="1">
      <c r="A162" s="13"/>
      <c r="B162" s="261"/>
      <c r="C162" s="261"/>
      <c r="D162" s="261"/>
      <c r="E162" s="261"/>
      <c r="F162" s="261"/>
      <c r="G162" s="261"/>
      <c r="H162" s="261"/>
      <c r="I162" s="261"/>
      <c r="J162" s="261"/>
      <c r="K162" s="19"/>
      <c r="L162" s="13"/>
    </row>
    <row r="163" spans="1:12" ht="15" customHeight="1">
      <c r="A163" s="13"/>
      <c r="B163" s="261"/>
      <c r="C163" s="261"/>
      <c r="D163" s="261"/>
      <c r="E163" s="261"/>
      <c r="F163" s="261"/>
      <c r="G163" s="261"/>
      <c r="H163" s="261"/>
      <c r="I163" s="261"/>
      <c r="J163" s="261"/>
      <c r="K163" s="19"/>
      <c r="L163" s="13"/>
    </row>
    <row r="164" spans="1:12" ht="15" customHeight="1">
      <c r="A164" s="13"/>
      <c r="B164" s="261"/>
      <c r="C164" s="261"/>
      <c r="D164" s="261"/>
      <c r="E164" s="261"/>
      <c r="F164" s="261"/>
      <c r="G164" s="261"/>
      <c r="H164" s="261"/>
      <c r="I164" s="261"/>
      <c r="J164" s="261"/>
      <c r="K164" s="19"/>
      <c r="L164" s="13"/>
    </row>
  </sheetData>
  <protectedRanges>
    <protectedRange sqref="C30:C47" name="範囲1_2_1_1"/>
  </protectedRanges>
  <mergeCells count="15">
    <mergeCell ref="B3:I3"/>
    <mergeCell ref="K3:K5"/>
    <mergeCell ref="B4:E4"/>
    <mergeCell ref="F4:F5"/>
    <mergeCell ref="G4:G5"/>
    <mergeCell ref="H4:H5"/>
    <mergeCell ref="I4:I5"/>
    <mergeCell ref="B26:F26"/>
    <mergeCell ref="H26:H28"/>
    <mergeCell ref="K26:K28"/>
    <mergeCell ref="B27:D27"/>
    <mergeCell ref="E27:E28"/>
    <mergeCell ref="F27:F28"/>
    <mergeCell ref="G27:G28"/>
    <mergeCell ref="I27:I28"/>
  </mergeCells>
  <phoneticPr fontId="3"/>
  <pageMargins left="0.78740157480314965" right="0.78740157480314965" top="0.98425196850393704" bottom="0.98425196850393704" header="0.51181102362204722" footer="0.31496062992125984"/>
  <pageSetup paperSize="9" scale="93" orientation="portrait" r:id="rId1"/>
  <headerFooter alignWithMargins="0">
    <oddHeader>&amp;R通し番号108</oddHead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62"/>
  <sheetViews>
    <sheetView zoomScaleNormal="100" workbookViewId="0">
      <selection sqref="A1:J1"/>
    </sheetView>
  </sheetViews>
  <sheetFormatPr defaultRowHeight="15" customHeight="1"/>
  <cols>
    <col min="1" max="1" width="10.75" style="33" customWidth="1"/>
    <col min="2" max="9" width="8.875" style="35" customWidth="1"/>
    <col min="10" max="10" width="8.875" style="36" customWidth="1"/>
    <col min="11" max="12" width="9" style="33"/>
    <col min="13" max="13" width="9" style="2"/>
    <col min="14" max="16384" width="9" style="33"/>
  </cols>
  <sheetData>
    <row r="1" spans="1:12" ht="22.5" customHeight="1">
      <c r="A1" s="316" t="s">
        <v>56</v>
      </c>
      <c r="B1" s="316"/>
      <c r="C1" s="316"/>
      <c r="D1" s="316"/>
      <c r="E1" s="316"/>
      <c r="F1" s="316"/>
      <c r="G1" s="316"/>
      <c r="H1" s="316"/>
      <c r="I1" s="316"/>
      <c r="J1" s="316"/>
      <c r="K1" s="2"/>
      <c r="L1" s="2"/>
    </row>
    <row r="2" spans="1:12" ht="15" customHeight="1">
      <c r="A2" s="5"/>
      <c r="B2" s="6"/>
      <c r="C2" s="6"/>
      <c r="D2" s="6"/>
      <c r="E2" s="6"/>
      <c r="F2" s="6"/>
      <c r="G2" s="6"/>
      <c r="H2" s="6"/>
      <c r="I2" s="7"/>
      <c r="J2" s="7" t="s">
        <v>57</v>
      </c>
      <c r="K2" s="5"/>
      <c r="L2" s="2"/>
    </row>
    <row r="3" spans="1:12" ht="15" customHeight="1">
      <c r="A3" s="8"/>
      <c r="B3" s="283" t="s">
        <v>5</v>
      </c>
      <c r="C3" s="283"/>
      <c r="D3" s="283"/>
      <c r="E3" s="283"/>
      <c r="F3" s="283"/>
      <c r="G3" s="284"/>
      <c r="H3" s="284"/>
      <c r="I3" s="284"/>
      <c r="J3" s="285" t="s">
        <v>8</v>
      </c>
      <c r="K3" s="5"/>
      <c r="L3" s="2"/>
    </row>
    <row r="4" spans="1:12" ht="15" customHeight="1">
      <c r="A4" s="9"/>
      <c r="B4" s="287" t="s">
        <v>4</v>
      </c>
      <c r="C4" s="288"/>
      <c r="D4" s="288"/>
      <c r="E4" s="289"/>
      <c r="F4" s="290" t="s">
        <v>22</v>
      </c>
      <c r="G4" s="291" t="s">
        <v>55</v>
      </c>
      <c r="H4" s="291" t="s">
        <v>10</v>
      </c>
      <c r="I4" s="293" t="s">
        <v>62</v>
      </c>
      <c r="J4" s="286"/>
      <c r="K4" s="5"/>
      <c r="L4" s="2"/>
    </row>
    <row r="5" spans="1:12" s="3" customFormat="1" ht="22.5">
      <c r="A5" s="10"/>
      <c r="B5" s="55"/>
      <c r="C5" s="28" t="s">
        <v>1</v>
      </c>
      <c r="D5" s="24" t="s">
        <v>2</v>
      </c>
      <c r="E5" s="25" t="s">
        <v>3</v>
      </c>
      <c r="F5" s="290"/>
      <c r="G5" s="292"/>
      <c r="H5" s="292"/>
      <c r="I5" s="293"/>
      <c r="J5" s="286"/>
      <c r="K5" s="11"/>
    </row>
    <row r="6" spans="1:12" ht="15" customHeight="1">
      <c r="A6" s="12" t="s">
        <v>0</v>
      </c>
      <c r="B6" s="56">
        <f t="shared" ref="B6:I6" si="0">SUM(B7:B24)</f>
        <v>31451</v>
      </c>
      <c r="C6" s="68">
        <f t="shared" si="0"/>
        <v>26040</v>
      </c>
      <c r="D6" s="69">
        <f t="shared" si="0"/>
        <v>3983</v>
      </c>
      <c r="E6" s="70">
        <f t="shared" si="0"/>
        <v>1428</v>
      </c>
      <c r="F6" s="56">
        <f t="shared" si="0"/>
        <v>6860</v>
      </c>
      <c r="G6" s="56">
        <f>SUM(G7:G24)</f>
        <v>131</v>
      </c>
      <c r="H6" s="56">
        <f t="shared" si="0"/>
        <v>1710</v>
      </c>
      <c r="I6" s="57">
        <f t="shared" si="0"/>
        <v>377</v>
      </c>
      <c r="J6" s="106">
        <f>SUM(B6,F6,G6,H6,I6)</f>
        <v>40529</v>
      </c>
      <c r="K6" s="5"/>
      <c r="L6" s="2"/>
    </row>
    <row r="7" spans="1:12" ht="15" customHeight="1">
      <c r="A7" s="20" t="s">
        <v>11</v>
      </c>
      <c r="B7" s="71">
        <f t="shared" ref="B7:B24" si="1">SUM(C7:E7)</f>
        <v>864</v>
      </c>
      <c r="C7" s="72">
        <v>427</v>
      </c>
      <c r="D7" s="73">
        <v>395</v>
      </c>
      <c r="E7" s="74">
        <v>42</v>
      </c>
      <c r="F7" s="71">
        <v>183</v>
      </c>
      <c r="G7" s="71">
        <v>7</v>
      </c>
      <c r="H7" s="71">
        <v>177</v>
      </c>
      <c r="I7" s="107">
        <v>20</v>
      </c>
      <c r="J7" s="102">
        <f t="shared" ref="J7:J24" si="2">B7+F7+H7+I7+G7</f>
        <v>1251</v>
      </c>
      <c r="K7" s="13"/>
      <c r="L7" s="2"/>
    </row>
    <row r="8" spans="1:12" ht="15" customHeight="1">
      <c r="A8" s="21" t="s">
        <v>23</v>
      </c>
      <c r="B8" s="75">
        <f t="shared" si="1"/>
        <v>1385</v>
      </c>
      <c r="C8" s="76">
        <v>866</v>
      </c>
      <c r="D8" s="77">
        <v>519</v>
      </c>
      <c r="E8" s="78">
        <v>0</v>
      </c>
      <c r="F8" s="75">
        <v>458</v>
      </c>
      <c r="G8" s="75">
        <v>2</v>
      </c>
      <c r="H8" s="75">
        <v>113</v>
      </c>
      <c r="I8" s="63">
        <v>172</v>
      </c>
      <c r="J8" s="103">
        <f t="shared" si="2"/>
        <v>2130</v>
      </c>
      <c r="K8" s="13"/>
      <c r="L8" s="2"/>
    </row>
    <row r="9" spans="1:12" ht="15" customHeight="1">
      <c r="A9" s="21" t="s">
        <v>24</v>
      </c>
      <c r="B9" s="75">
        <f t="shared" si="1"/>
        <v>327</v>
      </c>
      <c r="C9" s="76">
        <v>37</v>
      </c>
      <c r="D9" s="77">
        <v>167</v>
      </c>
      <c r="E9" s="78">
        <v>123</v>
      </c>
      <c r="F9" s="75">
        <v>186</v>
      </c>
      <c r="G9" s="75">
        <v>0</v>
      </c>
      <c r="H9" s="75">
        <v>0</v>
      </c>
      <c r="I9" s="63">
        <v>0</v>
      </c>
      <c r="J9" s="103">
        <f t="shared" si="2"/>
        <v>513</v>
      </c>
      <c r="K9" s="13"/>
      <c r="L9" s="2"/>
    </row>
    <row r="10" spans="1:12" ht="15" customHeight="1">
      <c r="A10" s="21" t="s">
        <v>25</v>
      </c>
      <c r="B10" s="75">
        <f t="shared" si="1"/>
        <v>887</v>
      </c>
      <c r="C10" s="76">
        <v>159</v>
      </c>
      <c r="D10" s="77">
        <v>345</v>
      </c>
      <c r="E10" s="78">
        <v>383</v>
      </c>
      <c r="F10" s="75">
        <v>131</v>
      </c>
      <c r="G10" s="75">
        <v>0</v>
      </c>
      <c r="H10" s="75">
        <v>114</v>
      </c>
      <c r="I10" s="63">
        <v>0</v>
      </c>
      <c r="J10" s="103">
        <f t="shared" si="2"/>
        <v>1132</v>
      </c>
      <c r="K10" s="13"/>
      <c r="L10" s="2"/>
    </row>
    <row r="11" spans="1:12" ht="15" customHeight="1">
      <c r="A11" s="21" t="s">
        <v>26</v>
      </c>
      <c r="B11" s="75">
        <f t="shared" si="1"/>
        <v>828</v>
      </c>
      <c r="C11" s="76">
        <v>106</v>
      </c>
      <c r="D11" s="77">
        <v>614</v>
      </c>
      <c r="E11" s="78">
        <v>108</v>
      </c>
      <c r="F11" s="75">
        <v>243</v>
      </c>
      <c r="G11" s="75">
        <v>0</v>
      </c>
      <c r="H11" s="75">
        <v>193</v>
      </c>
      <c r="I11" s="63">
        <v>0</v>
      </c>
      <c r="J11" s="103">
        <f t="shared" si="2"/>
        <v>1264</v>
      </c>
      <c r="K11" s="13"/>
      <c r="L11" s="2"/>
    </row>
    <row r="12" spans="1:12" ht="15" customHeight="1">
      <c r="A12" s="21" t="s">
        <v>27</v>
      </c>
      <c r="B12" s="75">
        <f t="shared" si="1"/>
        <v>3543</v>
      </c>
      <c r="C12" s="76">
        <v>3334</v>
      </c>
      <c r="D12" s="77">
        <v>209</v>
      </c>
      <c r="E12" s="78">
        <v>0</v>
      </c>
      <c r="F12" s="75">
        <v>185</v>
      </c>
      <c r="G12" s="75">
        <v>10</v>
      </c>
      <c r="H12" s="75">
        <v>57</v>
      </c>
      <c r="I12" s="63">
        <v>0</v>
      </c>
      <c r="J12" s="103">
        <f t="shared" si="2"/>
        <v>3795</v>
      </c>
      <c r="K12" s="13"/>
      <c r="L12" s="2"/>
    </row>
    <row r="13" spans="1:12" ht="15" customHeight="1">
      <c r="A13" s="21" t="s">
        <v>39</v>
      </c>
      <c r="B13" s="75">
        <f t="shared" si="1"/>
        <v>1808</v>
      </c>
      <c r="C13" s="76">
        <v>1442</v>
      </c>
      <c r="D13" s="77">
        <v>332</v>
      </c>
      <c r="E13" s="78">
        <v>34</v>
      </c>
      <c r="F13" s="75">
        <v>83</v>
      </c>
      <c r="G13" s="75">
        <v>9</v>
      </c>
      <c r="H13" s="75">
        <v>91</v>
      </c>
      <c r="I13" s="63">
        <v>0</v>
      </c>
      <c r="J13" s="103">
        <f t="shared" si="2"/>
        <v>1991</v>
      </c>
      <c r="K13" s="13"/>
      <c r="L13" s="2"/>
    </row>
    <row r="14" spans="1:12" ht="15" customHeight="1">
      <c r="A14" s="21" t="s">
        <v>28</v>
      </c>
      <c r="B14" s="75">
        <f t="shared" si="1"/>
        <v>4239</v>
      </c>
      <c r="C14" s="76">
        <v>4076</v>
      </c>
      <c r="D14" s="77">
        <v>163</v>
      </c>
      <c r="E14" s="78">
        <v>0</v>
      </c>
      <c r="F14" s="75">
        <v>489</v>
      </c>
      <c r="G14" s="75">
        <v>0</v>
      </c>
      <c r="H14" s="75">
        <v>57</v>
      </c>
      <c r="I14" s="63">
        <v>0</v>
      </c>
      <c r="J14" s="103">
        <f t="shared" si="2"/>
        <v>4785</v>
      </c>
      <c r="K14" s="13"/>
    </row>
    <row r="15" spans="1:12" ht="15" customHeight="1">
      <c r="A15" s="21" t="s">
        <v>12</v>
      </c>
      <c r="B15" s="75">
        <f t="shared" si="1"/>
        <v>1632</v>
      </c>
      <c r="C15" s="76">
        <v>1345</v>
      </c>
      <c r="D15" s="77">
        <v>287</v>
      </c>
      <c r="E15" s="78">
        <v>0</v>
      </c>
      <c r="F15" s="75">
        <v>369</v>
      </c>
      <c r="G15" s="75">
        <v>1</v>
      </c>
      <c r="H15" s="75">
        <v>0</v>
      </c>
      <c r="I15" s="63">
        <v>0</v>
      </c>
      <c r="J15" s="103">
        <f t="shared" si="2"/>
        <v>2002</v>
      </c>
      <c r="K15" s="13"/>
    </row>
    <row r="16" spans="1:12" ht="15" customHeight="1">
      <c r="A16" s="21" t="s">
        <v>13</v>
      </c>
      <c r="B16" s="75">
        <f t="shared" si="1"/>
        <v>2112</v>
      </c>
      <c r="C16" s="76">
        <v>1517</v>
      </c>
      <c r="D16" s="77">
        <v>57</v>
      </c>
      <c r="E16" s="78">
        <v>538</v>
      </c>
      <c r="F16" s="75">
        <v>179</v>
      </c>
      <c r="G16" s="75">
        <v>33</v>
      </c>
      <c r="H16" s="75">
        <v>53</v>
      </c>
      <c r="I16" s="63">
        <v>110</v>
      </c>
      <c r="J16" s="103">
        <f t="shared" si="2"/>
        <v>2487</v>
      </c>
      <c r="K16" s="13"/>
    </row>
    <row r="17" spans="1:11" ht="15" customHeight="1">
      <c r="A17" s="21" t="s">
        <v>21</v>
      </c>
      <c r="B17" s="75">
        <f t="shared" si="1"/>
        <v>857</v>
      </c>
      <c r="C17" s="76">
        <v>335</v>
      </c>
      <c r="D17" s="77">
        <v>342</v>
      </c>
      <c r="E17" s="78">
        <v>180</v>
      </c>
      <c r="F17" s="75">
        <v>851</v>
      </c>
      <c r="G17" s="75">
        <v>0</v>
      </c>
      <c r="H17" s="75">
        <v>112</v>
      </c>
      <c r="I17" s="63">
        <v>0</v>
      </c>
      <c r="J17" s="103">
        <f t="shared" si="2"/>
        <v>1820</v>
      </c>
      <c r="K17" s="13"/>
    </row>
    <row r="18" spans="1:11" ht="15" customHeight="1">
      <c r="A18" s="21" t="s">
        <v>14</v>
      </c>
      <c r="B18" s="75">
        <f t="shared" si="1"/>
        <v>4393</v>
      </c>
      <c r="C18" s="76">
        <v>4317</v>
      </c>
      <c r="D18" s="77">
        <v>76</v>
      </c>
      <c r="E18" s="78">
        <v>0</v>
      </c>
      <c r="F18" s="75">
        <v>657</v>
      </c>
      <c r="G18" s="75">
        <v>19</v>
      </c>
      <c r="H18" s="75">
        <v>74</v>
      </c>
      <c r="I18" s="63">
        <v>0</v>
      </c>
      <c r="J18" s="103">
        <f t="shared" si="2"/>
        <v>5143</v>
      </c>
      <c r="K18" s="13"/>
    </row>
    <row r="19" spans="1:11" ht="15" customHeight="1">
      <c r="A19" s="21" t="s">
        <v>15</v>
      </c>
      <c r="B19" s="75">
        <f t="shared" si="1"/>
        <v>191</v>
      </c>
      <c r="C19" s="76">
        <v>164</v>
      </c>
      <c r="D19" s="77">
        <v>27</v>
      </c>
      <c r="E19" s="78">
        <v>0</v>
      </c>
      <c r="F19" s="75">
        <v>658</v>
      </c>
      <c r="G19" s="75">
        <v>3</v>
      </c>
      <c r="H19" s="75">
        <v>74</v>
      </c>
      <c r="I19" s="63">
        <v>0</v>
      </c>
      <c r="J19" s="103">
        <f t="shared" si="2"/>
        <v>926</v>
      </c>
      <c r="K19" s="13"/>
    </row>
    <row r="20" spans="1:11" ht="15" customHeight="1">
      <c r="A20" s="21" t="s">
        <v>16</v>
      </c>
      <c r="B20" s="75">
        <f t="shared" si="1"/>
        <v>1719</v>
      </c>
      <c r="C20" s="76">
        <v>1654</v>
      </c>
      <c r="D20" s="77">
        <v>65</v>
      </c>
      <c r="E20" s="78">
        <v>0</v>
      </c>
      <c r="F20" s="75">
        <v>889</v>
      </c>
      <c r="G20" s="75">
        <v>11</v>
      </c>
      <c r="H20" s="75">
        <v>286</v>
      </c>
      <c r="I20" s="63">
        <v>0</v>
      </c>
      <c r="J20" s="103">
        <f t="shared" si="2"/>
        <v>2905</v>
      </c>
      <c r="K20" s="13"/>
    </row>
    <row r="21" spans="1:11" ht="15" customHeight="1">
      <c r="A21" s="21" t="s">
        <v>17</v>
      </c>
      <c r="B21" s="75">
        <f t="shared" si="1"/>
        <v>1128</v>
      </c>
      <c r="C21" s="76">
        <v>989</v>
      </c>
      <c r="D21" s="77">
        <v>139</v>
      </c>
      <c r="E21" s="78">
        <v>0</v>
      </c>
      <c r="F21" s="75">
        <v>405</v>
      </c>
      <c r="G21" s="75">
        <v>27</v>
      </c>
      <c r="H21" s="75">
        <v>117</v>
      </c>
      <c r="I21" s="63">
        <v>75</v>
      </c>
      <c r="J21" s="103">
        <f t="shared" si="2"/>
        <v>1752</v>
      </c>
      <c r="K21" s="13"/>
    </row>
    <row r="22" spans="1:11" ht="15" customHeight="1">
      <c r="A22" s="21" t="s">
        <v>18</v>
      </c>
      <c r="B22" s="75">
        <f t="shared" si="1"/>
        <v>689</v>
      </c>
      <c r="C22" s="76">
        <v>654</v>
      </c>
      <c r="D22" s="77">
        <v>15</v>
      </c>
      <c r="E22" s="78">
        <v>20</v>
      </c>
      <c r="F22" s="75">
        <v>163</v>
      </c>
      <c r="G22" s="75">
        <v>1</v>
      </c>
      <c r="H22" s="75">
        <v>24</v>
      </c>
      <c r="I22" s="63">
        <v>0</v>
      </c>
      <c r="J22" s="103">
        <f t="shared" si="2"/>
        <v>877</v>
      </c>
      <c r="K22" s="13"/>
    </row>
    <row r="23" spans="1:11" ht="15" customHeight="1">
      <c r="A23" s="21" t="s">
        <v>19</v>
      </c>
      <c r="B23" s="75">
        <f t="shared" si="1"/>
        <v>1795</v>
      </c>
      <c r="C23" s="76">
        <v>1644</v>
      </c>
      <c r="D23" s="77">
        <v>151</v>
      </c>
      <c r="E23" s="78">
        <v>0</v>
      </c>
      <c r="F23" s="75">
        <v>503</v>
      </c>
      <c r="G23" s="75">
        <v>8</v>
      </c>
      <c r="H23" s="75">
        <v>92</v>
      </c>
      <c r="I23" s="63">
        <v>0</v>
      </c>
      <c r="J23" s="103">
        <f t="shared" si="2"/>
        <v>2398</v>
      </c>
      <c r="K23" s="13"/>
    </row>
    <row r="24" spans="1:11" ht="15" customHeight="1">
      <c r="A24" s="22" t="s">
        <v>20</v>
      </c>
      <c r="B24" s="79">
        <f t="shared" si="1"/>
        <v>3054</v>
      </c>
      <c r="C24" s="80">
        <v>2974</v>
      </c>
      <c r="D24" s="81">
        <v>80</v>
      </c>
      <c r="E24" s="82">
        <v>0</v>
      </c>
      <c r="F24" s="79">
        <v>228</v>
      </c>
      <c r="G24" s="79">
        <v>0</v>
      </c>
      <c r="H24" s="79">
        <v>76</v>
      </c>
      <c r="I24" s="67">
        <v>0</v>
      </c>
      <c r="J24" s="104">
        <f t="shared" si="2"/>
        <v>3358</v>
      </c>
      <c r="K24" s="13"/>
    </row>
    <row r="25" spans="1:11" ht="15" customHeight="1">
      <c r="A25" s="14"/>
      <c r="B25" s="49"/>
      <c r="C25" s="49"/>
      <c r="D25" s="49"/>
      <c r="E25" s="49"/>
      <c r="F25" s="49"/>
      <c r="G25" s="49"/>
      <c r="H25" s="49"/>
      <c r="I25" s="49"/>
      <c r="J25" s="50"/>
      <c r="K25" s="13"/>
    </row>
    <row r="26" spans="1:11" s="2" customFormat="1" ht="15" customHeight="1">
      <c r="A26" s="8"/>
      <c r="B26" s="294" t="s">
        <v>6</v>
      </c>
      <c r="C26" s="295"/>
      <c r="D26" s="295"/>
      <c r="E26" s="295"/>
      <c r="F26" s="295"/>
      <c r="G26" s="26"/>
      <c r="H26" s="296" t="s">
        <v>64</v>
      </c>
      <c r="I26" s="299" t="s">
        <v>9</v>
      </c>
      <c r="J26" s="300"/>
      <c r="K26" s="5"/>
    </row>
    <row r="27" spans="1:11" s="2" customFormat="1" ht="15" customHeight="1">
      <c r="A27" s="9"/>
      <c r="B27" s="296" t="s">
        <v>7</v>
      </c>
      <c r="C27" s="305"/>
      <c r="D27" s="306"/>
      <c r="E27" s="306" t="s">
        <v>30</v>
      </c>
      <c r="F27" s="291" t="s">
        <v>10</v>
      </c>
      <c r="G27" s="295" t="s">
        <v>66</v>
      </c>
      <c r="H27" s="297"/>
      <c r="I27" s="301"/>
      <c r="J27" s="302"/>
      <c r="K27" s="5"/>
    </row>
    <row r="28" spans="1:11" s="3" customFormat="1" ht="22.5">
      <c r="A28" s="10"/>
      <c r="B28" s="27"/>
      <c r="C28" s="28" t="s">
        <v>1</v>
      </c>
      <c r="D28" s="29" t="s">
        <v>61</v>
      </c>
      <c r="E28" s="307"/>
      <c r="F28" s="292"/>
      <c r="G28" s="295"/>
      <c r="H28" s="298"/>
      <c r="I28" s="303"/>
      <c r="J28" s="304"/>
      <c r="K28" s="11"/>
    </row>
    <row r="29" spans="1:11" ht="15" customHeight="1">
      <c r="A29" s="12" t="s">
        <v>0</v>
      </c>
      <c r="B29" s="84">
        <f t="shared" ref="B29:G29" si="3">SUM(B30:B47)</f>
        <v>17740</v>
      </c>
      <c r="C29" s="108">
        <f t="shared" si="3"/>
        <v>17587</v>
      </c>
      <c r="D29" s="109">
        <f t="shared" si="3"/>
        <v>153</v>
      </c>
      <c r="E29" s="109">
        <f t="shared" si="3"/>
        <v>1046</v>
      </c>
      <c r="F29" s="88">
        <f t="shared" si="3"/>
        <v>14</v>
      </c>
      <c r="G29" s="88">
        <f t="shared" si="3"/>
        <v>5399</v>
      </c>
      <c r="H29" s="180">
        <f>SUM(H30:H47)</f>
        <v>45106</v>
      </c>
      <c r="I29" s="310">
        <f>SUM(J6,B29,E29,F29,G29,H29)</f>
        <v>109834</v>
      </c>
      <c r="J29" s="311"/>
      <c r="K29" s="13"/>
    </row>
    <row r="30" spans="1:11" ht="15" customHeight="1">
      <c r="A30" s="20" t="s">
        <v>11</v>
      </c>
      <c r="B30" s="89">
        <f t="shared" ref="B30:B47" si="4">SUM(C30:D30)</f>
        <v>0</v>
      </c>
      <c r="C30" s="111">
        <v>0</v>
      </c>
      <c r="D30" s="112"/>
      <c r="E30" s="112">
        <v>87</v>
      </c>
      <c r="F30" s="113">
        <v>0</v>
      </c>
      <c r="G30" s="113">
        <v>42</v>
      </c>
      <c r="H30" s="181">
        <v>824</v>
      </c>
      <c r="I30" s="312">
        <f t="shared" ref="I30:I47" si="5">J7+B30+E30+F30+G30+H30</f>
        <v>2204</v>
      </c>
      <c r="J30" s="313"/>
      <c r="K30" s="13"/>
    </row>
    <row r="31" spans="1:11" ht="15" customHeight="1">
      <c r="A31" s="21" t="s">
        <v>23</v>
      </c>
      <c r="B31" s="94">
        <f t="shared" si="4"/>
        <v>841</v>
      </c>
      <c r="C31" s="115">
        <v>812</v>
      </c>
      <c r="D31" s="116">
        <v>29</v>
      </c>
      <c r="E31" s="116">
        <v>10</v>
      </c>
      <c r="F31" s="117">
        <v>0</v>
      </c>
      <c r="G31" s="117">
        <v>292</v>
      </c>
      <c r="H31" s="182">
        <v>4380</v>
      </c>
      <c r="I31" s="308">
        <f t="shared" si="5"/>
        <v>7653</v>
      </c>
      <c r="J31" s="309"/>
      <c r="K31" s="13"/>
    </row>
    <row r="32" spans="1:11" ht="15" customHeight="1">
      <c r="A32" s="21" t="s">
        <v>24</v>
      </c>
      <c r="B32" s="94">
        <f t="shared" si="4"/>
        <v>244</v>
      </c>
      <c r="C32" s="115">
        <v>244</v>
      </c>
      <c r="D32" s="112"/>
      <c r="E32" s="116">
        <v>0</v>
      </c>
      <c r="F32" s="117">
        <v>0</v>
      </c>
      <c r="G32" s="117">
        <v>0</v>
      </c>
      <c r="H32" s="182">
        <v>224</v>
      </c>
      <c r="I32" s="308">
        <f t="shared" si="5"/>
        <v>981</v>
      </c>
      <c r="J32" s="309"/>
      <c r="K32" s="13"/>
    </row>
    <row r="33" spans="1:11" ht="15" customHeight="1">
      <c r="A33" s="21" t="s">
        <v>25</v>
      </c>
      <c r="B33" s="94">
        <f t="shared" si="4"/>
        <v>0</v>
      </c>
      <c r="C33" s="115">
        <v>0</v>
      </c>
      <c r="D33" s="112"/>
      <c r="E33" s="116">
        <v>0</v>
      </c>
      <c r="F33" s="117">
        <v>0</v>
      </c>
      <c r="G33" s="117">
        <v>624</v>
      </c>
      <c r="H33" s="182">
        <v>3684</v>
      </c>
      <c r="I33" s="308">
        <f t="shared" si="5"/>
        <v>5440</v>
      </c>
      <c r="J33" s="309"/>
      <c r="K33" s="13"/>
    </row>
    <row r="34" spans="1:11" ht="15" customHeight="1">
      <c r="A34" s="21" t="s">
        <v>26</v>
      </c>
      <c r="B34" s="94">
        <f t="shared" si="4"/>
        <v>0</v>
      </c>
      <c r="C34" s="115">
        <v>0</v>
      </c>
      <c r="D34" s="112"/>
      <c r="E34" s="116">
        <v>16</v>
      </c>
      <c r="F34" s="117">
        <v>0</v>
      </c>
      <c r="G34" s="117">
        <v>161</v>
      </c>
      <c r="H34" s="182">
        <v>2969</v>
      </c>
      <c r="I34" s="308">
        <f t="shared" si="5"/>
        <v>4410</v>
      </c>
      <c r="J34" s="309"/>
      <c r="K34" s="13"/>
    </row>
    <row r="35" spans="1:11" ht="15" customHeight="1">
      <c r="A35" s="21" t="s">
        <v>27</v>
      </c>
      <c r="B35" s="94">
        <f t="shared" si="4"/>
        <v>774</v>
      </c>
      <c r="C35" s="115">
        <v>774</v>
      </c>
      <c r="D35" s="112"/>
      <c r="E35" s="116">
        <v>146</v>
      </c>
      <c r="F35" s="117">
        <v>0</v>
      </c>
      <c r="G35" s="117">
        <v>0</v>
      </c>
      <c r="H35" s="182">
        <v>2510</v>
      </c>
      <c r="I35" s="308">
        <f t="shared" si="5"/>
        <v>7225</v>
      </c>
      <c r="J35" s="309"/>
      <c r="K35" s="13"/>
    </row>
    <row r="36" spans="1:11" ht="15" customHeight="1">
      <c r="A36" s="21" t="s">
        <v>39</v>
      </c>
      <c r="B36" s="94">
        <f t="shared" si="4"/>
        <v>3885</v>
      </c>
      <c r="C36" s="115">
        <v>3885</v>
      </c>
      <c r="D36" s="112"/>
      <c r="E36" s="116">
        <v>24</v>
      </c>
      <c r="F36" s="117">
        <v>0</v>
      </c>
      <c r="G36" s="117">
        <v>68</v>
      </c>
      <c r="H36" s="182">
        <v>4455</v>
      </c>
      <c r="I36" s="308">
        <f t="shared" si="5"/>
        <v>10423</v>
      </c>
      <c r="J36" s="309"/>
      <c r="K36" s="13"/>
    </row>
    <row r="37" spans="1:11" ht="15" customHeight="1">
      <c r="A37" s="21" t="s">
        <v>28</v>
      </c>
      <c r="B37" s="94">
        <f t="shared" si="4"/>
        <v>1509</v>
      </c>
      <c r="C37" s="115">
        <v>1509</v>
      </c>
      <c r="D37" s="112"/>
      <c r="E37" s="116">
        <v>86</v>
      </c>
      <c r="F37" s="117">
        <v>0</v>
      </c>
      <c r="G37" s="117">
        <v>1472</v>
      </c>
      <c r="H37" s="182">
        <v>3093</v>
      </c>
      <c r="I37" s="308">
        <f t="shared" si="5"/>
        <v>10945</v>
      </c>
      <c r="J37" s="309"/>
      <c r="K37" s="13"/>
    </row>
    <row r="38" spans="1:11" ht="15" customHeight="1">
      <c r="A38" s="21" t="s">
        <v>12</v>
      </c>
      <c r="B38" s="94">
        <f t="shared" si="4"/>
        <v>324</v>
      </c>
      <c r="C38" s="115">
        <v>324</v>
      </c>
      <c r="D38" s="112"/>
      <c r="E38" s="116">
        <v>33</v>
      </c>
      <c r="F38" s="117">
        <v>0</v>
      </c>
      <c r="G38" s="117">
        <v>621</v>
      </c>
      <c r="H38" s="182">
        <v>4323</v>
      </c>
      <c r="I38" s="308">
        <f t="shared" si="5"/>
        <v>7303</v>
      </c>
      <c r="J38" s="309"/>
      <c r="K38" s="13"/>
    </row>
    <row r="39" spans="1:11" ht="15" customHeight="1">
      <c r="A39" s="21" t="s">
        <v>13</v>
      </c>
      <c r="B39" s="94">
        <f t="shared" si="4"/>
        <v>478</v>
      </c>
      <c r="C39" s="115">
        <v>414</v>
      </c>
      <c r="D39" s="116">
        <v>64</v>
      </c>
      <c r="E39" s="116">
        <v>27</v>
      </c>
      <c r="F39" s="117">
        <v>0</v>
      </c>
      <c r="G39" s="117">
        <v>0</v>
      </c>
      <c r="H39" s="182">
        <v>4017</v>
      </c>
      <c r="I39" s="308">
        <f t="shared" si="5"/>
        <v>7009</v>
      </c>
      <c r="J39" s="309"/>
      <c r="K39" s="13"/>
    </row>
    <row r="40" spans="1:11" ht="15" customHeight="1">
      <c r="A40" s="21" t="s">
        <v>21</v>
      </c>
      <c r="B40" s="94">
        <f t="shared" si="4"/>
        <v>5</v>
      </c>
      <c r="C40" s="115">
        <v>5</v>
      </c>
      <c r="D40" s="112"/>
      <c r="E40" s="116">
        <v>119</v>
      </c>
      <c r="F40" s="117">
        <v>0</v>
      </c>
      <c r="G40" s="117">
        <v>0</v>
      </c>
      <c r="H40" s="182">
        <v>1832</v>
      </c>
      <c r="I40" s="308">
        <f t="shared" si="5"/>
        <v>3776</v>
      </c>
      <c r="J40" s="309"/>
      <c r="K40" s="13"/>
    </row>
    <row r="41" spans="1:11" ht="15" customHeight="1">
      <c r="A41" s="21" t="s">
        <v>14</v>
      </c>
      <c r="B41" s="94">
        <f t="shared" si="4"/>
        <v>618</v>
      </c>
      <c r="C41" s="115">
        <v>618</v>
      </c>
      <c r="D41" s="112"/>
      <c r="E41" s="116">
        <v>120</v>
      </c>
      <c r="F41" s="117">
        <v>14</v>
      </c>
      <c r="G41" s="117">
        <v>570</v>
      </c>
      <c r="H41" s="182">
        <v>1745</v>
      </c>
      <c r="I41" s="308">
        <f t="shared" si="5"/>
        <v>8210</v>
      </c>
      <c r="J41" s="309"/>
      <c r="K41" s="13"/>
    </row>
    <row r="42" spans="1:11" ht="15" customHeight="1">
      <c r="A42" s="21" t="s">
        <v>15</v>
      </c>
      <c r="B42" s="94">
        <f t="shared" si="4"/>
        <v>0</v>
      </c>
      <c r="C42" s="115">
        <v>0</v>
      </c>
      <c r="D42" s="112"/>
      <c r="E42" s="116">
        <v>120</v>
      </c>
      <c r="F42" s="117">
        <v>0</v>
      </c>
      <c r="G42" s="117">
        <v>109</v>
      </c>
      <c r="H42" s="182">
        <v>2495</v>
      </c>
      <c r="I42" s="308">
        <f t="shared" si="5"/>
        <v>3650</v>
      </c>
      <c r="J42" s="309"/>
      <c r="K42" s="13"/>
    </row>
    <row r="43" spans="1:11" ht="15" customHeight="1">
      <c r="A43" s="21" t="s">
        <v>16</v>
      </c>
      <c r="B43" s="94">
        <f t="shared" si="4"/>
        <v>0</v>
      </c>
      <c r="C43" s="115">
        <v>0</v>
      </c>
      <c r="D43" s="112"/>
      <c r="E43" s="116">
        <v>178</v>
      </c>
      <c r="F43" s="117">
        <v>0</v>
      </c>
      <c r="G43" s="117">
        <v>0</v>
      </c>
      <c r="H43" s="182">
        <v>3020</v>
      </c>
      <c r="I43" s="308">
        <f t="shared" si="5"/>
        <v>6103</v>
      </c>
      <c r="J43" s="309"/>
      <c r="K43" s="13"/>
    </row>
    <row r="44" spans="1:11" ht="15" customHeight="1">
      <c r="A44" s="21" t="s">
        <v>17</v>
      </c>
      <c r="B44" s="94">
        <f t="shared" si="4"/>
        <v>3502</v>
      </c>
      <c r="C44" s="115">
        <v>3502</v>
      </c>
      <c r="D44" s="112"/>
      <c r="E44" s="116">
        <v>0</v>
      </c>
      <c r="F44" s="117">
        <v>0</v>
      </c>
      <c r="G44" s="117">
        <v>790</v>
      </c>
      <c r="H44" s="182">
        <v>1913</v>
      </c>
      <c r="I44" s="308">
        <f t="shared" si="5"/>
        <v>7957</v>
      </c>
      <c r="J44" s="309"/>
      <c r="K44" s="13"/>
    </row>
    <row r="45" spans="1:11" ht="15" customHeight="1">
      <c r="A45" s="21" t="s">
        <v>18</v>
      </c>
      <c r="B45" s="94">
        <f t="shared" si="4"/>
        <v>303</v>
      </c>
      <c r="C45" s="115">
        <v>303</v>
      </c>
      <c r="D45" s="112"/>
      <c r="E45" s="116">
        <v>25</v>
      </c>
      <c r="F45" s="117">
        <v>0</v>
      </c>
      <c r="G45" s="117">
        <v>650</v>
      </c>
      <c r="H45" s="182">
        <v>3170</v>
      </c>
      <c r="I45" s="308">
        <f t="shared" si="5"/>
        <v>5025</v>
      </c>
      <c r="J45" s="309"/>
      <c r="K45" s="13"/>
    </row>
    <row r="46" spans="1:11" ht="15" customHeight="1">
      <c r="A46" s="21" t="s">
        <v>19</v>
      </c>
      <c r="B46" s="94">
        <f t="shared" si="4"/>
        <v>2238</v>
      </c>
      <c r="C46" s="115">
        <v>2238</v>
      </c>
      <c r="D46" s="112"/>
      <c r="E46" s="116">
        <v>55</v>
      </c>
      <c r="F46" s="117">
        <v>0</v>
      </c>
      <c r="G46" s="117">
        <v>0</v>
      </c>
      <c r="H46" s="182">
        <v>0</v>
      </c>
      <c r="I46" s="308">
        <f t="shared" si="5"/>
        <v>4691</v>
      </c>
      <c r="J46" s="309"/>
      <c r="K46" s="13"/>
    </row>
    <row r="47" spans="1:11" ht="15" customHeight="1">
      <c r="A47" s="22" t="s">
        <v>20</v>
      </c>
      <c r="B47" s="98">
        <f t="shared" si="4"/>
        <v>3019</v>
      </c>
      <c r="C47" s="118">
        <v>2959</v>
      </c>
      <c r="D47" s="119">
        <v>60</v>
      </c>
      <c r="E47" s="119">
        <v>0</v>
      </c>
      <c r="F47" s="120">
        <v>0</v>
      </c>
      <c r="G47" s="120">
        <v>0</v>
      </c>
      <c r="H47" s="183">
        <v>452</v>
      </c>
      <c r="I47" s="314">
        <f t="shared" si="5"/>
        <v>6829</v>
      </c>
      <c r="J47" s="315"/>
      <c r="K47" s="13"/>
    </row>
    <row r="48" spans="1:11" ht="15" customHeight="1">
      <c r="A48" s="51" t="s">
        <v>67</v>
      </c>
      <c r="B48" s="49"/>
      <c r="C48" s="49"/>
      <c r="D48" s="49"/>
      <c r="E48" s="49"/>
      <c r="F48" s="49"/>
      <c r="G48" s="49"/>
      <c r="H48" s="49"/>
      <c r="I48" s="49"/>
      <c r="J48" s="50"/>
      <c r="K48" s="13"/>
    </row>
    <row r="49" spans="1:11" ht="15" customHeight="1">
      <c r="A49" s="51" t="s">
        <v>70</v>
      </c>
      <c r="B49" s="13"/>
      <c r="C49" s="13"/>
      <c r="D49" s="13"/>
      <c r="E49" s="13"/>
      <c r="F49" s="13"/>
      <c r="G49" s="13"/>
      <c r="H49" s="13"/>
      <c r="I49" s="13"/>
      <c r="J49" s="13"/>
      <c r="K49" s="13"/>
    </row>
    <row r="50" spans="1:11" ht="15" customHeight="1">
      <c r="A50" s="51" t="s">
        <v>74</v>
      </c>
      <c r="B50" s="13"/>
      <c r="C50" s="13"/>
      <c r="D50" s="13"/>
      <c r="E50" s="13"/>
      <c r="F50" s="13"/>
      <c r="G50" s="13"/>
      <c r="H50" s="13"/>
      <c r="I50" s="13"/>
      <c r="J50" s="13"/>
      <c r="K50" s="13"/>
    </row>
    <row r="51" spans="1:11" ht="15" customHeight="1">
      <c r="A51" s="51" t="s">
        <v>75</v>
      </c>
      <c r="B51" s="13"/>
      <c r="C51" s="13"/>
      <c r="D51" s="13"/>
      <c r="E51" s="13"/>
      <c r="F51" s="13"/>
      <c r="G51" s="13"/>
      <c r="H51" s="13"/>
      <c r="I51" s="13"/>
      <c r="J51" s="13"/>
      <c r="K51" s="13"/>
    </row>
    <row r="52" spans="1:11" ht="15" customHeight="1">
      <c r="A52" s="51" t="s">
        <v>68</v>
      </c>
      <c r="B52" s="13"/>
      <c r="C52" s="13"/>
      <c r="D52" s="13"/>
      <c r="E52" s="13"/>
      <c r="F52" s="13"/>
      <c r="G52" s="13"/>
      <c r="H52" s="13"/>
      <c r="I52" s="13"/>
      <c r="J52" s="13"/>
      <c r="K52" s="13"/>
    </row>
    <row r="53" spans="1:11" ht="15" customHeight="1">
      <c r="A53" s="17"/>
      <c r="B53" s="15"/>
      <c r="C53" s="15"/>
      <c r="D53" s="15"/>
      <c r="E53" s="15"/>
      <c r="F53" s="15"/>
      <c r="G53" s="15"/>
      <c r="H53" s="15"/>
      <c r="I53" s="15"/>
      <c r="J53" s="16"/>
      <c r="K53" s="13"/>
    </row>
    <row r="54" spans="1:11" ht="15" customHeight="1">
      <c r="A54" s="17"/>
      <c r="B54" s="15"/>
      <c r="C54" s="15"/>
      <c r="D54" s="15"/>
      <c r="E54" s="15"/>
      <c r="F54" s="15"/>
      <c r="G54" s="15"/>
      <c r="H54" s="15"/>
      <c r="I54" s="15"/>
      <c r="J54" s="16"/>
      <c r="K54" s="13"/>
    </row>
    <row r="55" spans="1:11" ht="15" customHeight="1">
      <c r="A55" s="17"/>
      <c r="B55" s="15"/>
      <c r="C55" s="15"/>
      <c r="D55" s="15"/>
      <c r="E55" s="15"/>
      <c r="F55" s="15"/>
      <c r="G55" s="15"/>
      <c r="H55" s="15"/>
      <c r="I55" s="15"/>
      <c r="J55" s="16"/>
      <c r="K55" s="13"/>
    </row>
    <row r="56" spans="1:11" ht="15" customHeight="1">
      <c r="A56" s="17"/>
      <c r="B56" s="15"/>
      <c r="C56" s="15"/>
      <c r="D56" s="15"/>
      <c r="E56" s="15"/>
      <c r="F56" s="15"/>
      <c r="G56" s="15"/>
      <c r="H56" s="15"/>
      <c r="I56" s="15"/>
      <c r="J56" s="16"/>
      <c r="K56" s="13"/>
    </row>
    <row r="57" spans="1:11" ht="15" customHeight="1">
      <c r="A57" s="17"/>
      <c r="B57" s="15"/>
      <c r="C57" s="15"/>
      <c r="D57" s="15"/>
      <c r="E57" s="15"/>
      <c r="F57" s="15"/>
      <c r="G57" s="15"/>
      <c r="H57" s="15"/>
      <c r="I57" s="15"/>
      <c r="J57" s="16"/>
      <c r="K57" s="13"/>
    </row>
    <row r="58" spans="1:11" ht="15" customHeight="1">
      <c r="A58" s="17"/>
      <c r="B58" s="15"/>
      <c r="C58" s="15"/>
      <c r="D58" s="15"/>
      <c r="E58" s="15"/>
      <c r="F58" s="15"/>
      <c r="G58" s="15"/>
      <c r="H58" s="15"/>
      <c r="I58" s="15"/>
      <c r="J58" s="16"/>
      <c r="K58" s="13"/>
    </row>
    <row r="59" spans="1:11" ht="15" customHeight="1">
      <c r="A59" s="17"/>
      <c r="B59" s="15"/>
      <c r="C59" s="15"/>
      <c r="D59" s="15"/>
      <c r="E59" s="15"/>
      <c r="F59" s="15"/>
      <c r="G59" s="15"/>
      <c r="H59" s="15"/>
      <c r="I59" s="15"/>
      <c r="J59" s="16"/>
      <c r="K59" s="13"/>
    </row>
    <row r="60" spans="1:11" ht="15" customHeight="1">
      <c r="A60" s="17"/>
      <c r="B60" s="15"/>
      <c r="C60" s="15"/>
      <c r="D60" s="15"/>
      <c r="E60" s="15"/>
      <c r="F60" s="15"/>
      <c r="G60" s="15"/>
      <c r="H60" s="15"/>
      <c r="I60" s="15"/>
      <c r="J60" s="16"/>
      <c r="K60" s="13"/>
    </row>
    <row r="61" spans="1:11" ht="15" customHeight="1">
      <c r="A61" s="17"/>
      <c r="B61" s="15"/>
      <c r="C61" s="15"/>
      <c r="D61" s="15"/>
      <c r="E61" s="15"/>
      <c r="F61" s="15"/>
      <c r="G61" s="15"/>
      <c r="H61" s="15"/>
      <c r="I61" s="15"/>
      <c r="J61" s="16"/>
      <c r="K61" s="13"/>
    </row>
    <row r="62" spans="1:11" ht="15" customHeight="1">
      <c r="A62" s="17"/>
      <c r="B62" s="15"/>
      <c r="C62" s="15"/>
      <c r="D62" s="15"/>
      <c r="E62" s="15"/>
      <c r="F62" s="15"/>
      <c r="G62" s="15"/>
      <c r="H62" s="15"/>
      <c r="I62" s="15"/>
      <c r="J62" s="16"/>
      <c r="K62" s="13"/>
    </row>
    <row r="63" spans="1:11" ht="15" customHeight="1">
      <c r="A63" s="17"/>
      <c r="B63" s="15"/>
      <c r="C63" s="15"/>
      <c r="D63" s="15"/>
      <c r="E63" s="15"/>
      <c r="F63" s="15"/>
      <c r="G63" s="15"/>
      <c r="H63" s="15"/>
      <c r="I63" s="15"/>
      <c r="J63" s="16"/>
      <c r="K63" s="13"/>
    </row>
    <row r="64" spans="1:11" ht="15" customHeight="1">
      <c r="A64" s="17"/>
      <c r="B64" s="15"/>
      <c r="C64" s="15"/>
      <c r="D64" s="15"/>
      <c r="E64" s="15"/>
      <c r="F64" s="15"/>
      <c r="G64" s="15"/>
      <c r="H64" s="15"/>
      <c r="I64" s="15"/>
      <c r="J64" s="16"/>
      <c r="K64" s="13"/>
    </row>
    <row r="65" spans="1:11" ht="15" customHeight="1">
      <c r="A65" s="17"/>
      <c r="B65" s="15"/>
      <c r="C65" s="15"/>
      <c r="D65" s="15"/>
      <c r="E65" s="15"/>
      <c r="F65" s="15"/>
      <c r="G65" s="15"/>
      <c r="H65" s="15"/>
      <c r="I65" s="15"/>
      <c r="J65" s="16"/>
      <c r="K65" s="13"/>
    </row>
    <row r="66" spans="1:11" ht="15" customHeight="1">
      <c r="A66" s="17"/>
      <c r="B66" s="15"/>
      <c r="C66" s="15"/>
      <c r="D66" s="15"/>
      <c r="E66" s="15"/>
      <c r="F66" s="15"/>
      <c r="G66" s="15"/>
      <c r="H66" s="15"/>
      <c r="I66" s="15"/>
      <c r="J66" s="16"/>
      <c r="K66" s="13"/>
    </row>
    <row r="67" spans="1:11" ht="15" customHeight="1">
      <c r="A67" s="17"/>
      <c r="B67" s="15"/>
      <c r="C67" s="15"/>
      <c r="D67" s="15"/>
      <c r="E67" s="15"/>
      <c r="F67" s="15"/>
      <c r="G67" s="15"/>
      <c r="H67" s="15"/>
      <c r="I67" s="15"/>
      <c r="J67" s="16"/>
      <c r="K67" s="13"/>
    </row>
    <row r="68" spans="1:11" ht="15" customHeight="1">
      <c r="A68" s="13"/>
      <c r="B68" s="18"/>
      <c r="C68" s="18"/>
      <c r="D68" s="18"/>
      <c r="E68" s="18"/>
      <c r="F68" s="18"/>
      <c r="G68" s="18"/>
      <c r="H68" s="18"/>
      <c r="I68" s="18"/>
      <c r="J68" s="19"/>
      <c r="K68" s="13"/>
    </row>
    <row r="69" spans="1:11" ht="15" customHeight="1">
      <c r="A69" s="13"/>
      <c r="B69" s="18"/>
      <c r="C69" s="18"/>
      <c r="D69" s="18"/>
      <c r="E69" s="18"/>
      <c r="F69" s="18"/>
      <c r="G69" s="18"/>
      <c r="H69" s="18"/>
      <c r="I69" s="18"/>
      <c r="J69" s="19"/>
      <c r="K69" s="13"/>
    </row>
    <row r="70" spans="1:11" ht="15" customHeight="1">
      <c r="A70" s="13"/>
      <c r="B70" s="18"/>
      <c r="C70" s="18"/>
      <c r="D70" s="18"/>
      <c r="E70" s="18"/>
      <c r="F70" s="18"/>
      <c r="G70" s="18"/>
      <c r="H70" s="18"/>
      <c r="I70" s="18"/>
      <c r="J70" s="19"/>
      <c r="K70" s="13"/>
    </row>
    <row r="71" spans="1:11" ht="15" customHeight="1">
      <c r="A71" s="13"/>
      <c r="B71" s="18"/>
      <c r="C71" s="18"/>
      <c r="D71" s="18"/>
      <c r="E71" s="18"/>
      <c r="F71" s="18"/>
      <c r="G71" s="18"/>
      <c r="H71" s="18"/>
      <c r="I71" s="18"/>
      <c r="J71" s="19"/>
      <c r="K71" s="13"/>
    </row>
    <row r="72" spans="1:11" ht="15" customHeight="1">
      <c r="A72" s="13"/>
      <c r="B72" s="18"/>
      <c r="C72" s="18"/>
      <c r="D72" s="18"/>
      <c r="E72" s="18"/>
      <c r="F72" s="18"/>
      <c r="G72" s="18"/>
      <c r="H72" s="18"/>
      <c r="I72" s="18"/>
      <c r="J72" s="19"/>
      <c r="K72" s="13"/>
    </row>
    <row r="73" spans="1:11" ht="15" customHeight="1">
      <c r="A73" s="13"/>
      <c r="B73" s="18"/>
      <c r="C73" s="18"/>
      <c r="D73" s="18"/>
      <c r="E73" s="18"/>
      <c r="F73" s="18"/>
      <c r="G73" s="18"/>
      <c r="H73" s="18"/>
      <c r="I73" s="18"/>
      <c r="J73" s="19"/>
      <c r="K73" s="13"/>
    </row>
    <row r="74" spans="1:11" ht="15" customHeight="1">
      <c r="A74" s="13"/>
      <c r="B74" s="18"/>
      <c r="C74" s="18"/>
      <c r="D74" s="18"/>
      <c r="E74" s="18"/>
      <c r="F74" s="18"/>
      <c r="G74" s="18"/>
      <c r="H74" s="18"/>
      <c r="I74" s="18"/>
      <c r="J74" s="19"/>
      <c r="K74" s="13"/>
    </row>
    <row r="75" spans="1:11" ht="15" customHeight="1">
      <c r="A75" s="13"/>
      <c r="B75" s="18"/>
      <c r="C75" s="18"/>
      <c r="D75" s="18"/>
      <c r="E75" s="18"/>
      <c r="F75" s="18"/>
      <c r="G75" s="18"/>
      <c r="H75" s="18"/>
      <c r="I75" s="18"/>
      <c r="J75" s="19"/>
      <c r="K75" s="13"/>
    </row>
    <row r="76" spans="1:11" ht="15" customHeight="1">
      <c r="A76" s="13"/>
      <c r="B76" s="18"/>
      <c r="C76" s="18"/>
      <c r="D76" s="18"/>
      <c r="E76" s="18"/>
      <c r="F76" s="18"/>
      <c r="G76" s="18"/>
      <c r="H76" s="18"/>
      <c r="I76" s="18"/>
      <c r="J76" s="19"/>
      <c r="K76" s="13"/>
    </row>
    <row r="77" spans="1:11" ht="15" customHeight="1">
      <c r="A77" s="13"/>
      <c r="B77" s="18"/>
      <c r="C77" s="18"/>
      <c r="D77" s="18"/>
      <c r="E77" s="18"/>
      <c r="F77" s="18"/>
      <c r="G77" s="18"/>
      <c r="H77" s="18"/>
      <c r="I77" s="18"/>
      <c r="J77" s="19"/>
      <c r="K77" s="13"/>
    </row>
    <row r="78" spans="1:11" ht="15" customHeight="1">
      <c r="A78" s="13"/>
      <c r="B78" s="18"/>
      <c r="C78" s="18"/>
      <c r="D78" s="18"/>
      <c r="E78" s="18"/>
      <c r="F78" s="18"/>
      <c r="G78" s="18"/>
      <c r="H78" s="18"/>
      <c r="I78" s="18"/>
      <c r="J78" s="19"/>
      <c r="K78" s="13"/>
    </row>
    <row r="79" spans="1:11" ht="15" customHeight="1">
      <c r="A79" s="13"/>
      <c r="B79" s="18"/>
      <c r="C79" s="18"/>
      <c r="D79" s="18"/>
      <c r="E79" s="18"/>
      <c r="F79" s="18"/>
      <c r="G79" s="18"/>
      <c r="H79" s="18"/>
      <c r="I79" s="18"/>
      <c r="J79" s="19"/>
      <c r="K79" s="13"/>
    </row>
    <row r="80" spans="1:11" ht="15" customHeight="1">
      <c r="A80" s="13"/>
      <c r="B80" s="18"/>
      <c r="C80" s="18"/>
      <c r="D80" s="18"/>
      <c r="E80" s="18"/>
      <c r="F80" s="18"/>
      <c r="G80" s="18"/>
      <c r="H80" s="18"/>
      <c r="I80" s="18"/>
      <c r="J80" s="19"/>
      <c r="K80" s="13"/>
    </row>
    <row r="81" spans="1:11" ht="15" customHeight="1">
      <c r="A81" s="13"/>
      <c r="B81" s="18"/>
      <c r="C81" s="18"/>
      <c r="D81" s="18"/>
      <c r="E81" s="18"/>
      <c r="F81" s="18"/>
      <c r="G81" s="18"/>
      <c r="H81" s="18"/>
      <c r="I81" s="18"/>
      <c r="J81" s="19"/>
      <c r="K81" s="13"/>
    </row>
    <row r="82" spans="1:11" ht="15" customHeight="1">
      <c r="A82" s="13"/>
      <c r="B82" s="18"/>
      <c r="C82" s="18"/>
      <c r="D82" s="18"/>
      <c r="E82" s="18"/>
      <c r="F82" s="18"/>
      <c r="G82" s="18"/>
      <c r="H82" s="18"/>
      <c r="I82" s="18"/>
      <c r="J82" s="19"/>
      <c r="K82" s="13"/>
    </row>
    <row r="83" spans="1:11" ht="15" customHeight="1">
      <c r="A83" s="13"/>
      <c r="B83" s="18"/>
      <c r="C83" s="18"/>
      <c r="D83" s="18"/>
      <c r="E83" s="18"/>
      <c r="F83" s="18"/>
      <c r="G83" s="18"/>
      <c r="H83" s="18"/>
      <c r="I83" s="18"/>
      <c r="J83" s="19"/>
      <c r="K83" s="13"/>
    </row>
    <row r="84" spans="1:11" ht="15" customHeight="1">
      <c r="A84" s="13"/>
      <c r="B84" s="18"/>
      <c r="C84" s="18"/>
      <c r="D84" s="18"/>
      <c r="E84" s="18"/>
      <c r="F84" s="18"/>
      <c r="G84" s="18"/>
      <c r="H84" s="18"/>
      <c r="I84" s="18"/>
      <c r="J84" s="19"/>
      <c r="K84" s="13"/>
    </row>
    <row r="85" spans="1:11" ht="15" customHeight="1">
      <c r="A85" s="13"/>
      <c r="B85" s="18"/>
      <c r="C85" s="18"/>
      <c r="D85" s="18"/>
      <c r="E85" s="18"/>
      <c r="F85" s="18"/>
      <c r="G85" s="18"/>
      <c r="H85" s="18"/>
      <c r="I85" s="18"/>
      <c r="J85" s="19"/>
      <c r="K85" s="13"/>
    </row>
    <row r="86" spans="1:11" ht="15" customHeight="1">
      <c r="A86" s="13"/>
      <c r="B86" s="18"/>
      <c r="C86" s="18"/>
      <c r="D86" s="18"/>
      <c r="E86" s="18"/>
      <c r="F86" s="18"/>
      <c r="G86" s="18"/>
      <c r="H86" s="18"/>
      <c r="I86" s="18"/>
      <c r="J86" s="19"/>
      <c r="K86" s="13"/>
    </row>
    <row r="87" spans="1:11" ht="15" customHeight="1">
      <c r="A87" s="13"/>
      <c r="B87" s="18"/>
      <c r="C87" s="18"/>
      <c r="D87" s="18"/>
      <c r="E87" s="18"/>
      <c r="F87" s="18"/>
      <c r="G87" s="18"/>
      <c r="H87" s="18"/>
      <c r="I87" s="18"/>
      <c r="J87" s="19"/>
      <c r="K87" s="13"/>
    </row>
    <row r="88" spans="1:11" ht="15" customHeight="1">
      <c r="A88" s="13"/>
      <c r="B88" s="18"/>
      <c r="C88" s="18"/>
      <c r="D88" s="18"/>
      <c r="E88" s="18"/>
      <c r="F88" s="18"/>
      <c r="G88" s="18"/>
      <c r="H88" s="18"/>
      <c r="I88" s="18"/>
      <c r="J88" s="19"/>
      <c r="K88" s="13"/>
    </row>
    <row r="89" spans="1:11" ht="15" customHeight="1">
      <c r="A89" s="13"/>
      <c r="B89" s="18"/>
      <c r="C89" s="18"/>
      <c r="D89" s="18"/>
      <c r="E89" s="18"/>
      <c r="F89" s="18"/>
      <c r="G89" s="18"/>
      <c r="H89" s="18"/>
      <c r="I89" s="18"/>
      <c r="J89" s="19"/>
      <c r="K89" s="13"/>
    </row>
    <row r="90" spans="1:11" ht="15" customHeight="1">
      <c r="A90" s="13"/>
      <c r="B90" s="18"/>
      <c r="C90" s="18"/>
      <c r="D90" s="18"/>
      <c r="E90" s="18"/>
      <c r="F90" s="18"/>
      <c r="G90" s="18"/>
      <c r="H90" s="18"/>
      <c r="I90" s="18"/>
      <c r="J90" s="19"/>
      <c r="K90" s="13"/>
    </row>
    <row r="91" spans="1:11" ht="15" customHeight="1">
      <c r="A91" s="13"/>
      <c r="B91" s="18"/>
      <c r="C91" s="18"/>
      <c r="D91" s="18"/>
      <c r="E91" s="18"/>
      <c r="F91" s="18"/>
      <c r="G91" s="18"/>
      <c r="H91" s="18"/>
      <c r="I91" s="18"/>
      <c r="J91" s="19"/>
      <c r="K91" s="13"/>
    </row>
    <row r="92" spans="1:11" ht="15" customHeight="1">
      <c r="A92" s="13"/>
      <c r="B92" s="18"/>
      <c r="C92" s="18"/>
      <c r="D92" s="18"/>
      <c r="E92" s="18"/>
      <c r="F92" s="18"/>
      <c r="G92" s="18"/>
      <c r="H92" s="18"/>
      <c r="I92" s="18"/>
      <c r="J92" s="19"/>
      <c r="K92" s="13"/>
    </row>
    <row r="93" spans="1:11" ht="15" customHeight="1">
      <c r="A93" s="13"/>
      <c r="B93" s="18"/>
      <c r="C93" s="18"/>
      <c r="D93" s="18"/>
      <c r="E93" s="18"/>
      <c r="F93" s="18"/>
      <c r="G93" s="18"/>
      <c r="H93" s="18"/>
      <c r="I93" s="18"/>
      <c r="J93" s="19"/>
      <c r="K93" s="13"/>
    </row>
    <row r="94" spans="1:11" ht="15" customHeight="1">
      <c r="A94" s="13"/>
      <c r="B94" s="18"/>
      <c r="C94" s="18"/>
      <c r="D94" s="18"/>
      <c r="E94" s="18"/>
      <c r="F94" s="18"/>
      <c r="G94" s="18"/>
      <c r="H94" s="18"/>
      <c r="I94" s="18"/>
      <c r="J94" s="19"/>
      <c r="K94" s="13"/>
    </row>
    <row r="95" spans="1:11" ht="15" customHeight="1">
      <c r="A95" s="13"/>
      <c r="B95" s="18"/>
      <c r="C95" s="18"/>
      <c r="D95" s="18"/>
      <c r="E95" s="18"/>
      <c r="F95" s="18"/>
      <c r="G95" s="18"/>
      <c r="H95" s="18"/>
      <c r="I95" s="18"/>
      <c r="J95" s="19"/>
      <c r="K95" s="13"/>
    </row>
    <row r="96" spans="1:11" ht="15" customHeight="1">
      <c r="A96" s="13"/>
      <c r="B96" s="18"/>
      <c r="C96" s="18"/>
      <c r="D96" s="18"/>
      <c r="E96" s="18"/>
      <c r="F96" s="18"/>
      <c r="G96" s="18"/>
      <c r="H96" s="18"/>
      <c r="I96" s="18"/>
      <c r="J96" s="19"/>
      <c r="K96" s="13"/>
    </row>
    <row r="97" spans="1:11" ht="15" customHeight="1">
      <c r="A97" s="13"/>
      <c r="B97" s="18"/>
      <c r="C97" s="18"/>
      <c r="D97" s="18"/>
      <c r="E97" s="18"/>
      <c r="F97" s="18"/>
      <c r="G97" s="18"/>
      <c r="H97" s="18"/>
      <c r="I97" s="18"/>
      <c r="J97" s="19"/>
      <c r="K97" s="13"/>
    </row>
    <row r="98" spans="1:11" ht="15" customHeight="1">
      <c r="A98" s="13"/>
      <c r="B98" s="18"/>
      <c r="C98" s="18"/>
      <c r="D98" s="18"/>
      <c r="E98" s="18"/>
      <c r="F98" s="18"/>
      <c r="G98" s="18"/>
      <c r="H98" s="18"/>
      <c r="I98" s="18"/>
      <c r="J98" s="19"/>
      <c r="K98" s="13"/>
    </row>
    <row r="99" spans="1:11" ht="15" customHeight="1">
      <c r="A99" s="13"/>
      <c r="B99" s="18"/>
      <c r="C99" s="18"/>
      <c r="D99" s="18"/>
      <c r="E99" s="18"/>
      <c r="F99" s="18"/>
      <c r="G99" s="18"/>
      <c r="H99" s="18"/>
      <c r="I99" s="18"/>
      <c r="J99" s="19"/>
      <c r="K99" s="13"/>
    </row>
    <row r="100" spans="1:11" ht="15" customHeight="1">
      <c r="A100" s="13"/>
      <c r="B100" s="18"/>
      <c r="C100" s="18"/>
      <c r="D100" s="18"/>
      <c r="E100" s="18"/>
      <c r="F100" s="18"/>
      <c r="G100" s="18"/>
      <c r="H100" s="18"/>
      <c r="I100" s="18"/>
      <c r="J100" s="19"/>
      <c r="K100" s="13"/>
    </row>
    <row r="101" spans="1:11" ht="15" customHeight="1">
      <c r="A101" s="13"/>
      <c r="B101" s="18"/>
      <c r="C101" s="18"/>
      <c r="D101" s="18"/>
      <c r="E101" s="18"/>
      <c r="F101" s="18"/>
      <c r="G101" s="18"/>
      <c r="H101" s="18"/>
      <c r="I101" s="18"/>
      <c r="J101" s="19"/>
      <c r="K101" s="13"/>
    </row>
    <row r="102" spans="1:11" ht="15" customHeight="1">
      <c r="A102" s="13"/>
      <c r="B102" s="18"/>
      <c r="C102" s="18"/>
      <c r="D102" s="18"/>
      <c r="E102" s="18"/>
      <c r="F102" s="18"/>
      <c r="G102" s="18"/>
      <c r="H102" s="18"/>
      <c r="I102" s="18"/>
      <c r="J102" s="19"/>
      <c r="K102" s="13"/>
    </row>
    <row r="103" spans="1:11" ht="15" customHeight="1">
      <c r="A103" s="13"/>
      <c r="B103" s="18"/>
      <c r="C103" s="18"/>
      <c r="D103" s="18"/>
      <c r="E103" s="18"/>
      <c r="F103" s="18"/>
      <c r="G103" s="18"/>
      <c r="H103" s="18"/>
      <c r="I103" s="18"/>
      <c r="J103" s="19"/>
      <c r="K103" s="13"/>
    </row>
    <row r="104" spans="1:11" ht="15" customHeight="1">
      <c r="A104" s="13"/>
      <c r="B104" s="18"/>
      <c r="C104" s="18"/>
      <c r="D104" s="18"/>
      <c r="E104" s="18"/>
      <c r="F104" s="18"/>
      <c r="G104" s="18"/>
      <c r="H104" s="18"/>
      <c r="I104" s="18"/>
      <c r="J104" s="19"/>
      <c r="K104" s="13"/>
    </row>
    <row r="105" spans="1:11" ht="15" customHeight="1">
      <c r="A105" s="13"/>
      <c r="B105" s="18"/>
      <c r="C105" s="18"/>
      <c r="D105" s="18"/>
      <c r="E105" s="18"/>
      <c r="F105" s="18"/>
      <c r="G105" s="18"/>
      <c r="H105" s="18"/>
      <c r="I105" s="18"/>
      <c r="J105" s="19"/>
      <c r="K105" s="13"/>
    </row>
    <row r="106" spans="1:11" ht="15" customHeight="1">
      <c r="A106" s="13"/>
      <c r="B106" s="18"/>
      <c r="C106" s="18"/>
      <c r="D106" s="18"/>
      <c r="E106" s="18"/>
      <c r="F106" s="18"/>
      <c r="G106" s="18"/>
      <c r="H106" s="18"/>
      <c r="I106" s="18"/>
      <c r="J106" s="19"/>
      <c r="K106" s="13"/>
    </row>
    <row r="107" spans="1:11" ht="15" customHeight="1">
      <c r="A107" s="13"/>
      <c r="B107" s="18"/>
      <c r="C107" s="18"/>
      <c r="D107" s="18"/>
      <c r="E107" s="18"/>
      <c r="F107" s="18"/>
      <c r="G107" s="18"/>
      <c r="H107" s="18"/>
      <c r="I107" s="18"/>
      <c r="J107" s="19"/>
      <c r="K107" s="13"/>
    </row>
    <row r="108" spans="1:11" ht="15" customHeight="1">
      <c r="A108" s="13"/>
      <c r="B108" s="18"/>
      <c r="C108" s="18"/>
      <c r="D108" s="18"/>
      <c r="E108" s="18"/>
      <c r="F108" s="18"/>
      <c r="G108" s="18"/>
      <c r="H108" s="18"/>
      <c r="I108" s="18"/>
      <c r="J108" s="19"/>
      <c r="K108" s="13"/>
    </row>
    <row r="109" spans="1:11" ht="15" customHeight="1">
      <c r="A109" s="13"/>
      <c r="B109" s="18"/>
      <c r="C109" s="18"/>
      <c r="D109" s="18"/>
      <c r="E109" s="18"/>
      <c r="F109" s="18"/>
      <c r="G109" s="18"/>
      <c r="H109" s="18"/>
      <c r="I109" s="18"/>
      <c r="J109" s="19"/>
      <c r="K109" s="13"/>
    </row>
    <row r="110" spans="1:11" ht="15" customHeight="1">
      <c r="A110" s="13"/>
      <c r="B110" s="18"/>
      <c r="C110" s="18"/>
      <c r="D110" s="18"/>
      <c r="E110" s="18"/>
      <c r="F110" s="18"/>
      <c r="G110" s="18"/>
      <c r="H110" s="18"/>
      <c r="I110" s="18"/>
      <c r="J110" s="19"/>
      <c r="K110" s="13"/>
    </row>
    <row r="111" spans="1:11" ht="15" customHeight="1">
      <c r="A111" s="13"/>
      <c r="B111" s="18"/>
      <c r="C111" s="18"/>
      <c r="D111" s="18"/>
      <c r="E111" s="18"/>
      <c r="F111" s="18"/>
      <c r="G111" s="18"/>
      <c r="H111" s="18"/>
      <c r="I111" s="18"/>
      <c r="J111" s="19"/>
      <c r="K111" s="13"/>
    </row>
    <row r="112" spans="1:11" ht="15" customHeight="1">
      <c r="A112" s="13"/>
      <c r="B112" s="18"/>
      <c r="C112" s="18"/>
      <c r="D112" s="18"/>
      <c r="E112" s="18"/>
      <c r="F112" s="18"/>
      <c r="G112" s="18"/>
      <c r="H112" s="18"/>
      <c r="I112" s="18"/>
      <c r="J112" s="19"/>
      <c r="K112" s="13"/>
    </row>
    <row r="113" spans="1:11" ht="15" customHeight="1">
      <c r="A113" s="13"/>
      <c r="B113" s="18"/>
      <c r="C113" s="18"/>
      <c r="D113" s="18"/>
      <c r="E113" s="18"/>
      <c r="F113" s="18"/>
      <c r="G113" s="18"/>
      <c r="H113" s="18"/>
      <c r="I113" s="18"/>
      <c r="J113" s="19"/>
      <c r="K113" s="13"/>
    </row>
    <row r="114" spans="1:11" ht="15" customHeight="1">
      <c r="A114" s="13"/>
      <c r="B114" s="18"/>
      <c r="C114" s="18"/>
      <c r="D114" s="18"/>
      <c r="E114" s="18"/>
      <c r="F114" s="18"/>
      <c r="G114" s="18"/>
      <c r="H114" s="18"/>
      <c r="I114" s="18"/>
      <c r="J114" s="19"/>
      <c r="K114" s="13"/>
    </row>
    <row r="115" spans="1:11" ht="15" customHeight="1">
      <c r="A115" s="13"/>
      <c r="B115" s="18"/>
      <c r="C115" s="18"/>
      <c r="D115" s="18"/>
      <c r="E115" s="18"/>
      <c r="F115" s="18"/>
      <c r="G115" s="18"/>
      <c r="H115" s="18"/>
      <c r="I115" s="18"/>
      <c r="J115" s="19"/>
      <c r="K115" s="13"/>
    </row>
    <row r="116" spans="1:11" ht="15" customHeight="1">
      <c r="A116" s="13"/>
      <c r="B116" s="18"/>
      <c r="C116" s="18"/>
      <c r="D116" s="18"/>
      <c r="E116" s="18"/>
      <c r="F116" s="18"/>
      <c r="G116" s="18"/>
      <c r="H116" s="18"/>
      <c r="I116" s="18"/>
      <c r="J116" s="19"/>
      <c r="K116" s="13"/>
    </row>
    <row r="117" spans="1:11" ht="15" customHeight="1">
      <c r="A117" s="13"/>
      <c r="B117" s="18"/>
      <c r="C117" s="18"/>
      <c r="D117" s="18"/>
      <c r="E117" s="18"/>
      <c r="F117" s="18"/>
      <c r="G117" s="18"/>
      <c r="H117" s="18"/>
      <c r="I117" s="18"/>
      <c r="J117" s="19"/>
      <c r="K117" s="13"/>
    </row>
    <row r="118" spans="1:11" ht="15" customHeight="1">
      <c r="A118" s="13"/>
      <c r="B118" s="18"/>
      <c r="C118" s="18"/>
      <c r="D118" s="18"/>
      <c r="E118" s="18"/>
      <c r="F118" s="18"/>
      <c r="G118" s="18"/>
      <c r="H118" s="18"/>
      <c r="I118" s="18"/>
      <c r="J118" s="19"/>
      <c r="K118" s="13"/>
    </row>
    <row r="119" spans="1:11" ht="15" customHeight="1">
      <c r="A119" s="13"/>
      <c r="B119" s="18"/>
      <c r="C119" s="18"/>
      <c r="D119" s="18"/>
      <c r="E119" s="18"/>
      <c r="F119" s="18"/>
      <c r="G119" s="18"/>
      <c r="H119" s="18"/>
      <c r="I119" s="18"/>
      <c r="J119" s="19"/>
      <c r="K119" s="13"/>
    </row>
    <row r="120" spans="1:11" ht="15" customHeight="1">
      <c r="A120" s="13"/>
      <c r="B120" s="18"/>
      <c r="C120" s="18"/>
      <c r="D120" s="18"/>
      <c r="E120" s="18"/>
      <c r="F120" s="18"/>
      <c r="G120" s="18"/>
      <c r="H120" s="18"/>
      <c r="I120" s="18"/>
      <c r="J120" s="19"/>
      <c r="K120" s="13"/>
    </row>
    <row r="121" spans="1:11" ht="15" customHeight="1">
      <c r="A121" s="13"/>
      <c r="B121" s="18"/>
      <c r="C121" s="18"/>
      <c r="D121" s="18"/>
      <c r="E121" s="18"/>
      <c r="F121" s="18"/>
      <c r="G121" s="18"/>
      <c r="H121" s="18"/>
      <c r="I121" s="18"/>
      <c r="J121" s="19"/>
      <c r="K121" s="13"/>
    </row>
    <row r="122" spans="1:11" ht="15" customHeight="1">
      <c r="A122" s="13"/>
      <c r="B122" s="18"/>
      <c r="C122" s="18"/>
      <c r="D122" s="18"/>
      <c r="E122" s="18"/>
      <c r="F122" s="18"/>
      <c r="G122" s="18"/>
      <c r="H122" s="18"/>
      <c r="I122" s="18"/>
      <c r="J122" s="19"/>
      <c r="K122" s="13"/>
    </row>
    <row r="123" spans="1:11" ht="15" customHeight="1">
      <c r="A123" s="13"/>
      <c r="B123" s="18"/>
      <c r="C123" s="18"/>
      <c r="D123" s="18"/>
      <c r="E123" s="18"/>
      <c r="F123" s="18"/>
      <c r="G123" s="18"/>
      <c r="H123" s="18"/>
      <c r="I123" s="18"/>
      <c r="J123" s="19"/>
      <c r="K123" s="13"/>
    </row>
    <row r="124" spans="1:11" ht="15" customHeight="1">
      <c r="A124" s="13"/>
      <c r="B124" s="18"/>
      <c r="C124" s="18"/>
      <c r="D124" s="18"/>
      <c r="E124" s="18"/>
      <c r="F124" s="18"/>
      <c r="G124" s="18"/>
      <c r="H124" s="18"/>
      <c r="I124" s="18"/>
      <c r="J124" s="19"/>
      <c r="K124" s="13"/>
    </row>
    <row r="125" spans="1:11" ht="15" customHeight="1">
      <c r="A125" s="13"/>
      <c r="B125" s="18"/>
      <c r="C125" s="18"/>
      <c r="D125" s="18"/>
      <c r="E125" s="18"/>
      <c r="F125" s="18"/>
      <c r="G125" s="18"/>
      <c r="H125" s="18"/>
      <c r="I125" s="18"/>
      <c r="J125" s="19"/>
      <c r="K125" s="13"/>
    </row>
    <row r="126" spans="1:11" ht="15" customHeight="1">
      <c r="A126" s="13"/>
      <c r="B126" s="18"/>
      <c r="C126" s="18"/>
      <c r="D126" s="18"/>
      <c r="E126" s="18"/>
      <c r="F126" s="18"/>
      <c r="G126" s="18"/>
      <c r="H126" s="18"/>
      <c r="I126" s="18"/>
      <c r="J126" s="19"/>
      <c r="K126" s="13"/>
    </row>
    <row r="127" spans="1:11" ht="15" customHeight="1">
      <c r="A127" s="13"/>
      <c r="B127" s="18"/>
      <c r="C127" s="18"/>
      <c r="D127" s="18"/>
      <c r="E127" s="18"/>
      <c r="F127" s="18"/>
      <c r="G127" s="18"/>
      <c r="H127" s="18"/>
      <c r="I127" s="18"/>
      <c r="J127" s="19"/>
      <c r="K127" s="13"/>
    </row>
    <row r="128" spans="1:11" ht="15" customHeight="1">
      <c r="A128" s="13"/>
      <c r="B128" s="18"/>
      <c r="C128" s="18"/>
      <c r="D128" s="18"/>
      <c r="E128" s="18"/>
      <c r="F128" s="18"/>
      <c r="G128" s="18"/>
      <c r="H128" s="18"/>
      <c r="I128" s="18"/>
      <c r="J128" s="19"/>
      <c r="K128" s="13"/>
    </row>
    <row r="129" spans="1:11" ht="15" customHeight="1">
      <c r="A129" s="13"/>
      <c r="B129" s="18"/>
      <c r="C129" s="18"/>
      <c r="D129" s="18"/>
      <c r="E129" s="18"/>
      <c r="F129" s="18"/>
      <c r="G129" s="18"/>
      <c r="H129" s="18"/>
      <c r="I129" s="18"/>
      <c r="J129" s="19"/>
      <c r="K129" s="13"/>
    </row>
    <row r="130" spans="1:11" ht="15" customHeight="1">
      <c r="A130" s="13"/>
      <c r="B130" s="18"/>
      <c r="C130" s="18"/>
      <c r="D130" s="18"/>
      <c r="E130" s="18"/>
      <c r="F130" s="18"/>
      <c r="G130" s="18"/>
      <c r="H130" s="18"/>
      <c r="I130" s="18"/>
      <c r="J130" s="19"/>
      <c r="K130" s="13"/>
    </row>
    <row r="131" spans="1:11" ht="15" customHeight="1">
      <c r="A131" s="13"/>
      <c r="B131" s="18"/>
      <c r="C131" s="18"/>
      <c r="D131" s="18"/>
      <c r="E131" s="18"/>
      <c r="F131" s="18"/>
      <c r="G131" s="18"/>
      <c r="H131" s="18"/>
      <c r="I131" s="18"/>
      <c r="J131" s="19"/>
      <c r="K131" s="13"/>
    </row>
    <row r="132" spans="1:11" ht="15" customHeight="1">
      <c r="A132" s="13"/>
      <c r="B132" s="18"/>
      <c r="C132" s="18"/>
      <c r="D132" s="18"/>
      <c r="E132" s="18"/>
      <c r="F132" s="18"/>
      <c r="G132" s="18"/>
      <c r="H132" s="18"/>
      <c r="I132" s="18"/>
      <c r="J132" s="19"/>
      <c r="K132" s="13"/>
    </row>
    <row r="133" spans="1:11" ht="15" customHeight="1">
      <c r="A133" s="13"/>
      <c r="B133" s="18"/>
      <c r="C133" s="18"/>
      <c r="D133" s="18"/>
      <c r="E133" s="18"/>
      <c r="F133" s="18"/>
      <c r="G133" s="18"/>
      <c r="H133" s="18"/>
      <c r="I133" s="18"/>
      <c r="J133" s="19"/>
      <c r="K133" s="13"/>
    </row>
    <row r="134" spans="1:11" ht="15" customHeight="1">
      <c r="A134" s="13"/>
      <c r="B134" s="18"/>
      <c r="C134" s="18"/>
      <c r="D134" s="18"/>
      <c r="E134" s="18"/>
      <c r="F134" s="18"/>
      <c r="G134" s="18"/>
      <c r="H134" s="18"/>
      <c r="I134" s="18"/>
      <c r="J134" s="19"/>
      <c r="K134" s="13"/>
    </row>
    <row r="135" spans="1:11" ht="15" customHeight="1">
      <c r="A135" s="13"/>
      <c r="B135" s="18"/>
      <c r="C135" s="18"/>
      <c r="D135" s="18"/>
      <c r="E135" s="18"/>
      <c r="F135" s="18"/>
      <c r="G135" s="18"/>
      <c r="H135" s="18"/>
      <c r="I135" s="18"/>
      <c r="J135" s="19"/>
      <c r="K135" s="13"/>
    </row>
    <row r="136" spans="1:11" ht="15" customHeight="1">
      <c r="A136" s="13"/>
      <c r="B136" s="18"/>
      <c r="C136" s="18"/>
      <c r="D136" s="18"/>
      <c r="E136" s="18"/>
      <c r="F136" s="18"/>
      <c r="G136" s="18"/>
      <c r="H136" s="18"/>
      <c r="I136" s="18"/>
      <c r="J136" s="19"/>
      <c r="K136" s="13"/>
    </row>
    <row r="137" spans="1:11" ht="15" customHeight="1">
      <c r="A137" s="13"/>
      <c r="B137" s="18"/>
      <c r="C137" s="18"/>
      <c r="D137" s="18"/>
      <c r="E137" s="18"/>
      <c r="F137" s="18"/>
      <c r="G137" s="18"/>
      <c r="H137" s="18"/>
      <c r="I137" s="18"/>
      <c r="J137" s="19"/>
      <c r="K137" s="13"/>
    </row>
    <row r="138" spans="1:11" ht="15" customHeight="1">
      <c r="A138" s="13"/>
      <c r="B138" s="18"/>
      <c r="C138" s="18"/>
      <c r="D138" s="18"/>
      <c r="E138" s="18"/>
      <c r="F138" s="18"/>
      <c r="G138" s="18"/>
      <c r="H138" s="18"/>
      <c r="I138" s="18"/>
      <c r="J138" s="19"/>
      <c r="K138" s="13"/>
    </row>
    <row r="139" spans="1:11" ht="15" customHeight="1">
      <c r="A139" s="13"/>
      <c r="B139" s="18"/>
      <c r="C139" s="18"/>
      <c r="D139" s="18"/>
      <c r="E139" s="18"/>
      <c r="F139" s="18"/>
      <c r="G139" s="18"/>
      <c r="H139" s="18"/>
      <c r="I139" s="18"/>
      <c r="J139" s="19"/>
      <c r="K139" s="13"/>
    </row>
    <row r="140" spans="1:11" ht="15" customHeight="1">
      <c r="A140" s="13"/>
      <c r="B140" s="18"/>
      <c r="C140" s="18"/>
      <c r="D140" s="18"/>
      <c r="E140" s="18"/>
      <c r="F140" s="18"/>
      <c r="G140" s="18"/>
      <c r="H140" s="18"/>
      <c r="I140" s="18"/>
      <c r="J140" s="19"/>
      <c r="K140" s="13"/>
    </row>
    <row r="141" spans="1:11" ht="15" customHeight="1">
      <c r="A141" s="13"/>
      <c r="B141" s="18"/>
      <c r="C141" s="18"/>
      <c r="D141" s="18"/>
      <c r="E141" s="18"/>
      <c r="F141" s="18"/>
      <c r="G141" s="18"/>
      <c r="H141" s="18"/>
      <c r="I141" s="18"/>
      <c r="J141" s="19"/>
      <c r="K141" s="13"/>
    </row>
    <row r="142" spans="1:11" ht="15" customHeight="1">
      <c r="A142" s="13"/>
      <c r="B142" s="18"/>
      <c r="C142" s="18"/>
      <c r="D142" s="18"/>
      <c r="E142" s="18"/>
      <c r="F142" s="18"/>
      <c r="G142" s="18"/>
      <c r="H142" s="18"/>
      <c r="I142" s="18"/>
      <c r="J142" s="19"/>
      <c r="K142" s="13"/>
    </row>
    <row r="143" spans="1:11" ht="15" customHeight="1">
      <c r="A143" s="13"/>
      <c r="B143" s="18"/>
      <c r="C143" s="18"/>
      <c r="D143" s="18"/>
      <c r="E143" s="18"/>
      <c r="F143" s="18"/>
      <c r="G143" s="18"/>
      <c r="H143" s="18"/>
      <c r="I143" s="18"/>
      <c r="J143" s="19"/>
      <c r="K143" s="13"/>
    </row>
    <row r="144" spans="1:11" ht="15" customHeight="1">
      <c r="A144" s="13"/>
      <c r="B144" s="18"/>
      <c r="C144" s="18"/>
      <c r="D144" s="18"/>
      <c r="E144" s="18"/>
      <c r="F144" s="18"/>
      <c r="G144" s="18"/>
      <c r="H144" s="18"/>
      <c r="I144" s="18"/>
      <c r="J144" s="19"/>
      <c r="K144" s="13"/>
    </row>
    <row r="145" spans="1:11" ht="15" customHeight="1">
      <c r="A145" s="13"/>
      <c r="B145" s="18"/>
      <c r="C145" s="18"/>
      <c r="D145" s="18"/>
      <c r="E145" s="18"/>
      <c r="F145" s="18"/>
      <c r="G145" s="18"/>
      <c r="H145" s="18"/>
      <c r="I145" s="18"/>
      <c r="J145" s="19"/>
      <c r="K145" s="13"/>
    </row>
    <row r="146" spans="1:11" ht="15" customHeight="1">
      <c r="A146" s="13"/>
      <c r="B146" s="18"/>
      <c r="C146" s="18"/>
      <c r="D146" s="18"/>
      <c r="E146" s="18"/>
      <c r="F146" s="18"/>
      <c r="G146" s="18"/>
      <c r="H146" s="18"/>
      <c r="I146" s="18"/>
      <c r="J146" s="19"/>
      <c r="K146" s="13"/>
    </row>
    <row r="147" spans="1:11" ht="15" customHeight="1">
      <c r="A147" s="13"/>
      <c r="B147" s="18"/>
      <c r="C147" s="18"/>
      <c r="D147" s="18"/>
      <c r="E147" s="18"/>
      <c r="F147" s="18"/>
      <c r="G147" s="18"/>
      <c r="H147" s="18"/>
      <c r="I147" s="18"/>
      <c r="J147" s="19"/>
      <c r="K147" s="13"/>
    </row>
    <row r="148" spans="1:11" ht="15" customHeight="1">
      <c r="A148" s="13"/>
      <c r="B148" s="18"/>
      <c r="C148" s="18"/>
      <c r="D148" s="18"/>
      <c r="E148" s="18"/>
      <c r="F148" s="18"/>
      <c r="G148" s="18"/>
      <c r="H148" s="18"/>
      <c r="I148" s="18"/>
      <c r="J148" s="19"/>
      <c r="K148" s="13"/>
    </row>
    <row r="149" spans="1:11" ht="15" customHeight="1">
      <c r="A149" s="13"/>
      <c r="B149" s="18"/>
      <c r="C149" s="18"/>
      <c r="D149" s="18"/>
      <c r="E149" s="18"/>
      <c r="F149" s="18"/>
      <c r="G149" s="18"/>
      <c r="H149" s="18"/>
      <c r="I149" s="18"/>
      <c r="J149" s="19"/>
      <c r="K149" s="13"/>
    </row>
    <row r="150" spans="1:11" ht="15" customHeight="1">
      <c r="A150" s="13"/>
      <c r="B150" s="18"/>
      <c r="C150" s="18"/>
      <c r="D150" s="18"/>
      <c r="E150" s="18"/>
      <c r="F150" s="18"/>
      <c r="G150" s="18"/>
      <c r="H150" s="18"/>
      <c r="I150" s="18"/>
      <c r="J150" s="19"/>
      <c r="K150" s="13"/>
    </row>
    <row r="151" spans="1:11" ht="15" customHeight="1">
      <c r="A151" s="13"/>
      <c r="B151" s="18"/>
      <c r="C151" s="18"/>
      <c r="D151" s="18"/>
      <c r="E151" s="18"/>
      <c r="F151" s="18"/>
      <c r="G151" s="18"/>
      <c r="H151" s="18"/>
      <c r="I151" s="18"/>
      <c r="J151" s="19"/>
      <c r="K151" s="13"/>
    </row>
    <row r="152" spans="1:11" ht="15" customHeight="1">
      <c r="A152" s="13"/>
      <c r="B152" s="18"/>
      <c r="C152" s="18"/>
      <c r="D152" s="18"/>
      <c r="E152" s="18"/>
      <c r="F152" s="18"/>
      <c r="G152" s="18"/>
      <c r="H152" s="18"/>
      <c r="I152" s="18"/>
      <c r="J152" s="19"/>
      <c r="K152" s="13"/>
    </row>
    <row r="153" spans="1:11" ht="15" customHeight="1">
      <c r="A153" s="13"/>
      <c r="B153" s="18"/>
      <c r="C153" s="18"/>
      <c r="D153" s="18"/>
      <c r="E153" s="18"/>
      <c r="F153" s="18"/>
      <c r="G153" s="18"/>
      <c r="H153" s="18"/>
      <c r="I153" s="18"/>
      <c r="J153" s="19"/>
      <c r="K153" s="13"/>
    </row>
    <row r="154" spans="1:11" ht="15" customHeight="1">
      <c r="A154" s="13"/>
      <c r="B154" s="18"/>
      <c r="C154" s="18"/>
      <c r="D154" s="18"/>
      <c r="E154" s="18"/>
      <c r="F154" s="18"/>
      <c r="G154" s="18"/>
      <c r="H154" s="18"/>
      <c r="I154" s="18"/>
      <c r="J154" s="19"/>
      <c r="K154" s="13"/>
    </row>
    <row r="155" spans="1:11" ht="15" customHeight="1">
      <c r="A155" s="13"/>
      <c r="B155" s="18"/>
      <c r="C155" s="18"/>
      <c r="D155" s="18"/>
      <c r="E155" s="18"/>
      <c r="F155" s="18"/>
      <c r="G155" s="18"/>
      <c r="H155" s="18"/>
      <c r="I155" s="18"/>
      <c r="J155" s="19"/>
      <c r="K155" s="13"/>
    </row>
    <row r="156" spans="1:11" ht="15" customHeight="1">
      <c r="A156" s="13"/>
      <c r="B156" s="18"/>
      <c r="C156" s="18"/>
      <c r="D156" s="18"/>
      <c r="E156" s="18"/>
      <c r="F156" s="18"/>
      <c r="G156" s="18"/>
      <c r="H156" s="18"/>
      <c r="I156" s="18"/>
      <c r="J156" s="19"/>
      <c r="K156" s="13"/>
    </row>
    <row r="157" spans="1:11" ht="15" customHeight="1">
      <c r="A157" s="13"/>
      <c r="B157" s="18"/>
      <c r="C157" s="18"/>
      <c r="D157" s="18"/>
      <c r="E157" s="18"/>
      <c r="F157" s="18"/>
      <c r="G157" s="18"/>
      <c r="H157" s="18"/>
      <c r="I157" s="18"/>
      <c r="J157" s="19"/>
      <c r="K157" s="13"/>
    </row>
    <row r="158" spans="1:11" ht="15" customHeight="1">
      <c r="A158" s="13"/>
      <c r="B158" s="18"/>
      <c r="C158" s="18"/>
      <c r="D158" s="18"/>
      <c r="E158" s="18"/>
      <c r="F158" s="18"/>
      <c r="G158" s="18"/>
      <c r="H158" s="18"/>
      <c r="I158" s="18"/>
      <c r="J158" s="19"/>
      <c r="K158" s="13"/>
    </row>
    <row r="159" spans="1:11" ht="15" customHeight="1">
      <c r="A159" s="13"/>
      <c r="B159" s="18"/>
      <c r="C159" s="18"/>
      <c r="D159" s="18"/>
      <c r="E159" s="18"/>
      <c r="F159" s="18"/>
      <c r="G159" s="18"/>
      <c r="H159" s="18"/>
      <c r="I159" s="18"/>
      <c r="J159" s="19"/>
      <c r="K159" s="13"/>
    </row>
    <row r="160" spans="1:11" ht="15" customHeight="1">
      <c r="A160" s="13"/>
      <c r="B160" s="18"/>
      <c r="C160" s="18"/>
      <c r="D160" s="18"/>
      <c r="E160" s="18"/>
      <c r="F160" s="18"/>
      <c r="G160" s="18"/>
      <c r="H160" s="18"/>
      <c r="I160" s="18"/>
      <c r="J160" s="19"/>
      <c r="K160" s="13"/>
    </row>
    <row r="161" spans="1:11" ht="15" customHeight="1">
      <c r="A161" s="13"/>
      <c r="B161" s="18"/>
      <c r="C161" s="18"/>
      <c r="D161" s="18"/>
      <c r="E161" s="18"/>
      <c r="F161" s="18"/>
      <c r="G161" s="18"/>
      <c r="H161" s="18"/>
      <c r="I161" s="18"/>
      <c r="J161" s="19"/>
      <c r="K161" s="13"/>
    </row>
    <row r="162" spans="1:11" ht="15" customHeight="1">
      <c r="A162" s="13"/>
      <c r="B162" s="18"/>
      <c r="C162" s="18"/>
      <c r="D162" s="18"/>
      <c r="E162" s="18"/>
      <c r="F162" s="18"/>
      <c r="G162" s="18"/>
      <c r="H162" s="18"/>
      <c r="I162" s="18"/>
      <c r="J162" s="19"/>
      <c r="K162" s="13"/>
    </row>
  </sheetData>
  <mergeCells count="34">
    <mergeCell ref="I47:J47"/>
    <mergeCell ref="I41:J41"/>
    <mergeCell ref="I42:J42"/>
    <mergeCell ref="I43:J43"/>
    <mergeCell ref="I44:J44"/>
    <mergeCell ref="I45:J45"/>
    <mergeCell ref="I46:J46"/>
    <mergeCell ref="I40:J40"/>
    <mergeCell ref="I29:J29"/>
    <mergeCell ref="I30:J30"/>
    <mergeCell ref="I31:J31"/>
    <mergeCell ref="I32:J32"/>
    <mergeCell ref="I33:J33"/>
    <mergeCell ref="I34:J34"/>
    <mergeCell ref="I35:J35"/>
    <mergeCell ref="I36:J36"/>
    <mergeCell ref="I37:J37"/>
    <mergeCell ref="I38:J38"/>
    <mergeCell ref="I39:J39"/>
    <mergeCell ref="B26:F26"/>
    <mergeCell ref="H26:H28"/>
    <mergeCell ref="I26:J28"/>
    <mergeCell ref="B27:D27"/>
    <mergeCell ref="E27:E28"/>
    <mergeCell ref="F27:F28"/>
    <mergeCell ref="G27:G28"/>
    <mergeCell ref="A1:J1"/>
    <mergeCell ref="B3:I3"/>
    <mergeCell ref="J3:J5"/>
    <mergeCell ref="B4:E4"/>
    <mergeCell ref="F4:F5"/>
    <mergeCell ref="G4:G5"/>
    <mergeCell ref="H4:H5"/>
    <mergeCell ref="I4:I5"/>
  </mergeCells>
  <phoneticPr fontId="3"/>
  <pageMargins left="0.78740157480314965" right="0.78740157480314965" top="0.98425196850393704" bottom="0.98425196850393704" header="0.51181102362204722" footer="0.31496062992125984"/>
  <pageSetup paperSize="9" scale="95"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62"/>
  <sheetViews>
    <sheetView zoomScaleNormal="100" workbookViewId="0">
      <selection sqref="A1:J1"/>
    </sheetView>
  </sheetViews>
  <sheetFormatPr defaultRowHeight="15" customHeight="1"/>
  <cols>
    <col min="1" max="1" width="10.75" style="33" customWidth="1"/>
    <col min="2" max="9" width="8.875" style="35" customWidth="1"/>
    <col min="10" max="10" width="8.875" style="36" customWidth="1"/>
    <col min="11" max="12" width="9" style="33"/>
    <col min="13" max="13" width="9" style="2"/>
    <col min="14" max="16384" width="9" style="33"/>
  </cols>
  <sheetData>
    <row r="1" spans="1:12" ht="22.5" customHeight="1">
      <c r="A1" s="316" t="s">
        <v>56</v>
      </c>
      <c r="B1" s="316"/>
      <c r="C1" s="316"/>
      <c r="D1" s="316"/>
      <c r="E1" s="316"/>
      <c r="F1" s="316"/>
      <c r="G1" s="316"/>
      <c r="H1" s="316"/>
      <c r="I1" s="316"/>
      <c r="J1" s="316"/>
      <c r="K1" s="2"/>
      <c r="L1" s="2"/>
    </row>
    <row r="2" spans="1:12" ht="15" customHeight="1">
      <c r="A2" s="5"/>
      <c r="B2" s="6"/>
      <c r="C2" s="6"/>
      <c r="D2" s="6"/>
      <c r="E2" s="6"/>
      <c r="F2" s="6"/>
      <c r="G2" s="6"/>
      <c r="H2" s="6"/>
      <c r="I2" s="7"/>
      <c r="J2" s="7" t="s">
        <v>54</v>
      </c>
      <c r="K2" s="5"/>
      <c r="L2" s="2"/>
    </row>
    <row r="3" spans="1:12" ht="15" customHeight="1">
      <c r="A3" s="8"/>
      <c r="B3" s="283" t="s">
        <v>5</v>
      </c>
      <c r="C3" s="283"/>
      <c r="D3" s="283"/>
      <c r="E3" s="283"/>
      <c r="F3" s="283"/>
      <c r="G3" s="284"/>
      <c r="H3" s="284"/>
      <c r="I3" s="284"/>
      <c r="J3" s="285" t="s">
        <v>8</v>
      </c>
      <c r="K3" s="5"/>
      <c r="L3" s="2"/>
    </row>
    <row r="4" spans="1:12" ht="15" customHeight="1">
      <c r="A4" s="9"/>
      <c r="B4" s="287" t="s">
        <v>4</v>
      </c>
      <c r="C4" s="288"/>
      <c r="D4" s="288"/>
      <c r="E4" s="289"/>
      <c r="F4" s="290" t="s">
        <v>22</v>
      </c>
      <c r="G4" s="291" t="s">
        <v>55</v>
      </c>
      <c r="H4" s="291" t="s">
        <v>10</v>
      </c>
      <c r="I4" s="293" t="s">
        <v>62</v>
      </c>
      <c r="J4" s="286"/>
      <c r="K4" s="5"/>
      <c r="L4" s="2"/>
    </row>
    <row r="5" spans="1:12" s="3" customFormat="1" ht="22.5">
      <c r="A5" s="10"/>
      <c r="B5" s="55"/>
      <c r="C5" s="28" t="s">
        <v>1</v>
      </c>
      <c r="D5" s="24" t="s">
        <v>2</v>
      </c>
      <c r="E5" s="25" t="s">
        <v>3</v>
      </c>
      <c r="F5" s="290"/>
      <c r="G5" s="292"/>
      <c r="H5" s="292"/>
      <c r="I5" s="293"/>
      <c r="J5" s="286"/>
      <c r="K5" s="11"/>
    </row>
    <row r="6" spans="1:12" ht="15" customHeight="1">
      <c r="A6" s="12" t="s">
        <v>0</v>
      </c>
      <c r="B6" s="56">
        <f t="shared" ref="B6:I6" si="0">SUM(B7:B24)</f>
        <v>31462</v>
      </c>
      <c r="C6" s="68">
        <f t="shared" si="0"/>
        <v>26043</v>
      </c>
      <c r="D6" s="69">
        <f t="shared" si="0"/>
        <v>3991</v>
      </c>
      <c r="E6" s="70">
        <f t="shared" si="0"/>
        <v>1428</v>
      </c>
      <c r="F6" s="56">
        <f t="shared" si="0"/>
        <v>7592</v>
      </c>
      <c r="G6" s="56">
        <f>SUM(G7:G24)</f>
        <v>80</v>
      </c>
      <c r="H6" s="56">
        <f t="shared" si="0"/>
        <v>1533</v>
      </c>
      <c r="I6" s="57">
        <f t="shared" si="0"/>
        <v>377</v>
      </c>
      <c r="J6" s="106">
        <f>SUM(B6,F6,G6,H6,I6)</f>
        <v>41044</v>
      </c>
      <c r="K6" s="5"/>
      <c r="L6" s="2"/>
    </row>
    <row r="7" spans="1:12" ht="15" customHeight="1">
      <c r="A7" s="20" t="s">
        <v>11</v>
      </c>
      <c r="B7" s="71">
        <f t="shared" ref="B7:B24" si="1">SUM(C7:E7)</f>
        <v>864</v>
      </c>
      <c r="C7" s="72">
        <v>427</v>
      </c>
      <c r="D7" s="73">
        <v>395</v>
      </c>
      <c r="E7" s="74">
        <v>42</v>
      </c>
      <c r="F7" s="71">
        <v>212</v>
      </c>
      <c r="G7" s="71">
        <v>7</v>
      </c>
      <c r="H7" s="71">
        <v>150</v>
      </c>
      <c r="I7" s="107">
        <v>20</v>
      </c>
      <c r="J7" s="102">
        <f t="shared" ref="J7:J24" si="2">B7+F7+H7+I7+G7</f>
        <v>1253</v>
      </c>
      <c r="K7" s="13"/>
      <c r="L7" s="2"/>
    </row>
    <row r="8" spans="1:12" ht="15" customHeight="1">
      <c r="A8" s="21" t="s">
        <v>23</v>
      </c>
      <c r="B8" s="75">
        <f t="shared" si="1"/>
        <v>1385</v>
      </c>
      <c r="C8" s="76">
        <v>866</v>
      </c>
      <c r="D8" s="77">
        <v>519</v>
      </c>
      <c r="E8" s="78">
        <v>0</v>
      </c>
      <c r="F8" s="75">
        <v>489</v>
      </c>
      <c r="G8" s="75">
        <v>0</v>
      </c>
      <c r="H8" s="75">
        <v>113</v>
      </c>
      <c r="I8" s="63">
        <v>172</v>
      </c>
      <c r="J8" s="103">
        <f t="shared" si="2"/>
        <v>2159</v>
      </c>
      <c r="K8" s="13"/>
      <c r="L8" s="2"/>
    </row>
    <row r="9" spans="1:12" ht="15" customHeight="1">
      <c r="A9" s="21" t="s">
        <v>24</v>
      </c>
      <c r="B9" s="75">
        <f t="shared" si="1"/>
        <v>327</v>
      </c>
      <c r="C9" s="76">
        <v>37</v>
      </c>
      <c r="D9" s="77">
        <v>167</v>
      </c>
      <c r="E9" s="78">
        <v>123</v>
      </c>
      <c r="F9" s="75">
        <v>187</v>
      </c>
      <c r="G9" s="75">
        <v>0</v>
      </c>
      <c r="H9" s="75">
        <v>0</v>
      </c>
      <c r="I9" s="63">
        <v>0</v>
      </c>
      <c r="J9" s="103">
        <f t="shared" si="2"/>
        <v>514</v>
      </c>
      <c r="K9" s="13"/>
      <c r="L9" s="2"/>
    </row>
    <row r="10" spans="1:12" ht="15" customHeight="1">
      <c r="A10" s="21" t="s">
        <v>25</v>
      </c>
      <c r="B10" s="75">
        <f t="shared" si="1"/>
        <v>887</v>
      </c>
      <c r="C10" s="76">
        <v>159</v>
      </c>
      <c r="D10" s="77">
        <v>345</v>
      </c>
      <c r="E10" s="78">
        <v>383</v>
      </c>
      <c r="F10" s="75">
        <v>145</v>
      </c>
      <c r="G10" s="75">
        <v>0</v>
      </c>
      <c r="H10" s="75">
        <v>64</v>
      </c>
      <c r="I10" s="63">
        <v>0</v>
      </c>
      <c r="J10" s="103">
        <f t="shared" si="2"/>
        <v>1096</v>
      </c>
      <c r="K10" s="13"/>
      <c r="L10" s="2"/>
    </row>
    <row r="11" spans="1:12" ht="15" customHeight="1">
      <c r="A11" s="21" t="s">
        <v>26</v>
      </c>
      <c r="B11" s="75">
        <f t="shared" si="1"/>
        <v>831</v>
      </c>
      <c r="C11" s="76">
        <v>106</v>
      </c>
      <c r="D11" s="77">
        <v>617</v>
      </c>
      <c r="E11" s="78">
        <v>108</v>
      </c>
      <c r="F11" s="75">
        <v>256</v>
      </c>
      <c r="G11" s="75">
        <v>0</v>
      </c>
      <c r="H11" s="75">
        <v>193</v>
      </c>
      <c r="I11" s="63">
        <v>0</v>
      </c>
      <c r="J11" s="103">
        <f t="shared" si="2"/>
        <v>1280</v>
      </c>
      <c r="K11" s="13"/>
      <c r="L11" s="2"/>
    </row>
    <row r="12" spans="1:12" ht="15" customHeight="1">
      <c r="A12" s="21" t="s">
        <v>27</v>
      </c>
      <c r="B12" s="75">
        <f t="shared" si="1"/>
        <v>3543</v>
      </c>
      <c r="C12" s="76">
        <v>3334</v>
      </c>
      <c r="D12" s="77">
        <v>209</v>
      </c>
      <c r="E12" s="78">
        <v>0</v>
      </c>
      <c r="F12" s="75">
        <v>194</v>
      </c>
      <c r="G12" s="75">
        <v>3</v>
      </c>
      <c r="H12" s="75">
        <v>57</v>
      </c>
      <c r="I12" s="63">
        <v>0</v>
      </c>
      <c r="J12" s="103">
        <f t="shared" si="2"/>
        <v>3797</v>
      </c>
      <c r="K12" s="13"/>
      <c r="L12" s="2"/>
    </row>
    <row r="13" spans="1:12" ht="15" customHeight="1">
      <c r="A13" s="21" t="s">
        <v>39</v>
      </c>
      <c r="B13" s="75">
        <f t="shared" si="1"/>
        <v>1810</v>
      </c>
      <c r="C13" s="76">
        <v>1444</v>
      </c>
      <c r="D13" s="77">
        <v>332</v>
      </c>
      <c r="E13" s="78">
        <v>34</v>
      </c>
      <c r="F13" s="75">
        <v>84</v>
      </c>
      <c r="G13" s="75">
        <v>4</v>
      </c>
      <c r="H13" s="75">
        <v>67</v>
      </c>
      <c r="I13" s="63">
        <v>0</v>
      </c>
      <c r="J13" s="103">
        <f t="shared" si="2"/>
        <v>1965</v>
      </c>
      <c r="K13" s="13"/>
      <c r="L13" s="2"/>
    </row>
    <row r="14" spans="1:12" ht="15" customHeight="1">
      <c r="A14" s="21" t="s">
        <v>28</v>
      </c>
      <c r="B14" s="75">
        <f t="shared" si="1"/>
        <v>4244</v>
      </c>
      <c r="C14" s="76">
        <v>4076</v>
      </c>
      <c r="D14" s="77">
        <v>168</v>
      </c>
      <c r="E14" s="78">
        <v>0</v>
      </c>
      <c r="F14" s="75">
        <v>571</v>
      </c>
      <c r="G14" s="75">
        <v>0</v>
      </c>
      <c r="H14" s="75">
        <v>57</v>
      </c>
      <c r="I14" s="63">
        <v>0</v>
      </c>
      <c r="J14" s="103">
        <f t="shared" si="2"/>
        <v>4872</v>
      </c>
      <c r="K14" s="13"/>
    </row>
    <row r="15" spans="1:12" ht="15" customHeight="1">
      <c r="A15" s="21" t="s">
        <v>12</v>
      </c>
      <c r="B15" s="75">
        <f t="shared" si="1"/>
        <v>1632</v>
      </c>
      <c r="C15" s="76">
        <v>1345</v>
      </c>
      <c r="D15" s="77">
        <v>287</v>
      </c>
      <c r="E15" s="78">
        <v>0</v>
      </c>
      <c r="F15" s="75">
        <v>376</v>
      </c>
      <c r="G15" s="75">
        <v>0</v>
      </c>
      <c r="H15" s="75">
        <v>0</v>
      </c>
      <c r="I15" s="63">
        <v>0</v>
      </c>
      <c r="J15" s="103">
        <f t="shared" si="2"/>
        <v>2008</v>
      </c>
      <c r="K15" s="13"/>
    </row>
    <row r="16" spans="1:12" ht="15" customHeight="1">
      <c r="A16" s="21" t="s">
        <v>13</v>
      </c>
      <c r="B16" s="75">
        <f t="shared" si="1"/>
        <v>2112</v>
      </c>
      <c r="C16" s="76">
        <v>1517</v>
      </c>
      <c r="D16" s="77">
        <v>57</v>
      </c>
      <c r="E16" s="78">
        <v>538</v>
      </c>
      <c r="F16" s="75">
        <v>250</v>
      </c>
      <c r="G16" s="75">
        <v>33</v>
      </c>
      <c r="H16" s="75">
        <v>25</v>
      </c>
      <c r="I16" s="63">
        <v>110</v>
      </c>
      <c r="J16" s="103">
        <f t="shared" si="2"/>
        <v>2530</v>
      </c>
      <c r="K16" s="13"/>
    </row>
    <row r="17" spans="1:11" ht="15" customHeight="1">
      <c r="A17" s="21" t="s">
        <v>21</v>
      </c>
      <c r="B17" s="75">
        <f t="shared" si="1"/>
        <v>857</v>
      </c>
      <c r="C17" s="76">
        <v>335</v>
      </c>
      <c r="D17" s="77">
        <v>342</v>
      </c>
      <c r="E17" s="78">
        <v>180</v>
      </c>
      <c r="F17" s="75">
        <v>884</v>
      </c>
      <c r="G17" s="75">
        <v>0</v>
      </c>
      <c r="H17" s="75">
        <v>112</v>
      </c>
      <c r="I17" s="63">
        <v>0</v>
      </c>
      <c r="J17" s="103">
        <f t="shared" si="2"/>
        <v>1853</v>
      </c>
      <c r="K17" s="13"/>
    </row>
    <row r="18" spans="1:11" ht="15" customHeight="1">
      <c r="A18" s="21" t="s">
        <v>14</v>
      </c>
      <c r="B18" s="75">
        <f t="shared" si="1"/>
        <v>4393</v>
      </c>
      <c r="C18" s="76">
        <v>4317</v>
      </c>
      <c r="D18" s="77">
        <v>76</v>
      </c>
      <c r="E18" s="78">
        <v>0</v>
      </c>
      <c r="F18" s="75">
        <v>723</v>
      </c>
      <c r="G18" s="75">
        <v>6</v>
      </c>
      <c r="H18" s="75">
        <v>74</v>
      </c>
      <c r="I18" s="63">
        <v>0</v>
      </c>
      <c r="J18" s="103">
        <f t="shared" si="2"/>
        <v>5196</v>
      </c>
      <c r="K18" s="13"/>
    </row>
    <row r="19" spans="1:11" ht="15" customHeight="1">
      <c r="A19" s="21" t="s">
        <v>15</v>
      </c>
      <c r="B19" s="75">
        <f t="shared" si="1"/>
        <v>191</v>
      </c>
      <c r="C19" s="76">
        <v>164</v>
      </c>
      <c r="D19" s="77">
        <v>27</v>
      </c>
      <c r="E19" s="78">
        <v>0</v>
      </c>
      <c r="F19" s="75">
        <v>704</v>
      </c>
      <c r="G19" s="75">
        <v>0</v>
      </c>
      <c r="H19" s="75">
        <v>46</v>
      </c>
      <c r="I19" s="63">
        <v>0</v>
      </c>
      <c r="J19" s="103">
        <f t="shared" si="2"/>
        <v>941</v>
      </c>
      <c r="K19" s="13"/>
    </row>
    <row r="20" spans="1:11" ht="15" customHeight="1">
      <c r="A20" s="21" t="s">
        <v>16</v>
      </c>
      <c r="B20" s="75">
        <f t="shared" si="1"/>
        <v>1719</v>
      </c>
      <c r="C20" s="76">
        <v>1654</v>
      </c>
      <c r="D20" s="77">
        <v>65</v>
      </c>
      <c r="E20" s="78">
        <v>0</v>
      </c>
      <c r="F20" s="75">
        <v>1078</v>
      </c>
      <c r="G20" s="75">
        <v>4</v>
      </c>
      <c r="H20" s="75">
        <v>286</v>
      </c>
      <c r="I20" s="63">
        <v>0</v>
      </c>
      <c r="J20" s="103">
        <f t="shared" si="2"/>
        <v>3087</v>
      </c>
      <c r="K20" s="13"/>
    </row>
    <row r="21" spans="1:11" ht="15" customHeight="1">
      <c r="A21" s="21" t="s">
        <v>17</v>
      </c>
      <c r="B21" s="75">
        <f t="shared" si="1"/>
        <v>1128</v>
      </c>
      <c r="C21" s="76">
        <v>989</v>
      </c>
      <c r="D21" s="77">
        <v>139</v>
      </c>
      <c r="E21" s="78">
        <v>0</v>
      </c>
      <c r="F21" s="75">
        <v>412</v>
      </c>
      <c r="G21" s="75">
        <v>22</v>
      </c>
      <c r="H21" s="75">
        <v>117</v>
      </c>
      <c r="I21" s="63">
        <v>75</v>
      </c>
      <c r="J21" s="103">
        <f t="shared" si="2"/>
        <v>1754</v>
      </c>
      <c r="K21" s="13"/>
    </row>
    <row r="22" spans="1:11" ht="15" customHeight="1">
      <c r="A22" s="21" t="s">
        <v>18</v>
      </c>
      <c r="B22" s="75">
        <f t="shared" si="1"/>
        <v>689</v>
      </c>
      <c r="C22" s="76">
        <v>654</v>
      </c>
      <c r="D22" s="77">
        <v>15</v>
      </c>
      <c r="E22" s="78">
        <v>20</v>
      </c>
      <c r="F22" s="75">
        <v>183</v>
      </c>
      <c r="G22" s="75">
        <v>1</v>
      </c>
      <c r="H22" s="75">
        <v>24</v>
      </c>
      <c r="I22" s="63">
        <v>0</v>
      </c>
      <c r="J22" s="103">
        <f t="shared" si="2"/>
        <v>897</v>
      </c>
      <c r="K22" s="13"/>
    </row>
    <row r="23" spans="1:11" ht="15" customHeight="1">
      <c r="A23" s="21" t="s">
        <v>19</v>
      </c>
      <c r="B23" s="75">
        <f t="shared" si="1"/>
        <v>1795</v>
      </c>
      <c r="C23" s="76">
        <v>1644</v>
      </c>
      <c r="D23" s="77">
        <v>151</v>
      </c>
      <c r="E23" s="78">
        <v>0</v>
      </c>
      <c r="F23" s="75">
        <v>567</v>
      </c>
      <c r="G23" s="75">
        <v>0</v>
      </c>
      <c r="H23" s="75">
        <v>72</v>
      </c>
      <c r="I23" s="63">
        <v>0</v>
      </c>
      <c r="J23" s="103">
        <f t="shared" si="2"/>
        <v>2434</v>
      </c>
      <c r="K23" s="13"/>
    </row>
    <row r="24" spans="1:11" ht="15" customHeight="1">
      <c r="A24" s="22" t="s">
        <v>20</v>
      </c>
      <c r="B24" s="79">
        <f t="shared" si="1"/>
        <v>3055</v>
      </c>
      <c r="C24" s="80">
        <v>2975</v>
      </c>
      <c r="D24" s="81">
        <v>80</v>
      </c>
      <c r="E24" s="82">
        <v>0</v>
      </c>
      <c r="F24" s="79">
        <v>277</v>
      </c>
      <c r="G24" s="79">
        <v>0</v>
      </c>
      <c r="H24" s="79">
        <v>76</v>
      </c>
      <c r="I24" s="67">
        <v>0</v>
      </c>
      <c r="J24" s="104">
        <f t="shared" si="2"/>
        <v>3408</v>
      </c>
      <c r="K24" s="13"/>
    </row>
    <row r="25" spans="1:11" ht="15" customHeight="1">
      <c r="A25" s="14"/>
      <c r="B25" s="49"/>
      <c r="C25" s="49"/>
      <c r="D25" s="49"/>
      <c r="E25" s="49"/>
      <c r="F25" s="49"/>
      <c r="G25" s="49"/>
      <c r="H25" s="49"/>
      <c r="I25" s="49"/>
      <c r="J25" s="50"/>
      <c r="K25" s="13"/>
    </row>
    <row r="26" spans="1:11" s="2" customFormat="1" ht="15" customHeight="1">
      <c r="A26" s="8"/>
      <c r="B26" s="294" t="s">
        <v>6</v>
      </c>
      <c r="C26" s="295"/>
      <c r="D26" s="295"/>
      <c r="E26" s="295"/>
      <c r="F26" s="295"/>
      <c r="G26" s="26"/>
      <c r="H26" s="296" t="s">
        <v>64</v>
      </c>
      <c r="I26" s="299" t="s">
        <v>9</v>
      </c>
      <c r="J26" s="300"/>
      <c r="K26" s="5"/>
    </row>
    <row r="27" spans="1:11" s="2" customFormat="1" ht="15" customHeight="1">
      <c r="A27" s="9"/>
      <c r="B27" s="296" t="s">
        <v>7</v>
      </c>
      <c r="C27" s="305"/>
      <c r="D27" s="306"/>
      <c r="E27" s="306" t="s">
        <v>30</v>
      </c>
      <c r="F27" s="291" t="s">
        <v>10</v>
      </c>
      <c r="G27" s="295" t="s">
        <v>66</v>
      </c>
      <c r="H27" s="297"/>
      <c r="I27" s="301"/>
      <c r="J27" s="302"/>
      <c r="K27" s="5"/>
    </row>
    <row r="28" spans="1:11" s="3" customFormat="1" ht="22.5">
      <c r="A28" s="10"/>
      <c r="B28" s="27"/>
      <c r="C28" s="28" t="s">
        <v>1</v>
      </c>
      <c r="D28" s="29" t="s">
        <v>61</v>
      </c>
      <c r="E28" s="307"/>
      <c r="F28" s="292"/>
      <c r="G28" s="295"/>
      <c r="H28" s="298"/>
      <c r="I28" s="303"/>
      <c r="J28" s="304"/>
      <c r="K28" s="11"/>
    </row>
    <row r="29" spans="1:11" ht="15" customHeight="1">
      <c r="A29" s="12" t="s">
        <v>0</v>
      </c>
      <c r="B29" s="84">
        <f t="shared" ref="B29:G29" si="3">SUM(B30:B47)</f>
        <v>17692</v>
      </c>
      <c r="C29" s="108">
        <f t="shared" si="3"/>
        <v>17539</v>
      </c>
      <c r="D29" s="109">
        <f t="shared" si="3"/>
        <v>153</v>
      </c>
      <c r="E29" s="109">
        <f t="shared" si="3"/>
        <v>1478</v>
      </c>
      <c r="F29" s="88">
        <f t="shared" si="3"/>
        <v>14</v>
      </c>
      <c r="G29" s="88">
        <f t="shared" si="3"/>
        <v>5559</v>
      </c>
      <c r="H29" s="180">
        <f>SUM(H30:H47)</f>
        <v>45121</v>
      </c>
      <c r="I29" s="310">
        <f>SUM(J6,B29,E29,F29,G29,H29)</f>
        <v>110908</v>
      </c>
      <c r="J29" s="311"/>
      <c r="K29" s="13"/>
    </row>
    <row r="30" spans="1:11" ht="15" customHeight="1">
      <c r="A30" s="20" t="s">
        <v>11</v>
      </c>
      <c r="B30" s="89">
        <f t="shared" ref="B30:B47" si="4">SUM(C30:D30)</f>
        <v>0</v>
      </c>
      <c r="C30" s="111">
        <v>0</v>
      </c>
      <c r="D30" s="112">
        <v>0</v>
      </c>
      <c r="E30" s="112">
        <v>87</v>
      </c>
      <c r="F30" s="113">
        <v>0</v>
      </c>
      <c r="G30" s="113">
        <v>42</v>
      </c>
      <c r="H30" s="181">
        <v>824</v>
      </c>
      <c r="I30" s="312">
        <f t="shared" ref="I30:I47" si="5">J7+B30+E30+F30+G30+H30</f>
        <v>2206</v>
      </c>
      <c r="J30" s="313"/>
      <c r="K30" s="13"/>
    </row>
    <row r="31" spans="1:11" ht="15" customHeight="1">
      <c r="A31" s="21" t="s">
        <v>23</v>
      </c>
      <c r="B31" s="94">
        <f t="shared" si="4"/>
        <v>841</v>
      </c>
      <c r="C31" s="115">
        <v>812</v>
      </c>
      <c r="D31" s="116">
        <v>29</v>
      </c>
      <c r="E31" s="116">
        <v>23</v>
      </c>
      <c r="F31" s="117">
        <v>0</v>
      </c>
      <c r="G31" s="117">
        <v>292</v>
      </c>
      <c r="H31" s="182">
        <v>4381</v>
      </c>
      <c r="I31" s="308">
        <f t="shared" si="5"/>
        <v>7696</v>
      </c>
      <c r="J31" s="309"/>
      <c r="K31" s="13"/>
    </row>
    <row r="32" spans="1:11" ht="15" customHeight="1">
      <c r="A32" s="21" t="s">
        <v>24</v>
      </c>
      <c r="B32" s="94">
        <f t="shared" si="4"/>
        <v>244</v>
      </c>
      <c r="C32" s="115">
        <v>244</v>
      </c>
      <c r="D32" s="112">
        <v>0</v>
      </c>
      <c r="E32" s="116">
        <v>0</v>
      </c>
      <c r="F32" s="117">
        <v>0</v>
      </c>
      <c r="G32" s="117">
        <v>0</v>
      </c>
      <c r="H32" s="182">
        <v>224</v>
      </c>
      <c r="I32" s="308">
        <f t="shared" si="5"/>
        <v>982</v>
      </c>
      <c r="J32" s="309"/>
      <c r="K32" s="13"/>
    </row>
    <row r="33" spans="1:11" ht="15" customHeight="1">
      <c r="A33" s="21" t="s">
        <v>25</v>
      </c>
      <c r="B33" s="94">
        <f t="shared" si="4"/>
        <v>0</v>
      </c>
      <c r="C33" s="115">
        <v>0</v>
      </c>
      <c r="D33" s="112">
        <v>0</v>
      </c>
      <c r="E33" s="116">
        <v>0</v>
      </c>
      <c r="F33" s="117">
        <v>0</v>
      </c>
      <c r="G33" s="117">
        <v>736</v>
      </c>
      <c r="H33" s="182">
        <v>3684</v>
      </c>
      <c r="I33" s="308">
        <f t="shared" si="5"/>
        <v>5516</v>
      </c>
      <c r="J33" s="309"/>
      <c r="K33" s="13"/>
    </row>
    <row r="34" spans="1:11" ht="15" customHeight="1">
      <c r="A34" s="21" t="s">
        <v>26</v>
      </c>
      <c r="B34" s="94">
        <f t="shared" si="4"/>
        <v>0</v>
      </c>
      <c r="C34" s="115">
        <v>0</v>
      </c>
      <c r="D34" s="112">
        <v>0</v>
      </c>
      <c r="E34" s="116">
        <v>16</v>
      </c>
      <c r="F34" s="117">
        <v>0</v>
      </c>
      <c r="G34" s="117">
        <v>161</v>
      </c>
      <c r="H34" s="182">
        <v>2969</v>
      </c>
      <c r="I34" s="308">
        <f t="shared" si="5"/>
        <v>4426</v>
      </c>
      <c r="J34" s="309"/>
      <c r="K34" s="13"/>
    </row>
    <row r="35" spans="1:11" ht="15" customHeight="1">
      <c r="A35" s="21" t="s">
        <v>27</v>
      </c>
      <c r="B35" s="94">
        <f t="shared" si="4"/>
        <v>774</v>
      </c>
      <c r="C35" s="115">
        <v>774</v>
      </c>
      <c r="D35" s="112">
        <v>0</v>
      </c>
      <c r="E35" s="116">
        <v>196</v>
      </c>
      <c r="F35" s="117">
        <v>0</v>
      </c>
      <c r="G35" s="117">
        <v>0</v>
      </c>
      <c r="H35" s="182">
        <v>2510</v>
      </c>
      <c r="I35" s="308">
        <f t="shared" si="5"/>
        <v>7277</v>
      </c>
      <c r="J35" s="309"/>
      <c r="K35" s="13"/>
    </row>
    <row r="36" spans="1:11" ht="15" customHeight="1">
      <c r="A36" s="21" t="s">
        <v>39</v>
      </c>
      <c r="B36" s="94">
        <f t="shared" si="4"/>
        <v>3885</v>
      </c>
      <c r="C36" s="115">
        <v>3885</v>
      </c>
      <c r="D36" s="112">
        <v>0</v>
      </c>
      <c r="E36" s="116">
        <v>24</v>
      </c>
      <c r="F36" s="117">
        <v>0</v>
      </c>
      <c r="G36" s="117">
        <v>68</v>
      </c>
      <c r="H36" s="182">
        <v>4455</v>
      </c>
      <c r="I36" s="308">
        <f t="shared" si="5"/>
        <v>10397</v>
      </c>
      <c r="J36" s="309"/>
      <c r="K36" s="13"/>
    </row>
    <row r="37" spans="1:11" ht="15" customHeight="1">
      <c r="A37" s="21" t="s">
        <v>28</v>
      </c>
      <c r="B37" s="94">
        <f t="shared" si="4"/>
        <v>1437</v>
      </c>
      <c r="C37" s="115">
        <v>1437</v>
      </c>
      <c r="D37" s="112">
        <v>0</v>
      </c>
      <c r="E37" s="116">
        <v>119</v>
      </c>
      <c r="F37" s="117">
        <v>0</v>
      </c>
      <c r="G37" s="117">
        <v>1472</v>
      </c>
      <c r="H37" s="182">
        <v>3095</v>
      </c>
      <c r="I37" s="308">
        <f t="shared" si="5"/>
        <v>10995</v>
      </c>
      <c r="J37" s="309"/>
      <c r="K37" s="13"/>
    </row>
    <row r="38" spans="1:11" ht="15" customHeight="1">
      <c r="A38" s="21" t="s">
        <v>12</v>
      </c>
      <c r="B38" s="94">
        <f t="shared" si="4"/>
        <v>324</v>
      </c>
      <c r="C38" s="115">
        <v>324</v>
      </c>
      <c r="D38" s="112">
        <v>0</v>
      </c>
      <c r="E38" s="116">
        <v>36</v>
      </c>
      <c r="F38" s="117">
        <v>0</v>
      </c>
      <c r="G38" s="117">
        <v>621</v>
      </c>
      <c r="H38" s="182">
        <v>4323</v>
      </c>
      <c r="I38" s="308">
        <f t="shared" si="5"/>
        <v>7312</v>
      </c>
      <c r="J38" s="309"/>
      <c r="K38" s="13"/>
    </row>
    <row r="39" spans="1:11" ht="15" customHeight="1">
      <c r="A39" s="21" t="s">
        <v>13</v>
      </c>
      <c r="B39" s="94">
        <f t="shared" si="4"/>
        <v>502</v>
      </c>
      <c r="C39" s="115">
        <v>438</v>
      </c>
      <c r="D39" s="116">
        <v>64</v>
      </c>
      <c r="E39" s="116">
        <v>27</v>
      </c>
      <c r="F39" s="117">
        <v>0</v>
      </c>
      <c r="G39" s="117">
        <v>0</v>
      </c>
      <c r="H39" s="182">
        <v>4017</v>
      </c>
      <c r="I39" s="308">
        <f t="shared" si="5"/>
        <v>7076</v>
      </c>
      <c r="J39" s="309"/>
      <c r="K39" s="13"/>
    </row>
    <row r="40" spans="1:11" ht="15" customHeight="1">
      <c r="A40" s="21" t="s">
        <v>21</v>
      </c>
      <c r="B40" s="94">
        <f t="shared" si="4"/>
        <v>5</v>
      </c>
      <c r="C40" s="115">
        <v>5</v>
      </c>
      <c r="D40" s="112">
        <v>0</v>
      </c>
      <c r="E40" s="116">
        <v>154</v>
      </c>
      <c r="F40" s="117">
        <v>0</v>
      </c>
      <c r="G40" s="117">
        <v>0</v>
      </c>
      <c r="H40" s="182">
        <v>1832</v>
      </c>
      <c r="I40" s="308">
        <f t="shared" si="5"/>
        <v>3844</v>
      </c>
      <c r="J40" s="309"/>
      <c r="K40" s="13"/>
    </row>
    <row r="41" spans="1:11" ht="15" customHeight="1">
      <c r="A41" s="21" t="s">
        <v>14</v>
      </c>
      <c r="B41" s="94">
        <f t="shared" si="4"/>
        <v>618</v>
      </c>
      <c r="C41" s="115">
        <v>618</v>
      </c>
      <c r="D41" s="112">
        <v>0</v>
      </c>
      <c r="E41" s="116">
        <v>132</v>
      </c>
      <c r="F41" s="117">
        <v>14</v>
      </c>
      <c r="G41" s="117">
        <v>618</v>
      </c>
      <c r="H41" s="182">
        <v>1745</v>
      </c>
      <c r="I41" s="308">
        <f t="shared" si="5"/>
        <v>8323</v>
      </c>
      <c r="J41" s="309"/>
      <c r="K41" s="13"/>
    </row>
    <row r="42" spans="1:11" ht="15" customHeight="1">
      <c r="A42" s="21" t="s">
        <v>15</v>
      </c>
      <c r="B42" s="94">
        <f t="shared" si="4"/>
        <v>0</v>
      </c>
      <c r="C42" s="115">
        <v>0</v>
      </c>
      <c r="D42" s="112">
        <v>0</v>
      </c>
      <c r="E42" s="116">
        <v>166</v>
      </c>
      <c r="F42" s="117">
        <v>0</v>
      </c>
      <c r="G42" s="117">
        <v>109</v>
      </c>
      <c r="H42" s="182">
        <v>2495</v>
      </c>
      <c r="I42" s="308">
        <f t="shared" si="5"/>
        <v>3711</v>
      </c>
      <c r="J42" s="309"/>
      <c r="K42" s="13"/>
    </row>
    <row r="43" spans="1:11" ht="15" customHeight="1">
      <c r="A43" s="21" t="s">
        <v>16</v>
      </c>
      <c r="B43" s="94">
        <f t="shared" si="4"/>
        <v>0</v>
      </c>
      <c r="C43" s="115">
        <v>0</v>
      </c>
      <c r="D43" s="112">
        <v>0</v>
      </c>
      <c r="E43" s="116">
        <v>178</v>
      </c>
      <c r="F43" s="117">
        <v>0</v>
      </c>
      <c r="G43" s="117">
        <v>0</v>
      </c>
      <c r="H43" s="182">
        <v>3032</v>
      </c>
      <c r="I43" s="308">
        <f t="shared" si="5"/>
        <v>6297</v>
      </c>
      <c r="J43" s="309"/>
      <c r="K43" s="13"/>
    </row>
    <row r="44" spans="1:11" ht="15" customHeight="1">
      <c r="A44" s="21" t="s">
        <v>17</v>
      </c>
      <c r="B44" s="94">
        <f t="shared" si="4"/>
        <v>3502</v>
      </c>
      <c r="C44" s="115">
        <v>3502</v>
      </c>
      <c r="D44" s="112">
        <v>0</v>
      </c>
      <c r="E44" s="116">
        <v>0</v>
      </c>
      <c r="F44" s="117">
        <v>0</v>
      </c>
      <c r="G44" s="117">
        <v>790</v>
      </c>
      <c r="H44" s="182">
        <v>1913</v>
      </c>
      <c r="I44" s="308">
        <f t="shared" si="5"/>
        <v>7959</v>
      </c>
      <c r="J44" s="309"/>
      <c r="K44" s="13"/>
    </row>
    <row r="45" spans="1:11" ht="15" customHeight="1">
      <c r="A45" s="21" t="s">
        <v>18</v>
      </c>
      <c r="B45" s="94">
        <f t="shared" si="4"/>
        <v>303</v>
      </c>
      <c r="C45" s="115">
        <v>303</v>
      </c>
      <c r="D45" s="112">
        <v>0</v>
      </c>
      <c r="E45" s="116">
        <v>163</v>
      </c>
      <c r="F45" s="117">
        <v>0</v>
      </c>
      <c r="G45" s="117">
        <v>650</v>
      </c>
      <c r="H45" s="182">
        <v>3170</v>
      </c>
      <c r="I45" s="308">
        <f t="shared" si="5"/>
        <v>5183</v>
      </c>
      <c r="J45" s="309"/>
      <c r="K45" s="13"/>
    </row>
    <row r="46" spans="1:11" ht="15" customHeight="1">
      <c r="A46" s="21" t="s">
        <v>19</v>
      </c>
      <c r="B46" s="94">
        <f t="shared" si="4"/>
        <v>2238</v>
      </c>
      <c r="C46" s="115">
        <v>2238</v>
      </c>
      <c r="D46" s="112">
        <v>0</v>
      </c>
      <c r="E46" s="116">
        <v>157</v>
      </c>
      <c r="F46" s="117">
        <v>0</v>
      </c>
      <c r="G46" s="117">
        <v>0</v>
      </c>
      <c r="H46" s="182">
        <v>0</v>
      </c>
      <c r="I46" s="308">
        <f t="shared" si="5"/>
        <v>4829</v>
      </c>
      <c r="J46" s="309"/>
      <c r="K46" s="13"/>
    </row>
    <row r="47" spans="1:11" ht="15" customHeight="1">
      <c r="A47" s="22" t="s">
        <v>20</v>
      </c>
      <c r="B47" s="98">
        <f t="shared" si="4"/>
        <v>3019</v>
      </c>
      <c r="C47" s="118">
        <v>2959</v>
      </c>
      <c r="D47" s="119">
        <v>60</v>
      </c>
      <c r="E47" s="119">
        <v>0</v>
      </c>
      <c r="F47" s="120">
        <v>0</v>
      </c>
      <c r="G47" s="120">
        <v>0</v>
      </c>
      <c r="H47" s="183">
        <v>452</v>
      </c>
      <c r="I47" s="314">
        <f t="shared" si="5"/>
        <v>6879</v>
      </c>
      <c r="J47" s="315"/>
      <c r="K47" s="13"/>
    </row>
    <row r="48" spans="1:11" ht="15" customHeight="1">
      <c r="A48" s="51" t="s">
        <v>67</v>
      </c>
      <c r="B48" s="49"/>
      <c r="C48" s="49"/>
      <c r="D48" s="49"/>
      <c r="E48" s="49"/>
      <c r="F48" s="49"/>
      <c r="G48" s="49"/>
      <c r="H48" s="49"/>
      <c r="I48" s="49"/>
      <c r="J48" s="50"/>
      <c r="K48" s="13"/>
    </row>
    <row r="49" spans="1:11" ht="15" customHeight="1">
      <c r="A49" s="51" t="s">
        <v>70</v>
      </c>
      <c r="B49" s="13"/>
      <c r="C49" s="13"/>
      <c r="D49" s="13"/>
      <c r="E49" s="13"/>
      <c r="F49" s="13"/>
      <c r="G49" s="13"/>
      <c r="H49" s="13"/>
      <c r="I49" s="13"/>
      <c r="J49" s="13"/>
      <c r="K49" s="13"/>
    </row>
    <row r="50" spans="1:11" ht="15" customHeight="1">
      <c r="A50" s="51" t="s">
        <v>74</v>
      </c>
      <c r="B50" s="13"/>
      <c r="C50" s="13"/>
      <c r="D50" s="13"/>
      <c r="E50" s="13"/>
      <c r="F50" s="13"/>
      <c r="G50" s="13"/>
      <c r="H50" s="13"/>
      <c r="I50" s="13"/>
      <c r="J50" s="13"/>
      <c r="K50" s="13"/>
    </row>
    <row r="51" spans="1:11" ht="15" customHeight="1">
      <c r="A51" s="51" t="s">
        <v>75</v>
      </c>
      <c r="B51" s="13"/>
      <c r="C51" s="13"/>
      <c r="D51" s="13"/>
      <c r="E51" s="13"/>
      <c r="F51" s="13"/>
      <c r="G51" s="13"/>
      <c r="H51" s="13"/>
      <c r="I51" s="13"/>
      <c r="J51" s="13"/>
      <c r="K51" s="13"/>
    </row>
    <row r="52" spans="1:11" ht="15" customHeight="1">
      <c r="A52" s="51" t="s">
        <v>68</v>
      </c>
      <c r="B52" s="13"/>
      <c r="C52" s="13"/>
      <c r="D52" s="13"/>
      <c r="E52" s="13"/>
      <c r="F52" s="13"/>
      <c r="G52" s="13"/>
      <c r="H52" s="13"/>
      <c r="I52" s="13"/>
      <c r="J52" s="13"/>
      <c r="K52" s="13"/>
    </row>
    <row r="53" spans="1:11" ht="15" customHeight="1">
      <c r="A53" s="17"/>
      <c r="B53" s="15"/>
      <c r="C53" s="15"/>
      <c r="D53" s="15"/>
      <c r="E53" s="15"/>
      <c r="F53" s="15"/>
      <c r="G53" s="15"/>
      <c r="H53" s="15"/>
      <c r="I53" s="15"/>
      <c r="J53" s="16"/>
      <c r="K53" s="13"/>
    </row>
    <row r="54" spans="1:11" ht="15" customHeight="1">
      <c r="A54" s="17"/>
      <c r="B54" s="15"/>
      <c r="C54" s="15"/>
      <c r="D54" s="15"/>
      <c r="E54" s="15"/>
      <c r="F54" s="15"/>
      <c r="G54" s="15"/>
      <c r="H54" s="15"/>
      <c r="I54" s="15"/>
      <c r="J54" s="16"/>
      <c r="K54" s="13"/>
    </row>
    <row r="55" spans="1:11" ht="15" customHeight="1">
      <c r="A55" s="17"/>
      <c r="B55" s="15"/>
      <c r="C55" s="15"/>
      <c r="D55" s="15"/>
      <c r="E55" s="15"/>
      <c r="F55" s="15"/>
      <c r="G55" s="15"/>
      <c r="H55" s="15"/>
      <c r="I55" s="15"/>
      <c r="J55" s="16"/>
      <c r="K55" s="13"/>
    </row>
    <row r="56" spans="1:11" ht="15" customHeight="1">
      <c r="A56" s="17"/>
      <c r="B56" s="15"/>
      <c r="C56" s="15"/>
      <c r="D56" s="15"/>
      <c r="E56" s="15"/>
      <c r="F56" s="15"/>
      <c r="G56" s="15"/>
      <c r="H56" s="15"/>
      <c r="I56" s="15"/>
      <c r="J56" s="16"/>
      <c r="K56" s="13"/>
    </row>
    <row r="57" spans="1:11" ht="15" customHeight="1">
      <c r="A57" s="17"/>
      <c r="B57" s="15"/>
      <c r="C57" s="15"/>
      <c r="D57" s="15"/>
      <c r="E57" s="15"/>
      <c r="F57" s="15"/>
      <c r="G57" s="15"/>
      <c r="H57" s="15"/>
      <c r="I57" s="15"/>
      <c r="J57" s="16"/>
      <c r="K57" s="13"/>
    </row>
    <row r="58" spans="1:11" ht="15" customHeight="1">
      <c r="A58" s="17"/>
      <c r="B58" s="15"/>
      <c r="C58" s="15"/>
      <c r="D58" s="15"/>
      <c r="E58" s="15"/>
      <c r="F58" s="15"/>
      <c r="G58" s="15"/>
      <c r="H58" s="15"/>
      <c r="I58" s="15"/>
      <c r="J58" s="16"/>
      <c r="K58" s="13"/>
    </row>
    <row r="59" spans="1:11" ht="15" customHeight="1">
      <c r="A59" s="17"/>
      <c r="B59" s="15"/>
      <c r="C59" s="15"/>
      <c r="D59" s="15"/>
      <c r="E59" s="15"/>
      <c r="F59" s="15"/>
      <c r="G59" s="15"/>
      <c r="H59" s="15"/>
      <c r="I59" s="15"/>
      <c r="J59" s="16"/>
      <c r="K59" s="13"/>
    </row>
    <row r="60" spans="1:11" ht="15" customHeight="1">
      <c r="A60" s="17"/>
      <c r="B60" s="15"/>
      <c r="C60" s="15"/>
      <c r="D60" s="15"/>
      <c r="E60" s="15"/>
      <c r="F60" s="15"/>
      <c r="G60" s="15"/>
      <c r="H60" s="15"/>
      <c r="I60" s="15"/>
      <c r="J60" s="16"/>
      <c r="K60" s="13"/>
    </row>
    <row r="61" spans="1:11" ht="15" customHeight="1">
      <c r="A61" s="17"/>
      <c r="B61" s="15"/>
      <c r="C61" s="15"/>
      <c r="D61" s="15"/>
      <c r="E61" s="15"/>
      <c r="F61" s="15"/>
      <c r="G61" s="15"/>
      <c r="H61" s="15"/>
      <c r="I61" s="15"/>
      <c r="J61" s="16"/>
      <c r="K61" s="13"/>
    </row>
    <row r="62" spans="1:11" ht="15" customHeight="1">
      <c r="A62" s="17"/>
      <c r="B62" s="15"/>
      <c r="C62" s="15"/>
      <c r="D62" s="15"/>
      <c r="E62" s="15"/>
      <c r="F62" s="15"/>
      <c r="G62" s="15"/>
      <c r="H62" s="15"/>
      <c r="I62" s="15"/>
      <c r="J62" s="16"/>
      <c r="K62" s="13"/>
    </row>
    <row r="63" spans="1:11" ht="15" customHeight="1">
      <c r="A63" s="17"/>
      <c r="B63" s="15"/>
      <c r="C63" s="15"/>
      <c r="D63" s="15"/>
      <c r="E63" s="15"/>
      <c r="F63" s="15"/>
      <c r="G63" s="15"/>
      <c r="H63" s="15"/>
      <c r="I63" s="15"/>
      <c r="J63" s="16"/>
      <c r="K63" s="13"/>
    </row>
    <row r="64" spans="1:11" ht="15" customHeight="1">
      <c r="A64" s="17"/>
      <c r="B64" s="15"/>
      <c r="C64" s="15"/>
      <c r="D64" s="15"/>
      <c r="E64" s="15"/>
      <c r="F64" s="15"/>
      <c r="G64" s="15"/>
      <c r="H64" s="15"/>
      <c r="I64" s="15"/>
      <c r="J64" s="16"/>
      <c r="K64" s="13"/>
    </row>
    <row r="65" spans="1:11" ht="15" customHeight="1">
      <c r="A65" s="17"/>
      <c r="B65" s="15"/>
      <c r="C65" s="15"/>
      <c r="D65" s="15"/>
      <c r="E65" s="15"/>
      <c r="F65" s="15"/>
      <c r="G65" s="15"/>
      <c r="H65" s="15"/>
      <c r="I65" s="15"/>
      <c r="J65" s="16"/>
      <c r="K65" s="13"/>
    </row>
    <row r="66" spans="1:11" ht="15" customHeight="1">
      <c r="A66" s="17"/>
      <c r="B66" s="15"/>
      <c r="C66" s="15"/>
      <c r="D66" s="15"/>
      <c r="E66" s="15"/>
      <c r="F66" s="15"/>
      <c r="G66" s="15"/>
      <c r="H66" s="15"/>
      <c r="I66" s="15"/>
      <c r="J66" s="16"/>
      <c r="K66" s="13"/>
    </row>
    <row r="67" spans="1:11" ht="15" customHeight="1">
      <c r="A67" s="17"/>
      <c r="B67" s="15"/>
      <c r="C67" s="15"/>
      <c r="D67" s="15"/>
      <c r="E67" s="15"/>
      <c r="F67" s="15"/>
      <c r="G67" s="15"/>
      <c r="H67" s="15"/>
      <c r="I67" s="15"/>
      <c r="J67" s="16"/>
      <c r="K67" s="13"/>
    </row>
    <row r="68" spans="1:11" ht="15" customHeight="1">
      <c r="A68" s="13"/>
      <c r="B68" s="18"/>
      <c r="C68" s="18"/>
      <c r="D68" s="18"/>
      <c r="E68" s="18"/>
      <c r="F68" s="18"/>
      <c r="G68" s="18"/>
      <c r="H68" s="18"/>
      <c r="I68" s="18"/>
      <c r="J68" s="19"/>
      <c r="K68" s="13"/>
    </row>
    <row r="69" spans="1:11" ht="15" customHeight="1">
      <c r="A69" s="13"/>
      <c r="B69" s="18"/>
      <c r="C69" s="18"/>
      <c r="D69" s="18"/>
      <c r="E69" s="18"/>
      <c r="F69" s="18"/>
      <c r="G69" s="18"/>
      <c r="H69" s="18"/>
      <c r="I69" s="18"/>
      <c r="J69" s="19"/>
      <c r="K69" s="13"/>
    </row>
    <row r="70" spans="1:11" ht="15" customHeight="1">
      <c r="A70" s="13"/>
      <c r="B70" s="18"/>
      <c r="C70" s="18"/>
      <c r="D70" s="18"/>
      <c r="E70" s="18"/>
      <c r="F70" s="18"/>
      <c r="G70" s="18"/>
      <c r="H70" s="18"/>
      <c r="I70" s="18"/>
      <c r="J70" s="19"/>
      <c r="K70" s="13"/>
    </row>
    <row r="71" spans="1:11" ht="15" customHeight="1">
      <c r="A71" s="13"/>
      <c r="B71" s="18"/>
      <c r="C71" s="18"/>
      <c r="D71" s="18"/>
      <c r="E71" s="18"/>
      <c r="F71" s="18"/>
      <c r="G71" s="18"/>
      <c r="H71" s="18"/>
      <c r="I71" s="18"/>
      <c r="J71" s="19"/>
      <c r="K71" s="13"/>
    </row>
    <row r="72" spans="1:11" ht="15" customHeight="1">
      <c r="A72" s="13"/>
      <c r="B72" s="18"/>
      <c r="C72" s="18"/>
      <c r="D72" s="18"/>
      <c r="E72" s="18"/>
      <c r="F72" s="18"/>
      <c r="G72" s="18"/>
      <c r="H72" s="18"/>
      <c r="I72" s="18"/>
      <c r="J72" s="19"/>
      <c r="K72" s="13"/>
    </row>
    <row r="73" spans="1:11" ht="15" customHeight="1">
      <c r="A73" s="13"/>
      <c r="B73" s="18"/>
      <c r="C73" s="18"/>
      <c r="D73" s="18"/>
      <c r="E73" s="18"/>
      <c r="F73" s="18"/>
      <c r="G73" s="18"/>
      <c r="H73" s="18"/>
      <c r="I73" s="18"/>
      <c r="J73" s="19"/>
      <c r="K73" s="13"/>
    </row>
    <row r="74" spans="1:11" ht="15" customHeight="1">
      <c r="A74" s="13"/>
      <c r="B74" s="18"/>
      <c r="C74" s="18"/>
      <c r="D74" s="18"/>
      <c r="E74" s="18"/>
      <c r="F74" s="18"/>
      <c r="G74" s="18"/>
      <c r="H74" s="18"/>
      <c r="I74" s="18"/>
      <c r="J74" s="19"/>
      <c r="K74" s="13"/>
    </row>
    <row r="75" spans="1:11" ht="15" customHeight="1">
      <c r="A75" s="13"/>
      <c r="B75" s="18"/>
      <c r="C75" s="18"/>
      <c r="D75" s="18"/>
      <c r="E75" s="18"/>
      <c r="F75" s="18"/>
      <c r="G75" s="18"/>
      <c r="H75" s="18"/>
      <c r="I75" s="18"/>
      <c r="J75" s="19"/>
      <c r="K75" s="13"/>
    </row>
    <row r="76" spans="1:11" ht="15" customHeight="1">
      <c r="A76" s="13"/>
      <c r="B76" s="18"/>
      <c r="C76" s="18"/>
      <c r="D76" s="18"/>
      <c r="E76" s="18"/>
      <c r="F76" s="18"/>
      <c r="G76" s="18"/>
      <c r="H76" s="18"/>
      <c r="I76" s="18"/>
      <c r="J76" s="19"/>
      <c r="K76" s="13"/>
    </row>
    <row r="77" spans="1:11" ht="15" customHeight="1">
      <c r="A77" s="13"/>
      <c r="B77" s="18"/>
      <c r="C77" s="18"/>
      <c r="D77" s="18"/>
      <c r="E77" s="18"/>
      <c r="F77" s="18"/>
      <c r="G77" s="18"/>
      <c r="H77" s="18"/>
      <c r="I77" s="18"/>
      <c r="J77" s="19"/>
      <c r="K77" s="13"/>
    </row>
    <row r="78" spans="1:11" ht="15" customHeight="1">
      <c r="A78" s="13"/>
      <c r="B78" s="18"/>
      <c r="C78" s="18"/>
      <c r="D78" s="18"/>
      <c r="E78" s="18"/>
      <c r="F78" s="18"/>
      <c r="G78" s="18"/>
      <c r="H78" s="18"/>
      <c r="I78" s="18"/>
      <c r="J78" s="19"/>
      <c r="K78" s="13"/>
    </row>
    <row r="79" spans="1:11" ht="15" customHeight="1">
      <c r="A79" s="13"/>
      <c r="B79" s="18"/>
      <c r="C79" s="18"/>
      <c r="D79" s="18"/>
      <c r="E79" s="18"/>
      <c r="F79" s="18"/>
      <c r="G79" s="18"/>
      <c r="H79" s="18"/>
      <c r="I79" s="18"/>
      <c r="J79" s="19"/>
      <c r="K79" s="13"/>
    </row>
    <row r="80" spans="1:11" ht="15" customHeight="1">
      <c r="A80" s="13"/>
      <c r="B80" s="18"/>
      <c r="C80" s="18"/>
      <c r="D80" s="18"/>
      <c r="E80" s="18"/>
      <c r="F80" s="18"/>
      <c r="G80" s="18"/>
      <c r="H80" s="18"/>
      <c r="I80" s="18"/>
      <c r="J80" s="19"/>
      <c r="K80" s="13"/>
    </row>
    <row r="81" spans="1:11" ht="15" customHeight="1">
      <c r="A81" s="13"/>
      <c r="B81" s="18"/>
      <c r="C81" s="18"/>
      <c r="D81" s="18"/>
      <c r="E81" s="18"/>
      <c r="F81" s="18"/>
      <c r="G81" s="18"/>
      <c r="H81" s="18"/>
      <c r="I81" s="18"/>
      <c r="J81" s="19"/>
      <c r="K81" s="13"/>
    </row>
    <row r="82" spans="1:11" ht="15" customHeight="1">
      <c r="A82" s="13"/>
      <c r="B82" s="18"/>
      <c r="C82" s="18"/>
      <c r="D82" s="18"/>
      <c r="E82" s="18"/>
      <c r="F82" s="18"/>
      <c r="G82" s="18"/>
      <c r="H82" s="18"/>
      <c r="I82" s="18"/>
      <c r="J82" s="19"/>
      <c r="K82" s="13"/>
    </row>
    <row r="83" spans="1:11" ht="15" customHeight="1">
      <c r="A83" s="13"/>
      <c r="B83" s="18"/>
      <c r="C83" s="18"/>
      <c r="D83" s="18"/>
      <c r="E83" s="18"/>
      <c r="F83" s="18"/>
      <c r="G83" s="18"/>
      <c r="H83" s="18"/>
      <c r="I83" s="18"/>
      <c r="J83" s="19"/>
      <c r="K83" s="13"/>
    </row>
    <row r="84" spans="1:11" ht="15" customHeight="1">
      <c r="A84" s="13"/>
      <c r="B84" s="18"/>
      <c r="C84" s="18"/>
      <c r="D84" s="18"/>
      <c r="E84" s="18"/>
      <c r="F84" s="18"/>
      <c r="G84" s="18"/>
      <c r="H84" s="18"/>
      <c r="I84" s="18"/>
      <c r="J84" s="19"/>
      <c r="K84" s="13"/>
    </row>
    <row r="85" spans="1:11" ht="15" customHeight="1">
      <c r="A85" s="13"/>
      <c r="B85" s="18"/>
      <c r="C85" s="18"/>
      <c r="D85" s="18"/>
      <c r="E85" s="18"/>
      <c r="F85" s="18"/>
      <c r="G85" s="18"/>
      <c r="H85" s="18"/>
      <c r="I85" s="18"/>
      <c r="J85" s="19"/>
      <c r="K85" s="13"/>
    </row>
    <row r="86" spans="1:11" ht="15" customHeight="1">
      <c r="A86" s="13"/>
      <c r="B86" s="18"/>
      <c r="C86" s="18"/>
      <c r="D86" s="18"/>
      <c r="E86" s="18"/>
      <c r="F86" s="18"/>
      <c r="G86" s="18"/>
      <c r="H86" s="18"/>
      <c r="I86" s="18"/>
      <c r="J86" s="19"/>
      <c r="K86" s="13"/>
    </row>
    <row r="87" spans="1:11" ht="15" customHeight="1">
      <c r="A87" s="13"/>
      <c r="B87" s="18"/>
      <c r="C87" s="18"/>
      <c r="D87" s="18"/>
      <c r="E87" s="18"/>
      <c r="F87" s="18"/>
      <c r="G87" s="18"/>
      <c r="H87" s="18"/>
      <c r="I87" s="18"/>
      <c r="J87" s="19"/>
      <c r="K87" s="13"/>
    </row>
    <row r="88" spans="1:11" ht="15" customHeight="1">
      <c r="A88" s="13"/>
      <c r="B88" s="18"/>
      <c r="C88" s="18"/>
      <c r="D88" s="18"/>
      <c r="E88" s="18"/>
      <c r="F88" s="18"/>
      <c r="G88" s="18"/>
      <c r="H88" s="18"/>
      <c r="I88" s="18"/>
      <c r="J88" s="19"/>
      <c r="K88" s="13"/>
    </row>
    <row r="89" spans="1:11" ht="15" customHeight="1">
      <c r="A89" s="13"/>
      <c r="B89" s="18"/>
      <c r="C89" s="18"/>
      <c r="D89" s="18"/>
      <c r="E89" s="18"/>
      <c r="F89" s="18"/>
      <c r="G89" s="18"/>
      <c r="H89" s="18"/>
      <c r="I89" s="18"/>
      <c r="J89" s="19"/>
      <c r="K89" s="13"/>
    </row>
    <row r="90" spans="1:11" ht="15" customHeight="1">
      <c r="A90" s="13"/>
      <c r="B90" s="18"/>
      <c r="C90" s="18"/>
      <c r="D90" s="18"/>
      <c r="E90" s="18"/>
      <c r="F90" s="18"/>
      <c r="G90" s="18"/>
      <c r="H90" s="18"/>
      <c r="I90" s="18"/>
      <c r="J90" s="19"/>
      <c r="K90" s="13"/>
    </row>
    <row r="91" spans="1:11" ht="15" customHeight="1">
      <c r="A91" s="13"/>
      <c r="B91" s="18"/>
      <c r="C91" s="18"/>
      <c r="D91" s="18"/>
      <c r="E91" s="18"/>
      <c r="F91" s="18"/>
      <c r="G91" s="18"/>
      <c r="H91" s="18"/>
      <c r="I91" s="18"/>
      <c r="J91" s="19"/>
      <c r="K91" s="13"/>
    </row>
    <row r="92" spans="1:11" ht="15" customHeight="1">
      <c r="A92" s="13"/>
      <c r="B92" s="18"/>
      <c r="C92" s="18"/>
      <c r="D92" s="18"/>
      <c r="E92" s="18"/>
      <c r="F92" s="18"/>
      <c r="G92" s="18"/>
      <c r="H92" s="18"/>
      <c r="I92" s="18"/>
      <c r="J92" s="19"/>
      <c r="K92" s="13"/>
    </row>
    <row r="93" spans="1:11" ht="15" customHeight="1">
      <c r="A93" s="13"/>
      <c r="B93" s="18"/>
      <c r="C93" s="18"/>
      <c r="D93" s="18"/>
      <c r="E93" s="18"/>
      <c r="F93" s="18"/>
      <c r="G93" s="18"/>
      <c r="H93" s="18"/>
      <c r="I93" s="18"/>
      <c r="J93" s="19"/>
      <c r="K93" s="13"/>
    </row>
    <row r="94" spans="1:11" ht="15" customHeight="1">
      <c r="A94" s="13"/>
      <c r="B94" s="18"/>
      <c r="C94" s="18"/>
      <c r="D94" s="18"/>
      <c r="E94" s="18"/>
      <c r="F94" s="18"/>
      <c r="G94" s="18"/>
      <c r="H94" s="18"/>
      <c r="I94" s="18"/>
      <c r="J94" s="19"/>
      <c r="K94" s="13"/>
    </row>
    <row r="95" spans="1:11" ht="15" customHeight="1">
      <c r="A95" s="13"/>
      <c r="B95" s="18"/>
      <c r="C95" s="18"/>
      <c r="D95" s="18"/>
      <c r="E95" s="18"/>
      <c r="F95" s="18"/>
      <c r="G95" s="18"/>
      <c r="H95" s="18"/>
      <c r="I95" s="18"/>
      <c r="J95" s="19"/>
      <c r="K95" s="13"/>
    </row>
    <row r="96" spans="1:11" ht="15" customHeight="1">
      <c r="A96" s="13"/>
      <c r="B96" s="18"/>
      <c r="C96" s="18"/>
      <c r="D96" s="18"/>
      <c r="E96" s="18"/>
      <c r="F96" s="18"/>
      <c r="G96" s="18"/>
      <c r="H96" s="18"/>
      <c r="I96" s="18"/>
      <c r="J96" s="19"/>
      <c r="K96" s="13"/>
    </row>
    <row r="97" spans="1:11" ht="15" customHeight="1">
      <c r="A97" s="13"/>
      <c r="B97" s="18"/>
      <c r="C97" s="18"/>
      <c r="D97" s="18"/>
      <c r="E97" s="18"/>
      <c r="F97" s="18"/>
      <c r="G97" s="18"/>
      <c r="H97" s="18"/>
      <c r="I97" s="18"/>
      <c r="J97" s="19"/>
      <c r="K97" s="13"/>
    </row>
    <row r="98" spans="1:11" ht="15" customHeight="1">
      <c r="A98" s="13"/>
      <c r="B98" s="18"/>
      <c r="C98" s="18"/>
      <c r="D98" s="18"/>
      <c r="E98" s="18"/>
      <c r="F98" s="18"/>
      <c r="G98" s="18"/>
      <c r="H98" s="18"/>
      <c r="I98" s="18"/>
      <c r="J98" s="19"/>
      <c r="K98" s="13"/>
    </row>
    <row r="99" spans="1:11" ht="15" customHeight="1">
      <c r="A99" s="13"/>
      <c r="B99" s="18"/>
      <c r="C99" s="18"/>
      <c r="D99" s="18"/>
      <c r="E99" s="18"/>
      <c r="F99" s="18"/>
      <c r="G99" s="18"/>
      <c r="H99" s="18"/>
      <c r="I99" s="18"/>
      <c r="J99" s="19"/>
      <c r="K99" s="13"/>
    </row>
    <row r="100" spans="1:11" ht="15" customHeight="1">
      <c r="A100" s="13"/>
      <c r="B100" s="18"/>
      <c r="C100" s="18"/>
      <c r="D100" s="18"/>
      <c r="E100" s="18"/>
      <c r="F100" s="18"/>
      <c r="G100" s="18"/>
      <c r="H100" s="18"/>
      <c r="I100" s="18"/>
      <c r="J100" s="19"/>
      <c r="K100" s="13"/>
    </row>
    <row r="101" spans="1:11" ht="15" customHeight="1">
      <c r="A101" s="13"/>
      <c r="B101" s="18"/>
      <c r="C101" s="18"/>
      <c r="D101" s="18"/>
      <c r="E101" s="18"/>
      <c r="F101" s="18"/>
      <c r="G101" s="18"/>
      <c r="H101" s="18"/>
      <c r="I101" s="18"/>
      <c r="J101" s="19"/>
      <c r="K101" s="13"/>
    </row>
    <row r="102" spans="1:11" ht="15" customHeight="1">
      <c r="A102" s="13"/>
      <c r="B102" s="18"/>
      <c r="C102" s="18"/>
      <c r="D102" s="18"/>
      <c r="E102" s="18"/>
      <c r="F102" s="18"/>
      <c r="G102" s="18"/>
      <c r="H102" s="18"/>
      <c r="I102" s="18"/>
      <c r="J102" s="19"/>
      <c r="K102" s="13"/>
    </row>
    <row r="103" spans="1:11" ht="15" customHeight="1">
      <c r="A103" s="13"/>
      <c r="B103" s="18"/>
      <c r="C103" s="18"/>
      <c r="D103" s="18"/>
      <c r="E103" s="18"/>
      <c r="F103" s="18"/>
      <c r="G103" s="18"/>
      <c r="H103" s="18"/>
      <c r="I103" s="18"/>
      <c r="J103" s="19"/>
      <c r="K103" s="13"/>
    </row>
    <row r="104" spans="1:11" ht="15" customHeight="1">
      <c r="A104" s="13"/>
      <c r="B104" s="18"/>
      <c r="C104" s="18"/>
      <c r="D104" s="18"/>
      <c r="E104" s="18"/>
      <c r="F104" s="18"/>
      <c r="G104" s="18"/>
      <c r="H104" s="18"/>
      <c r="I104" s="18"/>
      <c r="J104" s="19"/>
      <c r="K104" s="13"/>
    </row>
    <row r="105" spans="1:11" ht="15" customHeight="1">
      <c r="A105" s="13"/>
      <c r="B105" s="18"/>
      <c r="C105" s="18"/>
      <c r="D105" s="18"/>
      <c r="E105" s="18"/>
      <c r="F105" s="18"/>
      <c r="G105" s="18"/>
      <c r="H105" s="18"/>
      <c r="I105" s="18"/>
      <c r="J105" s="19"/>
      <c r="K105" s="13"/>
    </row>
    <row r="106" spans="1:11" ht="15" customHeight="1">
      <c r="A106" s="13"/>
      <c r="B106" s="18"/>
      <c r="C106" s="18"/>
      <c r="D106" s="18"/>
      <c r="E106" s="18"/>
      <c r="F106" s="18"/>
      <c r="G106" s="18"/>
      <c r="H106" s="18"/>
      <c r="I106" s="18"/>
      <c r="J106" s="19"/>
      <c r="K106" s="13"/>
    </row>
    <row r="107" spans="1:11" ht="15" customHeight="1">
      <c r="A107" s="13"/>
      <c r="B107" s="18"/>
      <c r="C107" s="18"/>
      <c r="D107" s="18"/>
      <c r="E107" s="18"/>
      <c r="F107" s="18"/>
      <c r="G107" s="18"/>
      <c r="H107" s="18"/>
      <c r="I107" s="18"/>
      <c r="J107" s="19"/>
      <c r="K107" s="13"/>
    </row>
    <row r="108" spans="1:11" ht="15" customHeight="1">
      <c r="A108" s="13"/>
      <c r="B108" s="18"/>
      <c r="C108" s="18"/>
      <c r="D108" s="18"/>
      <c r="E108" s="18"/>
      <c r="F108" s="18"/>
      <c r="G108" s="18"/>
      <c r="H108" s="18"/>
      <c r="I108" s="18"/>
      <c r="J108" s="19"/>
      <c r="K108" s="13"/>
    </row>
    <row r="109" spans="1:11" ht="15" customHeight="1">
      <c r="A109" s="13"/>
      <c r="B109" s="18"/>
      <c r="C109" s="18"/>
      <c r="D109" s="18"/>
      <c r="E109" s="18"/>
      <c r="F109" s="18"/>
      <c r="G109" s="18"/>
      <c r="H109" s="18"/>
      <c r="I109" s="18"/>
      <c r="J109" s="19"/>
      <c r="K109" s="13"/>
    </row>
    <row r="110" spans="1:11" ht="15" customHeight="1">
      <c r="A110" s="13"/>
      <c r="B110" s="18"/>
      <c r="C110" s="18"/>
      <c r="D110" s="18"/>
      <c r="E110" s="18"/>
      <c r="F110" s="18"/>
      <c r="G110" s="18"/>
      <c r="H110" s="18"/>
      <c r="I110" s="18"/>
      <c r="J110" s="19"/>
      <c r="K110" s="13"/>
    </row>
    <row r="111" spans="1:11" ht="15" customHeight="1">
      <c r="A111" s="13"/>
      <c r="B111" s="18"/>
      <c r="C111" s="18"/>
      <c r="D111" s="18"/>
      <c r="E111" s="18"/>
      <c r="F111" s="18"/>
      <c r="G111" s="18"/>
      <c r="H111" s="18"/>
      <c r="I111" s="18"/>
      <c r="J111" s="19"/>
      <c r="K111" s="13"/>
    </row>
    <row r="112" spans="1:11" ht="15" customHeight="1">
      <c r="A112" s="13"/>
      <c r="B112" s="18"/>
      <c r="C112" s="18"/>
      <c r="D112" s="18"/>
      <c r="E112" s="18"/>
      <c r="F112" s="18"/>
      <c r="G112" s="18"/>
      <c r="H112" s="18"/>
      <c r="I112" s="18"/>
      <c r="J112" s="19"/>
      <c r="K112" s="13"/>
    </row>
    <row r="113" spans="1:11" ht="15" customHeight="1">
      <c r="A113" s="13"/>
      <c r="B113" s="18"/>
      <c r="C113" s="18"/>
      <c r="D113" s="18"/>
      <c r="E113" s="18"/>
      <c r="F113" s="18"/>
      <c r="G113" s="18"/>
      <c r="H113" s="18"/>
      <c r="I113" s="18"/>
      <c r="J113" s="19"/>
      <c r="K113" s="13"/>
    </row>
    <row r="114" spans="1:11" ht="15" customHeight="1">
      <c r="A114" s="13"/>
      <c r="B114" s="18"/>
      <c r="C114" s="18"/>
      <c r="D114" s="18"/>
      <c r="E114" s="18"/>
      <c r="F114" s="18"/>
      <c r="G114" s="18"/>
      <c r="H114" s="18"/>
      <c r="I114" s="18"/>
      <c r="J114" s="19"/>
      <c r="K114" s="13"/>
    </row>
    <row r="115" spans="1:11" ht="15" customHeight="1">
      <c r="A115" s="13"/>
      <c r="B115" s="18"/>
      <c r="C115" s="18"/>
      <c r="D115" s="18"/>
      <c r="E115" s="18"/>
      <c r="F115" s="18"/>
      <c r="G115" s="18"/>
      <c r="H115" s="18"/>
      <c r="I115" s="18"/>
      <c r="J115" s="19"/>
      <c r="K115" s="13"/>
    </row>
    <row r="116" spans="1:11" ht="15" customHeight="1">
      <c r="A116" s="13"/>
      <c r="B116" s="18"/>
      <c r="C116" s="18"/>
      <c r="D116" s="18"/>
      <c r="E116" s="18"/>
      <c r="F116" s="18"/>
      <c r="G116" s="18"/>
      <c r="H116" s="18"/>
      <c r="I116" s="18"/>
      <c r="J116" s="19"/>
      <c r="K116" s="13"/>
    </row>
    <row r="117" spans="1:11" ht="15" customHeight="1">
      <c r="A117" s="13"/>
      <c r="B117" s="18"/>
      <c r="C117" s="18"/>
      <c r="D117" s="18"/>
      <c r="E117" s="18"/>
      <c r="F117" s="18"/>
      <c r="G117" s="18"/>
      <c r="H117" s="18"/>
      <c r="I117" s="18"/>
      <c r="J117" s="19"/>
      <c r="K117" s="13"/>
    </row>
    <row r="118" spans="1:11" ht="15" customHeight="1">
      <c r="A118" s="13"/>
      <c r="B118" s="18"/>
      <c r="C118" s="18"/>
      <c r="D118" s="18"/>
      <c r="E118" s="18"/>
      <c r="F118" s="18"/>
      <c r="G118" s="18"/>
      <c r="H118" s="18"/>
      <c r="I118" s="18"/>
      <c r="J118" s="19"/>
      <c r="K118" s="13"/>
    </row>
    <row r="119" spans="1:11" ht="15" customHeight="1">
      <c r="A119" s="13"/>
      <c r="B119" s="18"/>
      <c r="C119" s="18"/>
      <c r="D119" s="18"/>
      <c r="E119" s="18"/>
      <c r="F119" s="18"/>
      <c r="G119" s="18"/>
      <c r="H119" s="18"/>
      <c r="I119" s="18"/>
      <c r="J119" s="19"/>
      <c r="K119" s="13"/>
    </row>
    <row r="120" spans="1:11" ht="15" customHeight="1">
      <c r="A120" s="13"/>
      <c r="B120" s="18"/>
      <c r="C120" s="18"/>
      <c r="D120" s="18"/>
      <c r="E120" s="18"/>
      <c r="F120" s="18"/>
      <c r="G120" s="18"/>
      <c r="H120" s="18"/>
      <c r="I120" s="18"/>
      <c r="J120" s="19"/>
      <c r="K120" s="13"/>
    </row>
    <row r="121" spans="1:11" ht="15" customHeight="1">
      <c r="A121" s="13"/>
      <c r="B121" s="18"/>
      <c r="C121" s="18"/>
      <c r="D121" s="18"/>
      <c r="E121" s="18"/>
      <c r="F121" s="18"/>
      <c r="G121" s="18"/>
      <c r="H121" s="18"/>
      <c r="I121" s="18"/>
      <c r="J121" s="19"/>
      <c r="K121" s="13"/>
    </row>
    <row r="122" spans="1:11" ht="15" customHeight="1">
      <c r="A122" s="13"/>
      <c r="B122" s="18"/>
      <c r="C122" s="18"/>
      <c r="D122" s="18"/>
      <c r="E122" s="18"/>
      <c r="F122" s="18"/>
      <c r="G122" s="18"/>
      <c r="H122" s="18"/>
      <c r="I122" s="18"/>
      <c r="J122" s="19"/>
      <c r="K122" s="13"/>
    </row>
    <row r="123" spans="1:11" ht="15" customHeight="1">
      <c r="A123" s="13"/>
      <c r="B123" s="18"/>
      <c r="C123" s="18"/>
      <c r="D123" s="18"/>
      <c r="E123" s="18"/>
      <c r="F123" s="18"/>
      <c r="G123" s="18"/>
      <c r="H123" s="18"/>
      <c r="I123" s="18"/>
      <c r="J123" s="19"/>
      <c r="K123" s="13"/>
    </row>
    <row r="124" spans="1:11" ht="15" customHeight="1">
      <c r="A124" s="13"/>
      <c r="B124" s="18"/>
      <c r="C124" s="18"/>
      <c r="D124" s="18"/>
      <c r="E124" s="18"/>
      <c r="F124" s="18"/>
      <c r="G124" s="18"/>
      <c r="H124" s="18"/>
      <c r="I124" s="18"/>
      <c r="J124" s="19"/>
      <c r="K124" s="13"/>
    </row>
    <row r="125" spans="1:11" ht="15" customHeight="1">
      <c r="A125" s="13"/>
      <c r="B125" s="18"/>
      <c r="C125" s="18"/>
      <c r="D125" s="18"/>
      <c r="E125" s="18"/>
      <c r="F125" s="18"/>
      <c r="G125" s="18"/>
      <c r="H125" s="18"/>
      <c r="I125" s="18"/>
      <c r="J125" s="19"/>
      <c r="K125" s="13"/>
    </row>
    <row r="126" spans="1:11" ht="15" customHeight="1">
      <c r="A126" s="13"/>
      <c r="B126" s="18"/>
      <c r="C126" s="18"/>
      <c r="D126" s="18"/>
      <c r="E126" s="18"/>
      <c r="F126" s="18"/>
      <c r="G126" s="18"/>
      <c r="H126" s="18"/>
      <c r="I126" s="18"/>
      <c r="J126" s="19"/>
      <c r="K126" s="13"/>
    </row>
    <row r="127" spans="1:11" ht="15" customHeight="1">
      <c r="A127" s="13"/>
      <c r="B127" s="18"/>
      <c r="C127" s="18"/>
      <c r="D127" s="18"/>
      <c r="E127" s="18"/>
      <c r="F127" s="18"/>
      <c r="G127" s="18"/>
      <c r="H127" s="18"/>
      <c r="I127" s="18"/>
      <c r="J127" s="19"/>
      <c r="K127" s="13"/>
    </row>
    <row r="128" spans="1:11" ht="15" customHeight="1">
      <c r="A128" s="13"/>
      <c r="B128" s="18"/>
      <c r="C128" s="18"/>
      <c r="D128" s="18"/>
      <c r="E128" s="18"/>
      <c r="F128" s="18"/>
      <c r="G128" s="18"/>
      <c r="H128" s="18"/>
      <c r="I128" s="18"/>
      <c r="J128" s="19"/>
      <c r="K128" s="13"/>
    </row>
    <row r="129" spans="1:11" ht="15" customHeight="1">
      <c r="A129" s="13"/>
      <c r="B129" s="18"/>
      <c r="C129" s="18"/>
      <c r="D129" s="18"/>
      <c r="E129" s="18"/>
      <c r="F129" s="18"/>
      <c r="G129" s="18"/>
      <c r="H129" s="18"/>
      <c r="I129" s="18"/>
      <c r="J129" s="19"/>
      <c r="K129" s="13"/>
    </row>
    <row r="130" spans="1:11" ht="15" customHeight="1">
      <c r="A130" s="13"/>
      <c r="B130" s="18"/>
      <c r="C130" s="18"/>
      <c r="D130" s="18"/>
      <c r="E130" s="18"/>
      <c r="F130" s="18"/>
      <c r="G130" s="18"/>
      <c r="H130" s="18"/>
      <c r="I130" s="18"/>
      <c r="J130" s="19"/>
      <c r="K130" s="13"/>
    </row>
    <row r="131" spans="1:11" ht="15" customHeight="1">
      <c r="A131" s="13"/>
      <c r="B131" s="18"/>
      <c r="C131" s="18"/>
      <c r="D131" s="18"/>
      <c r="E131" s="18"/>
      <c r="F131" s="18"/>
      <c r="G131" s="18"/>
      <c r="H131" s="18"/>
      <c r="I131" s="18"/>
      <c r="J131" s="19"/>
      <c r="K131" s="13"/>
    </row>
    <row r="132" spans="1:11" ht="15" customHeight="1">
      <c r="A132" s="13"/>
      <c r="B132" s="18"/>
      <c r="C132" s="18"/>
      <c r="D132" s="18"/>
      <c r="E132" s="18"/>
      <c r="F132" s="18"/>
      <c r="G132" s="18"/>
      <c r="H132" s="18"/>
      <c r="I132" s="18"/>
      <c r="J132" s="19"/>
      <c r="K132" s="13"/>
    </row>
    <row r="133" spans="1:11" ht="15" customHeight="1">
      <c r="A133" s="13"/>
      <c r="B133" s="18"/>
      <c r="C133" s="18"/>
      <c r="D133" s="18"/>
      <c r="E133" s="18"/>
      <c r="F133" s="18"/>
      <c r="G133" s="18"/>
      <c r="H133" s="18"/>
      <c r="I133" s="18"/>
      <c r="J133" s="19"/>
      <c r="K133" s="13"/>
    </row>
    <row r="134" spans="1:11" ht="15" customHeight="1">
      <c r="A134" s="13"/>
      <c r="B134" s="18"/>
      <c r="C134" s="18"/>
      <c r="D134" s="18"/>
      <c r="E134" s="18"/>
      <c r="F134" s="18"/>
      <c r="G134" s="18"/>
      <c r="H134" s="18"/>
      <c r="I134" s="18"/>
      <c r="J134" s="19"/>
      <c r="K134" s="13"/>
    </row>
    <row r="135" spans="1:11" ht="15" customHeight="1">
      <c r="A135" s="13"/>
      <c r="B135" s="18"/>
      <c r="C135" s="18"/>
      <c r="D135" s="18"/>
      <c r="E135" s="18"/>
      <c r="F135" s="18"/>
      <c r="G135" s="18"/>
      <c r="H135" s="18"/>
      <c r="I135" s="18"/>
      <c r="J135" s="19"/>
      <c r="K135" s="13"/>
    </row>
    <row r="136" spans="1:11" ht="15" customHeight="1">
      <c r="A136" s="13"/>
      <c r="B136" s="18"/>
      <c r="C136" s="18"/>
      <c r="D136" s="18"/>
      <c r="E136" s="18"/>
      <c r="F136" s="18"/>
      <c r="G136" s="18"/>
      <c r="H136" s="18"/>
      <c r="I136" s="18"/>
      <c r="J136" s="19"/>
      <c r="K136" s="13"/>
    </row>
    <row r="137" spans="1:11" ht="15" customHeight="1">
      <c r="A137" s="13"/>
      <c r="B137" s="18"/>
      <c r="C137" s="18"/>
      <c r="D137" s="18"/>
      <c r="E137" s="18"/>
      <c r="F137" s="18"/>
      <c r="G137" s="18"/>
      <c r="H137" s="18"/>
      <c r="I137" s="18"/>
      <c r="J137" s="19"/>
      <c r="K137" s="13"/>
    </row>
    <row r="138" spans="1:11" ht="15" customHeight="1">
      <c r="A138" s="13"/>
      <c r="B138" s="18"/>
      <c r="C138" s="18"/>
      <c r="D138" s="18"/>
      <c r="E138" s="18"/>
      <c r="F138" s="18"/>
      <c r="G138" s="18"/>
      <c r="H138" s="18"/>
      <c r="I138" s="18"/>
      <c r="J138" s="19"/>
      <c r="K138" s="13"/>
    </row>
    <row r="139" spans="1:11" ht="15" customHeight="1">
      <c r="A139" s="13"/>
      <c r="B139" s="18"/>
      <c r="C139" s="18"/>
      <c r="D139" s="18"/>
      <c r="E139" s="18"/>
      <c r="F139" s="18"/>
      <c r="G139" s="18"/>
      <c r="H139" s="18"/>
      <c r="I139" s="18"/>
      <c r="J139" s="19"/>
      <c r="K139" s="13"/>
    </row>
    <row r="140" spans="1:11" ht="15" customHeight="1">
      <c r="A140" s="13"/>
      <c r="B140" s="18"/>
      <c r="C140" s="18"/>
      <c r="D140" s="18"/>
      <c r="E140" s="18"/>
      <c r="F140" s="18"/>
      <c r="G140" s="18"/>
      <c r="H140" s="18"/>
      <c r="I140" s="18"/>
      <c r="J140" s="19"/>
      <c r="K140" s="13"/>
    </row>
    <row r="141" spans="1:11" ht="15" customHeight="1">
      <c r="A141" s="13"/>
      <c r="B141" s="18"/>
      <c r="C141" s="18"/>
      <c r="D141" s="18"/>
      <c r="E141" s="18"/>
      <c r="F141" s="18"/>
      <c r="G141" s="18"/>
      <c r="H141" s="18"/>
      <c r="I141" s="18"/>
      <c r="J141" s="19"/>
      <c r="K141" s="13"/>
    </row>
    <row r="142" spans="1:11" ht="15" customHeight="1">
      <c r="A142" s="13"/>
      <c r="B142" s="18"/>
      <c r="C142" s="18"/>
      <c r="D142" s="18"/>
      <c r="E142" s="18"/>
      <c r="F142" s="18"/>
      <c r="G142" s="18"/>
      <c r="H142" s="18"/>
      <c r="I142" s="18"/>
      <c r="J142" s="19"/>
      <c r="K142" s="13"/>
    </row>
    <row r="143" spans="1:11" ht="15" customHeight="1">
      <c r="A143" s="13"/>
      <c r="B143" s="18"/>
      <c r="C143" s="18"/>
      <c r="D143" s="18"/>
      <c r="E143" s="18"/>
      <c r="F143" s="18"/>
      <c r="G143" s="18"/>
      <c r="H143" s="18"/>
      <c r="I143" s="18"/>
      <c r="J143" s="19"/>
      <c r="K143" s="13"/>
    </row>
    <row r="144" spans="1:11" ht="15" customHeight="1">
      <c r="A144" s="13"/>
      <c r="B144" s="18"/>
      <c r="C144" s="18"/>
      <c r="D144" s="18"/>
      <c r="E144" s="18"/>
      <c r="F144" s="18"/>
      <c r="G144" s="18"/>
      <c r="H144" s="18"/>
      <c r="I144" s="18"/>
      <c r="J144" s="19"/>
      <c r="K144" s="13"/>
    </row>
    <row r="145" spans="1:11" ht="15" customHeight="1">
      <c r="A145" s="13"/>
      <c r="B145" s="18"/>
      <c r="C145" s="18"/>
      <c r="D145" s="18"/>
      <c r="E145" s="18"/>
      <c r="F145" s="18"/>
      <c r="G145" s="18"/>
      <c r="H145" s="18"/>
      <c r="I145" s="18"/>
      <c r="J145" s="19"/>
      <c r="K145" s="13"/>
    </row>
    <row r="146" spans="1:11" ht="15" customHeight="1">
      <c r="A146" s="13"/>
      <c r="B146" s="18"/>
      <c r="C146" s="18"/>
      <c r="D146" s="18"/>
      <c r="E146" s="18"/>
      <c r="F146" s="18"/>
      <c r="G146" s="18"/>
      <c r="H146" s="18"/>
      <c r="I146" s="18"/>
      <c r="J146" s="19"/>
      <c r="K146" s="13"/>
    </row>
    <row r="147" spans="1:11" ht="15" customHeight="1">
      <c r="A147" s="13"/>
      <c r="B147" s="18"/>
      <c r="C147" s="18"/>
      <c r="D147" s="18"/>
      <c r="E147" s="18"/>
      <c r="F147" s="18"/>
      <c r="G147" s="18"/>
      <c r="H147" s="18"/>
      <c r="I147" s="18"/>
      <c r="J147" s="19"/>
      <c r="K147" s="13"/>
    </row>
    <row r="148" spans="1:11" ht="15" customHeight="1">
      <c r="A148" s="13"/>
      <c r="B148" s="18"/>
      <c r="C148" s="18"/>
      <c r="D148" s="18"/>
      <c r="E148" s="18"/>
      <c r="F148" s="18"/>
      <c r="G148" s="18"/>
      <c r="H148" s="18"/>
      <c r="I148" s="18"/>
      <c r="J148" s="19"/>
      <c r="K148" s="13"/>
    </row>
    <row r="149" spans="1:11" ht="15" customHeight="1">
      <c r="A149" s="13"/>
      <c r="B149" s="18"/>
      <c r="C149" s="18"/>
      <c r="D149" s="18"/>
      <c r="E149" s="18"/>
      <c r="F149" s="18"/>
      <c r="G149" s="18"/>
      <c r="H149" s="18"/>
      <c r="I149" s="18"/>
      <c r="J149" s="19"/>
      <c r="K149" s="13"/>
    </row>
    <row r="150" spans="1:11" ht="15" customHeight="1">
      <c r="A150" s="13"/>
      <c r="B150" s="18"/>
      <c r="C150" s="18"/>
      <c r="D150" s="18"/>
      <c r="E150" s="18"/>
      <c r="F150" s="18"/>
      <c r="G150" s="18"/>
      <c r="H150" s="18"/>
      <c r="I150" s="18"/>
      <c r="J150" s="19"/>
      <c r="K150" s="13"/>
    </row>
    <row r="151" spans="1:11" ht="15" customHeight="1">
      <c r="A151" s="13"/>
      <c r="B151" s="18"/>
      <c r="C151" s="18"/>
      <c r="D151" s="18"/>
      <c r="E151" s="18"/>
      <c r="F151" s="18"/>
      <c r="G151" s="18"/>
      <c r="H151" s="18"/>
      <c r="I151" s="18"/>
      <c r="J151" s="19"/>
      <c r="K151" s="13"/>
    </row>
    <row r="152" spans="1:11" ht="15" customHeight="1">
      <c r="A152" s="13"/>
      <c r="B152" s="18"/>
      <c r="C152" s="18"/>
      <c r="D152" s="18"/>
      <c r="E152" s="18"/>
      <c r="F152" s="18"/>
      <c r="G152" s="18"/>
      <c r="H152" s="18"/>
      <c r="I152" s="18"/>
      <c r="J152" s="19"/>
      <c r="K152" s="13"/>
    </row>
    <row r="153" spans="1:11" ht="15" customHeight="1">
      <c r="A153" s="13"/>
      <c r="B153" s="18"/>
      <c r="C153" s="18"/>
      <c r="D153" s="18"/>
      <c r="E153" s="18"/>
      <c r="F153" s="18"/>
      <c r="G153" s="18"/>
      <c r="H153" s="18"/>
      <c r="I153" s="18"/>
      <c r="J153" s="19"/>
      <c r="K153" s="13"/>
    </row>
    <row r="154" spans="1:11" ht="15" customHeight="1">
      <c r="A154" s="13"/>
      <c r="B154" s="18"/>
      <c r="C154" s="18"/>
      <c r="D154" s="18"/>
      <c r="E154" s="18"/>
      <c r="F154" s="18"/>
      <c r="G154" s="18"/>
      <c r="H154" s="18"/>
      <c r="I154" s="18"/>
      <c r="J154" s="19"/>
      <c r="K154" s="13"/>
    </row>
    <row r="155" spans="1:11" ht="15" customHeight="1">
      <c r="A155" s="13"/>
      <c r="B155" s="18"/>
      <c r="C155" s="18"/>
      <c r="D155" s="18"/>
      <c r="E155" s="18"/>
      <c r="F155" s="18"/>
      <c r="G155" s="18"/>
      <c r="H155" s="18"/>
      <c r="I155" s="18"/>
      <c r="J155" s="19"/>
      <c r="K155" s="13"/>
    </row>
    <row r="156" spans="1:11" ht="15" customHeight="1">
      <c r="A156" s="13"/>
      <c r="B156" s="18"/>
      <c r="C156" s="18"/>
      <c r="D156" s="18"/>
      <c r="E156" s="18"/>
      <c r="F156" s="18"/>
      <c r="G156" s="18"/>
      <c r="H156" s="18"/>
      <c r="I156" s="18"/>
      <c r="J156" s="19"/>
      <c r="K156" s="13"/>
    </row>
    <row r="157" spans="1:11" ht="15" customHeight="1">
      <c r="A157" s="13"/>
      <c r="B157" s="18"/>
      <c r="C157" s="18"/>
      <c r="D157" s="18"/>
      <c r="E157" s="18"/>
      <c r="F157" s="18"/>
      <c r="G157" s="18"/>
      <c r="H157" s="18"/>
      <c r="I157" s="18"/>
      <c r="J157" s="19"/>
      <c r="K157" s="13"/>
    </row>
    <row r="158" spans="1:11" ht="15" customHeight="1">
      <c r="A158" s="13"/>
      <c r="B158" s="18"/>
      <c r="C158" s="18"/>
      <c r="D158" s="18"/>
      <c r="E158" s="18"/>
      <c r="F158" s="18"/>
      <c r="G158" s="18"/>
      <c r="H158" s="18"/>
      <c r="I158" s="18"/>
      <c r="J158" s="19"/>
      <c r="K158" s="13"/>
    </row>
    <row r="159" spans="1:11" ht="15" customHeight="1">
      <c r="A159" s="13"/>
      <c r="B159" s="18"/>
      <c r="C159" s="18"/>
      <c r="D159" s="18"/>
      <c r="E159" s="18"/>
      <c r="F159" s="18"/>
      <c r="G159" s="18"/>
      <c r="H159" s="18"/>
      <c r="I159" s="18"/>
      <c r="J159" s="19"/>
      <c r="K159" s="13"/>
    </row>
    <row r="160" spans="1:11" ht="15" customHeight="1">
      <c r="A160" s="13"/>
      <c r="B160" s="18"/>
      <c r="C160" s="18"/>
      <c r="D160" s="18"/>
      <c r="E160" s="18"/>
      <c r="F160" s="18"/>
      <c r="G160" s="18"/>
      <c r="H160" s="18"/>
      <c r="I160" s="18"/>
      <c r="J160" s="19"/>
      <c r="K160" s="13"/>
    </row>
    <row r="161" spans="1:11" ht="15" customHeight="1">
      <c r="A161" s="13"/>
      <c r="B161" s="18"/>
      <c r="C161" s="18"/>
      <c r="D161" s="18"/>
      <c r="E161" s="18"/>
      <c r="F161" s="18"/>
      <c r="G161" s="18"/>
      <c r="H161" s="18"/>
      <c r="I161" s="18"/>
      <c r="J161" s="19"/>
      <c r="K161" s="13"/>
    </row>
    <row r="162" spans="1:11" ht="15" customHeight="1">
      <c r="A162" s="13"/>
      <c r="B162" s="18"/>
      <c r="C162" s="18"/>
      <c r="D162" s="18"/>
      <c r="E162" s="18"/>
      <c r="F162" s="18"/>
      <c r="G162" s="18"/>
      <c r="H162" s="18"/>
      <c r="I162" s="18"/>
      <c r="J162" s="19"/>
      <c r="K162" s="13"/>
    </row>
  </sheetData>
  <mergeCells count="34">
    <mergeCell ref="I47:J47"/>
    <mergeCell ref="I41:J41"/>
    <mergeCell ref="I42:J42"/>
    <mergeCell ref="I43:J43"/>
    <mergeCell ref="I44:J44"/>
    <mergeCell ref="I45:J45"/>
    <mergeCell ref="I46:J46"/>
    <mergeCell ref="I40:J40"/>
    <mergeCell ref="I29:J29"/>
    <mergeCell ref="I30:J30"/>
    <mergeCell ref="I31:J31"/>
    <mergeCell ref="I32:J32"/>
    <mergeCell ref="I33:J33"/>
    <mergeCell ref="I34:J34"/>
    <mergeCell ref="I35:J35"/>
    <mergeCell ref="I36:J36"/>
    <mergeCell ref="I37:J37"/>
    <mergeCell ref="I38:J38"/>
    <mergeCell ref="I39:J39"/>
    <mergeCell ref="B26:F26"/>
    <mergeCell ref="H26:H28"/>
    <mergeCell ref="I26:J28"/>
    <mergeCell ref="B27:D27"/>
    <mergeCell ref="E27:E28"/>
    <mergeCell ref="F27:F28"/>
    <mergeCell ref="G27:G28"/>
    <mergeCell ref="A1:J1"/>
    <mergeCell ref="B3:I3"/>
    <mergeCell ref="J3:J5"/>
    <mergeCell ref="B4:E4"/>
    <mergeCell ref="F4:F5"/>
    <mergeCell ref="G4:G5"/>
    <mergeCell ref="H4:H5"/>
    <mergeCell ref="I4:I5"/>
  </mergeCells>
  <phoneticPr fontId="3"/>
  <pageMargins left="0.78740157480314965" right="0.78740157480314965" top="0.98425196850393704" bottom="0.98425196850393704" header="0.51181102362204722" footer="0.31496062992125984"/>
  <pageSetup paperSize="9" scale="95"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2"/>
  <sheetViews>
    <sheetView zoomScaleNormal="100" workbookViewId="0">
      <selection sqref="A1:H1"/>
    </sheetView>
  </sheetViews>
  <sheetFormatPr defaultRowHeight="15" customHeight="1"/>
  <cols>
    <col min="1" max="1" width="10.75" style="34" customWidth="1"/>
    <col min="2" max="8" width="8.875" style="53" customWidth="1"/>
    <col min="9" max="9" width="8.875" style="54" customWidth="1"/>
    <col min="10" max="16384" width="9" style="33"/>
  </cols>
  <sheetData>
    <row r="1" spans="1:10" ht="22.5" customHeight="1">
      <c r="A1" s="320" t="s">
        <v>41</v>
      </c>
      <c r="B1" s="320"/>
      <c r="C1" s="320"/>
      <c r="D1" s="320"/>
      <c r="E1" s="320"/>
      <c r="F1" s="320"/>
      <c r="G1" s="320"/>
      <c r="H1" s="320"/>
      <c r="I1" s="31"/>
      <c r="J1" s="2"/>
    </row>
    <row r="2" spans="1:10" ht="15" customHeight="1">
      <c r="A2" s="39"/>
      <c r="B2" s="40"/>
      <c r="C2" s="40"/>
      <c r="D2" s="40"/>
      <c r="E2" s="40"/>
      <c r="F2" s="40"/>
      <c r="G2" s="40"/>
      <c r="H2" s="41"/>
      <c r="I2" s="41" t="s">
        <v>53</v>
      </c>
      <c r="J2" s="5"/>
    </row>
    <row r="3" spans="1:10" ht="15" customHeight="1">
      <c r="A3" s="42"/>
      <c r="B3" s="284" t="s">
        <v>5</v>
      </c>
      <c r="C3" s="321"/>
      <c r="D3" s="321"/>
      <c r="E3" s="321"/>
      <c r="F3" s="321"/>
      <c r="G3" s="321"/>
      <c r="H3" s="321"/>
      <c r="I3" s="285" t="s">
        <v>8</v>
      </c>
      <c r="J3" s="5"/>
    </row>
    <row r="4" spans="1:10" ht="15" customHeight="1">
      <c r="A4" s="43"/>
      <c r="B4" s="324" t="s">
        <v>4</v>
      </c>
      <c r="C4" s="325"/>
      <c r="D4" s="325"/>
      <c r="E4" s="326"/>
      <c r="F4" s="290" t="s">
        <v>22</v>
      </c>
      <c r="G4" s="291" t="s">
        <v>10</v>
      </c>
      <c r="H4" s="293" t="s">
        <v>62</v>
      </c>
      <c r="I4" s="322"/>
      <c r="J4" s="5"/>
    </row>
    <row r="5" spans="1:10" s="3" customFormat="1" ht="22.5">
      <c r="A5" s="44"/>
      <c r="B5" s="4"/>
      <c r="C5" s="28" t="s">
        <v>1</v>
      </c>
      <c r="D5" s="24" t="s">
        <v>2</v>
      </c>
      <c r="E5" s="25" t="s">
        <v>3</v>
      </c>
      <c r="F5" s="290"/>
      <c r="G5" s="292"/>
      <c r="H5" s="293"/>
      <c r="I5" s="323"/>
      <c r="J5" s="11"/>
    </row>
    <row r="6" spans="1:10" ht="15" customHeight="1">
      <c r="A6" s="45" t="s">
        <v>0</v>
      </c>
      <c r="B6" s="56">
        <f t="shared" ref="B6:H6" si="0">SUM(B7:B24)</f>
        <v>31462</v>
      </c>
      <c r="C6" s="68">
        <f t="shared" si="0"/>
        <v>26043</v>
      </c>
      <c r="D6" s="69">
        <f t="shared" si="0"/>
        <v>3991</v>
      </c>
      <c r="E6" s="70">
        <f t="shared" si="0"/>
        <v>1428</v>
      </c>
      <c r="F6" s="56">
        <f t="shared" si="0"/>
        <v>8283</v>
      </c>
      <c r="G6" s="56">
        <f t="shared" si="0"/>
        <v>1424</v>
      </c>
      <c r="H6" s="57">
        <f t="shared" si="0"/>
        <v>377</v>
      </c>
      <c r="I6" s="106">
        <f t="shared" ref="I6:I24" si="1">B6+F6+G6+H6</f>
        <v>41546</v>
      </c>
      <c r="J6" s="105"/>
    </row>
    <row r="7" spans="1:10" ht="15" customHeight="1">
      <c r="A7" s="46" t="s">
        <v>11</v>
      </c>
      <c r="B7" s="71">
        <f t="shared" ref="B7:B24" si="2">SUM(C7:E7)</f>
        <v>864</v>
      </c>
      <c r="C7" s="72">
        <v>427</v>
      </c>
      <c r="D7" s="73">
        <v>395</v>
      </c>
      <c r="E7" s="74">
        <v>42</v>
      </c>
      <c r="F7" s="71">
        <v>212</v>
      </c>
      <c r="G7" s="71">
        <v>105</v>
      </c>
      <c r="H7" s="107">
        <v>20</v>
      </c>
      <c r="I7" s="175">
        <f t="shared" si="1"/>
        <v>1201</v>
      </c>
      <c r="J7" s="105"/>
    </row>
    <row r="8" spans="1:10" ht="15" customHeight="1">
      <c r="A8" s="47" t="s">
        <v>23</v>
      </c>
      <c r="B8" s="75">
        <f t="shared" si="2"/>
        <v>1385</v>
      </c>
      <c r="C8" s="76">
        <v>866</v>
      </c>
      <c r="D8" s="77">
        <v>519</v>
      </c>
      <c r="E8" s="78">
        <v>0</v>
      </c>
      <c r="F8" s="75">
        <v>509</v>
      </c>
      <c r="G8" s="75">
        <v>113</v>
      </c>
      <c r="H8" s="63">
        <v>172</v>
      </c>
      <c r="I8" s="103">
        <f t="shared" si="1"/>
        <v>2179</v>
      </c>
      <c r="J8" s="105"/>
    </row>
    <row r="9" spans="1:10" ht="15" customHeight="1">
      <c r="A9" s="47" t="s">
        <v>24</v>
      </c>
      <c r="B9" s="75">
        <f t="shared" si="2"/>
        <v>327</v>
      </c>
      <c r="C9" s="76">
        <v>37</v>
      </c>
      <c r="D9" s="77">
        <v>167</v>
      </c>
      <c r="E9" s="78">
        <v>123</v>
      </c>
      <c r="F9" s="75">
        <v>187</v>
      </c>
      <c r="G9" s="75">
        <v>0</v>
      </c>
      <c r="H9" s="63">
        <v>0</v>
      </c>
      <c r="I9" s="103">
        <f t="shared" si="1"/>
        <v>514</v>
      </c>
      <c r="J9" s="105"/>
    </row>
    <row r="10" spans="1:10" ht="15" customHeight="1">
      <c r="A10" s="47" t="s">
        <v>25</v>
      </c>
      <c r="B10" s="75">
        <f t="shared" si="2"/>
        <v>887</v>
      </c>
      <c r="C10" s="76">
        <v>159</v>
      </c>
      <c r="D10" s="77">
        <v>345</v>
      </c>
      <c r="E10" s="78">
        <v>383</v>
      </c>
      <c r="F10" s="75">
        <v>157</v>
      </c>
      <c r="G10" s="75">
        <v>64</v>
      </c>
      <c r="H10" s="63">
        <v>0</v>
      </c>
      <c r="I10" s="103">
        <f t="shared" si="1"/>
        <v>1108</v>
      </c>
      <c r="J10" s="105"/>
    </row>
    <row r="11" spans="1:10" ht="15" customHeight="1">
      <c r="A11" s="47" t="s">
        <v>26</v>
      </c>
      <c r="B11" s="75">
        <f t="shared" si="2"/>
        <v>831</v>
      </c>
      <c r="C11" s="76">
        <v>106</v>
      </c>
      <c r="D11" s="77">
        <v>617</v>
      </c>
      <c r="E11" s="78">
        <v>108</v>
      </c>
      <c r="F11" s="75">
        <v>256</v>
      </c>
      <c r="G11" s="75">
        <v>193</v>
      </c>
      <c r="H11" s="63">
        <v>0</v>
      </c>
      <c r="I11" s="103">
        <f t="shared" si="1"/>
        <v>1280</v>
      </c>
      <c r="J11" s="105"/>
    </row>
    <row r="12" spans="1:10" ht="15" customHeight="1">
      <c r="A12" s="47" t="s">
        <v>27</v>
      </c>
      <c r="B12" s="75">
        <f t="shared" si="2"/>
        <v>3543</v>
      </c>
      <c r="C12" s="76">
        <v>3334</v>
      </c>
      <c r="D12" s="77">
        <v>209</v>
      </c>
      <c r="E12" s="78">
        <v>0</v>
      </c>
      <c r="F12" s="75">
        <v>231</v>
      </c>
      <c r="G12" s="75">
        <v>57</v>
      </c>
      <c r="H12" s="63">
        <v>0</v>
      </c>
      <c r="I12" s="103">
        <f t="shared" si="1"/>
        <v>3831</v>
      </c>
      <c r="J12" s="105"/>
    </row>
    <row r="13" spans="1:10" ht="15" customHeight="1">
      <c r="A13" s="47" t="s">
        <v>39</v>
      </c>
      <c r="B13" s="75">
        <f t="shared" si="2"/>
        <v>1810</v>
      </c>
      <c r="C13" s="76">
        <v>1444</v>
      </c>
      <c r="D13" s="77">
        <v>332</v>
      </c>
      <c r="E13" s="78">
        <v>34</v>
      </c>
      <c r="F13" s="75">
        <v>142</v>
      </c>
      <c r="G13" s="75">
        <v>67</v>
      </c>
      <c r="H13" s="63">
        <v>0</v>
      </c>
      <c r="I13" s="103">
        <f t="shared" si="1"/>
        <v>2019</v>
      </c>
      <c r="J13" s="105"/>
    </row>
    <row r="14" spans="1:10" ht="15" customHeight="1">
      <c r="A14" s="47" t="s">
        <v>28</v>
      </c>
      <c r="B14" s="75">
        <f t="shared" si="2"/>
        <v>4244</v>
      </c>
      <c r="C14" s="76">
        <v>4076</v>
      </c>
      <c r="D14" s="77">
        <v>168</v>
      </c>
      <c r="E14" s="78">
        <v>0</v>
      </c>
      <c r="F14" s="75">
        <v>582</v>
      </c>
      <c r="G14" s="75">
        <v>57</v>
      </c>
      <c r="H14" s="63">
        <v>0</v>
      </c>
      <c r="I14" s="103">
        <f t="shared" si="1"/>
        <v>4883</v>
      </c>
      <c r="J14" s="105"/>
    </row>
    <row r="15" spans="1:10" ht="15" customHeight="1">
      <c r="A15" s="47" t="s">
        <v>12</v>
      </c>
      <c r="B15" s="75">
        <f t="shared" si="2"/>
        <v>1632</v>
      </c>
      <c r="C15" s="76">
        <v>1345</v>
      </c>
      <c r="D15" s="77">
        <v>287</v>
      </c>
      <c r="E15" s="78">
        <v>0</v>
      </c>
      <c r="F15" s="75">
        <v>378</v>
      </c>
      <c r="G15" s="75">
        <v>0</v>
      </c>
      <c r="H15" s="63">
        <v>0</v>
      </c>
      <c r="I15" s="103">
        <f t="shared" si="1"/>
        <v>2010</v>
      </c>
      <c r="J15" s="105"/>
    </row>
    <row r="16" spans="1:10" ht="15" customHeight="1">
      <c r="A16" s="47" t="s">
        <v>13</v>
      </c>
      <c r="B16" s="75">
        <f t="shared" si="2"/>
        <v>2112</v>
      </c>
      <c r="C16" s="76">
        <v>1517</v>
      </c>
      <c r="D16" s="77">
        <v>57</v>
      </c>
      <c r="E16" s="78">
        <v>538</v>
      </c>
      <c r="F16" s="75">
        <v>283</v>
      </c>
      <c r="G16" s="75">
        <v>0</v>
      </c>
      <c r="H16" s="63">
        <v>110</v>
      </c>
      <c r="I16" s="103">
        <f t="shared" si="1"/>
        <v>2505</v>
      </c>
      <c r="J16" s="105"/>
    </row>
    <row r="17" spans="1:10" ht="15" customHeight="1">
      <c r="A17" s="47" t="s">
        <v>21</v>
      </c>
      <c r="B17" s="75">
        <f t="shared" si="2"/>
        <v>857</v>
      </c>
      <c r="C17" s="76">
        <v>335</v>
      </c>
      <c r="D17" s="77">
        <v>342</v>
      </c>
      <c r="E17" s="78">
        <v>180</v>
      </c>
      <c r="F17" s="75">
        <v>902</v>
      </c>
      <c r="G17" s="75">
        <v>112</v>
      </c>
      <c r="H17" s="63">
        <v>0</v>
      </c>
      <c r="I17" s="103">
        <f t="shared" si="1"/>
        <v>1871</v>
      </c>
      <c r="J17" s="105"/>
    </row>
    <row r="18" spans="1:10" ht="15" customHeight="1">
      <c r="A18" s="47" t="s">
        <v>14</v>
      </c>
      <c r="B18" s="75">
        <f t="shared" si="2"/>
        <v>4393</v>
      </c>
      <c r="C18" s="76">
        <v>4317</v>
      </c>
      <c r="D18" s="77">
        <v>76</v>
      </c>
      <c r="E18" s="78">
        <v>0</v>
      </c>
      <c r="F18" s="75">
        <v>728</v>
      </c>
      <c r="G18" s="75">
        <v>94</v>
      </c>
      <c r="H18" s="63">
        <v>0</v>
      </c>
      <c r="I18" s="103">
        <f t="shared" si="1"/>
        <v>5215</v>
      </c>
      <c r="J18" s="105"/>
    </row>
    <row r="19" spans="1:10" ht="15" customHeight="1">
      <c r="A19" s="47" t="s">
        <v>15</v>
      </c>
      <c r="B19" s="75">
        <f t="shared" si="2"/>
        <v>191</v>
      </c>
      <c r="C19" s="76">
        <v>164</v>
      </c>
      <c r="D19" s="77">
        <v>27</v>
      </c>
      <c r="E19" s="78">
        <v>0</v>
      </c>
      <c r="F19" s="75">
        <v>815</v>
      </c>
      <c r="G19" s="75">
        <v>46</v>
      </c>
      <c r="H19" s="63">
        <v>0</v>
      </c>
      <c r="I19" s="103">
        <f t="shared" si="1"/>
        <v>1052</v>
      </c>
      <c r="J19" s="105"/>
    </row>
    <row r="20" spans="1:10" ht="15" customHeight="1">
      <c r="A20" s="47" t="s">
        <v>16</v>
      </c>
      <c r="B20" s="75">
        <f t="shared" si="2"/>
        <v>1719</v>
      </c>
      <c r="C20" s="76">
        <v>1654</v>
      </c>
      <c r="D20" s="77">
        <v>65</v>
      </c>
      <c r="E20" s="78">
        <v>0</v>
      </c>
      <c r="F20" s="75">
        <v>1284</v>
      </c>
      <c r="G20" s="75">
        <v>286</v>
      </c>
      <c r="H20" s="63">
        <v>0</v>
      </c>
      <c r="I20" s="103">
        <f t="shared" si="1"/>
        <v>3289</v>
      </c>
      <c r="J20" s="105"/>
    </row>
    <row r="21" spans="1:10" ht="15" customHeight="1">
      <c r="A21" s="47" t="s">
        <v>17</v>
      </c>
      <c r="B21" s="75">
        <f t="shared" si="2"/>
        <v>1128</v>
      </c>
      <c r="C21" s="76">
        <v>989</v>
      </c>
      <c r="D21" s="77">
        <v>139</v>
      </c>
      <c r="E21" s="78">
        <v>0</v>
      </c>
      <c r="F21" s="75">
        <v>437</v>
      </c>
      <c r="G21" s="75">
        <v>117</v>
      </c>
      <c r="H21" s="63">
        <v>75</v>
      </c>
      <c r="I21" s="103">
        <f t="shared" si="1"/>
        <v>1757</v>
      </c>
      <c r="J21" s="105"/>
    </row>
    <row r="22" spans="1:10" ht="15" customHeight="1">
      <c r="A22" s="47" t="s">
        <v>18</v>
      </c>
      <c r="B22" s="75">
        <f t="shared" si="2"/>
        <v>689</v>
      </c>
      <c r="C22" s="76">
        <v>654</v>
      </c>
      <c r="D22" s="77">
        <v>15</v>
      </c>
      <c r="E22" s="78">
        <v>20</v>
      </c>
      <c r="F22" s="75">
        <v>208</v>
      </c>
      <c r="G22" s="75">
        <v>24</v>
      </c>
      <c r="H22" s="63">
        <v>0</v>
      </c>
      <c r="I22" s="103">
        <f t="shared" si="1"/>
        <v>921</v>
      </c>
      <c r="J22" s="105"/>
    </row>
    <row r="23" spans="1:10" ht="15" customHeight="1">
      <c r="A23" s="47" t="s">
        <v>19</v>
      </c>
      <c r="B23" s="75">
        <f t="shared" si="2"/>
        <v>1795</v>
      </c>
      <c r="C23" s="76">
        <v>1644</v>
      </c>
      <c r="D23" s="77">
        <v>151</v>
      </c>
      <c r="E23" s="78">
        <v>0</v>
      </c>
      <c r="F23" s="75">
        <v>655</v>
      </c>
      <c r="G23" s="75">
        <v>72</v>
      </c>
      <c r="H23" s="63">
        <v>0</v>
      </c>
      <c r="I23" s="103">
        <f t="shared" si="1"/>
        <v>2522</v>
      </c>
      <c r="J23" s="105"/>
    </row>
    <row r="24" spans="1:10" ht="15" customHeight="1">
      <c r="A24" s="48" t="s">
        <v>20</v>
      </c>
      <c r="B24" s="79">
        <f t="shared" si="2"/>
        <v>3055</v>
      </c>
      <c r="C24" s="80">
        <v>2975</v>
      </c>
      <c r="D24" s="81">
        <v>80</v>
      </c>
      <c r="E24" s="82">
        <v>0</v>
      </c>
      <c r="F24" s="79">
        <v>317</v>
      </c>
      <c r="G24" s="79">
        <v>17</v>
      </c>
      <c r="H24" s="67">
        <v>0</v>
      </c>
      <c r="I24" s="104">
        <f t="shared" si="1"/>
        <v>3389</v>
      </c>
      <c r="J24" s="105"/>
    </row>
    <row r="25" spans="1:10" ht="6.75" customHeight="1">
      <c r="A25" s="39"/>
      <c r="B25" s="49"/>
      <c r="C25" s="49"/>
      <c r="D25" s="49"/>
      <c r="E25" s="49"/>
      <c r="F25" s="49"/>
      <c r="G25" s="49"/>
      <c r="H25" s="49"/>
      <c r="I25" s="50"/>
      <c r="J25" s="13"/>
    </row>
    <row r="26" spans="1:10" s="2" customFormat="1" ht="15" customHeight="1">
      <c r="A26" s="42"/>
      <c r="B26" s="294" t="s">
        <v>6</v>
      </c>
      <c r="C26" s="295"/>
      <c r="D26" s="295"/>
      <c r="E26" s="295"/>
      <c r="F26" s="295"/>
      <c r="G26" s="26"/>
      <c r="H26" s="296" t="s">
        <v>64</v>
      </c>
      <c r="I26" s="317" t="s">
        <v>9</v>
      </c>
      <c r="J26" s="5"/>
    </row>
    <row r="27" spans="1:10" s="2" customFormat="1" ht="15" customHeight="1">
      <c r="A27" s="43"/>
      <c r="B27" s="296" t="s">
        <v>7</v>
      </c>
      <c r="C27" s="305"/>
      <c r="D27" s="306"/>
      <c r="E27" s="306" t="s">
        <v>30</v>
      </c>
      <c r="F27" s="291" t="s">
        <v>10</v>
      </c>
      <c r="G27" s="295" t="s">
        <v>66</v>
      </c>
      <c r="H27" s="297"/>
      <c r="I27" s="318"/>
      <c r="J27" s="5"/>
    </row>
    <row r="28" spans="1:10" s="3" customFormat="1" ht="22.5">
      <c r="A28" s="44"/>
      <c r="B28" s="27"/>
      <c r="C28" s="28" t="s">
        <v>1</v>
      </c>
      <c r="D28" s="29" t="s">
        <v>61</v>
      </c>
      <c r="E28" s="307"/>
      <c r="F28" s="292"/>
      <c r="G28" s="295"/>
      <c r="H28" s="298"/>
      <c r="I28" s="319"/>
      <c r="J28" s="11"/>
    </row>
    <row r="29" spans="1:10" ht="15" customHeight="1">
      <c r="A29" s="45" t="s">
        <v>0</v>
      </c>
      <c r="B29" s="84">
        <f t="shared" ref="B29:H29" si="3">SUM(B30:B47)</f>
        <v>17659</v>
      </c>
      <c r="C29" s="108">
        <f t="shared" si="3"/>
        <v>17506</v>
      </c>
      <c r="D29" s="109">
        <f t="shared" si="3"/>
        <v>153</v>
      </c>
      <c r="E29" s="109">
        <f t="shared" si="3"/>
        <v>1591</v>
      </c>
      <c r="F29" s="88">
        <f t="shared" si="3"/>
        <v>14</v>
      </c>
      <c r="G29" s="88">
        <f t="shared" si="3"/>
        <v>5603</v>
      </c>
      <c r="H29" s="84">
        <f t="shared" si="3"/>
        <v>45283</v>
      </c>
      <c r="I29" s="176">
        <f>I6+B29+E29+F29+G29+H29</f>
        <v>111696</v>
      </c>
      <c r="J29" s="105"/>
    </row>
    <row r="30" spans="1:10" ht="15" customHeight="1">
      <c r="A30" s="46" t="s">
        <v>11</v>
      </c>
      <c r="B30" s="89">
        <f t="shared" ref="B30:B47" si="4">SUM(C30:D30)</f>
        <v>0</v>
      </c>
      <c r="C30" s="111">
        <v>0</v>
      </c>
      <c r="D30" s="112">
        <v>0</v>
      </c>
      <c r="E30" s="112">
        <v>87</v>
      </c>
      <c r="F30" s="113">
        <v>0</v>
      </c>
      <c r="G30" s="113">
        <v>42</v>
      </c>
      <c r="H30" s="89">
        <v>824</v>
      </c>
      <c r="I30" s="177">
        <f t="shared" ref="I30:I47" si="5">I7+B30+E30+F30+G30+H30</f>
        <v>2154</v>
      </c>
      <c r="J30" s="105"/>
    </row>
    <row r="31" spans="1:10" ht="15" customHeight="1">
      <c r="A31" s="47" t="s">
        <v>23</v>
      </c>
      <c r="B31" s="94">
        <f t="shared" si="4"/>
        <v>841</v>
      </c>
      <c r="C31" s="115">
        <v>812</v>
      </c>
      <c r="D31" s="116">
        <v>29</v>
      </c>
      <c r="E31" s="116">
        <v>23</v>
      </c>
      <c r="F31" s="117">
        <v>0</v>
      </c>
      <c r="G31" s="117">
        <v>292</v>
      </c>
      <c r="H31" s="94">
        <v>4381</v>
      </c>
      <c r="I31" s="178">
        <f t="shared" si="5"/>
        <v>7716</v>
      </c>
      <c r="J31" s="105"/>
    </row>
    <row r="32" spans="1:10" ht="15" customHeight="1">
      <c r="A32" s="47" t="s">
        <v>24</v>
      </c>
      <c r="B32" s="94">
        <f t="shared" si="4"/>
        <v>244</v>
      </c>
      <c r="C32" s="115">
        <v>244</v>
      </c>
      <c r="D32" s="112">
        <v>0</v>
      </c>
      <c r="E32" s="116">
        <v>0</v>
      </c>
      <c r="F32" s="117">
        <v>0</v>
      </c>
      <c r="G32" s="117">
        <v>0</v>
      </c>
      <c r="H32" s="94">
        <v>224</v>
      </c>
      <c r="I32" s="178">
        <f t="shared" si="5"/>
        <v>982</v>
      </c>
      <c r="J32" s="105"/>
    </row>
    <row r="33" spans="1:13" ht="15" customHeight="1">
      <c r="A33" s="47" t="s">
        <v>25</v>
      </c>
      <c r="B33" s="94">
        <f t="shared" si="4"/>
        <v>0</v>
      </c>
      <c r="C33" s="115">
        <v>0</v>
      </c>
      <c r="D33" s="112">
        <v>0</v>
      </c>
      <c r="E33" s="116">
        <v>0</v>
      </c>
      <c r="F33" s="117">
        <v>0</v>
      </c>
      <c r="G33" s="117">
        <v>780</v>
      </c>
      <c r="H33" s="94">
        <v>3844</v>
      </c>
      <c r="I33" s="178">
        <f t="shared" si="5"/>
        <v>5732</v>
      </c>
      <c r="J33" s="105"/>
    </row>
    <row r="34" spans="1:13" ht="15" customHeight="1">
      <c r="A34" s="47" t="s">
        <v>26</v>
      </c>
      <c r="B34" s="94">
        <f t="shared" si="4"/>
        <v>0</v>
      </c>
      <c r="C34" s="115">
        <v>0</v>
      </c>
      <c r="D34" s="112">
        <v>0</v>
      </c>
      <c r="E34" s="116">
        <v>16</v>
      </c>
      <c r="F34" s="117">
        <v>0</v>
      </c>
      <c r="G34" s="117">
        <v>161</v>
      </c>
      <c r="H34" s="94">
        <v>2969</v>
      </c>
      <c r="I34" s="178">
        <f t="shared" si="5"/>
        <v>4426</v>
      </c>
      <c r="J34" s="105"/>
    </row>
    <row r="35" spans="1:13" ht="15" customHeight="1">
      <c r="A35" s="47" t="s">
        <v>27</v>
      </c>
      <c r="B35" s="94">
        <f t="shared" si="4"/>
        <v>774</v>
      </c>
      <c r="C35" s="115">
        <v>774</v>
      </c>
      <c r="D35" s="112">
        <v>0</v>
      </c>
      <c r="E35" s="116">
        <v>196</v>
      </c>
      <c r="F35" s="117">
        <v>0</v>
      </c>
      <c r="G35" s="117">
        <v>0</v>
      </c>
      <c r="H35" s="94">
        <v>2510</v>
      </c>
      <c r="I35" s="178">
        <f t="shared" si="5"/>
        <v>7311</v>
      </c>
      <c r="J35" s="105"/>
    </row>
    <row r="36" spans="1:13" ht="15" customHeight="1">
      <c r="A36" s="47" t="s">
        <v>39</v>
      </c>
      <c r="B36" s="94">
        <f t="shared" si="4"/>
        <v>3885</v>
      </c>
      <c r="C36" s="115">
        <v>3885</v>
      </c>
      <c r="D36" s="112">
        <v>0</v>
      </c>
      <c r="E36" s="116">
        <v>24</v>
      </c>
      <c r="F36" s="117">
        <v>0</v>
      </c>
      <c r="G36" s="117">
        <v>68</v>
      </c>
      <c r="H36" s="94">
        <v>4455</v>
      </c>
      <c r="I36" s="178">
        <f t="shared" si="5"/>
        <v>10451</v>
      </c>
      <c r="J36" s="105"/>
    </row>
    <row r="37" spans="1:13" ht="15" customHeight="1">
      <c r="A37" s="47" t="s">
        <v>28</v>
      </c>
      <c r="B37" s="94">
        <f t="shared" si="4"/>
        <v>1437</v>
      </c>
      <c r="C37" s="115">
        <v>1437</v>
      </c>
      <c r="D37" s="112">
        <v>0</v>
      </c>
      <c r="E37" s="116">
        <v>153</v>
      </c>
      <c r="F37" s="117">
        <v>0</v>
      </c>
      <c r="G37" s="117">
        <v>1472</v>
      </c>
      <c r="H37" s="94">
        <v>3095</v>
      </c>
      <c r="I37" s="178">
        <f t="shared" si="5"/>
        <v>11040</v>
      </c>
      <c r="J37" s="105"/>
    </row>
    <row r="38" spans="1:13" ht="15" customHeight="1">
      <c r="A38" s="47" t="s">
        <v>12</v>
      </c>
      <c r="B38" s="94">
        <f t="shared" si="4"/>
        <v>324</v>
      </c>
      <c r="C38" s="115">
        <v>324</v>
      </c>
      <c r="D38" s="112">
        <v>0</v>
      </c>
      <c r="E38" s="116">
        <v>36</v>
      </c>
      <c r="F38" s="117">
        <v>0</v>
      </c>
      <c r="G38" s="117">
        <v>621</v>
      </c>
      <c r="H38" s="94">
        <v>4323</v>
      </c>
      <c r="I38" s="178">
        <f t="shared" si="5"/>
        <v>7314</v>
      </c>
      <c r="J38" s="105"/>
    </row>
    <row r="39" spans="1:13" ht="15" customHeight="1">
      <c r="A39" s="47" t="s">
        <v>13</v>
      </c>
      <c r="B39" s="94">
        <f t="shared" si="4"/>
        <v>467</v>
      </c>
      <c r="C39" s="115">
        <v>403</v>
      </c>
      <c r="D39" s="116">
        <v>64</v>
      </c>
      <c r="E39" s="116">
        <v>27</v>
      </c>
      <c r="F39" s="117">
        <v>0</v>
      </c>
      <c r="G39" s="117">
        <v>0</v>
      </c>
      <c r="H39" s="94">
        <v>4017</v>
      </c>
      <c r="I39" s="178">
        <f t="shared" si="5"/>
        <v>7016</v>
      </c>
      <c r="J39" s="105"/>
    </row>
    <row r="40" spans="1:13" ht="15" customHeight="1">
      <c r="A40" s="47" t="s">
        <v>21</v>
      </c>
      <c r="B40" s="94">
        <f t="shared" si="4"/>
        <v>7</v>
      </c>
      <c r="C40" s="115">
        <v>7</v>
      </c>
      <c r="D40" s="112">
        <v>0</v>
      </c>
      <c r="E40" s="116">
        <v>168</v>
      </c>
      <c r="F40" s="117">
        <v>0</v>
      </c>
      <c r="G40" s="117">
        <v>0</v>
      </c>
      <c r="H40" s="94">
        <v>1832</v>
      </c>
      <c r="I40" s="178">
        <f t="shared" si="5"/>
        <v>3878</v>
      </c>
      <c r="J40" s="105"/>
    </row>
    <row r="41" spans="1:13" ht="15" customHeight="1">
      <c r="A41" s="47" t="s">
        <v>14</v>
      </c>
      <c r="B41" s="94">
        <f t="shared" si="4"/>
        <v>618</v>
      </c>
      <c r="C41" s="115">
        <v>618</v>
      </c>
      <c r="D41" s="112">
        <v>0</v>
      </c>
      <c r="E41" s="116">
        <v>135</v>
      </c>
      <c r="F41" s="117">
        <v>14</v>
      </c>
      <c r="G41" s="117">
        <v>618</v>
      </c>
      <c r="H41" s="94">
        <v>1745</v>
      </c>
      <c r="I41" s="178">
        <f t="shared" si="5"/>
        <v>8345</v>
      </c>
      <c r="J41" s="105"/>
    </row>
    <row r="42" spans="1:13" ht="15" customHeight="1">
      <c r="A42" s="47" t="s">
        <v>15</v>
      </c>
      <c r="B42" s="94">
        <f t="shared" si="4"/>
        <v>0</v>
      </c>
      <c r="C42" s="115">
        <v>0</v>
      </c>
      <c r="D42" s="112">
        <v>0</v>
      </c>
      <c r="E42" s="116">
        <v>198</v>
      </c>
      <c r="F42" s="117">
        <v>0</v>
      </c>
      <c r="G42" s="117">
        <v>109</v>
      </c>
      <c r="H42" s="94">
        <v>2497</v>
      </c>
      <c r="I42" s="178">
        <f t="shared" si="5"/>
        <v>3856</v>
      </c>
      <c r="J42" s="105"/>
    </row>
    <row r="43" spans="1:13" ht="15" customHeight="1">
      <c r="A43" s="47" t="s">
        <v>16</v>
      </c>
      <c r="B43" s="94">
        <f t="shared" si="4"/>
        <v>0</v>
      </c>
      <c r="C43" s="115">
        <v>0</v>
      </c>
      <c r="D43" s="112">
        <v>0</v>
      </c>
      <c r="E43" s="116">
        <v>178</v>
      </c>
      <c r="F43" s="117">
        <v>0</v>
      </c>
      <c r="G43" s="117">
        <v>0</v>
      </c>
      <c r="H43" s="94">
        <v>3032</v>
      </c>
      <c r="I43" s="178">
        <f t="shared" si="5"/>
        <v>6499</v>
      </c>
      <c r="J43" s="105"/>
    </row>
    <row r="44" spans="1:13" ht="15" customHeight="1">
      <c r="A44" s="47" t="s">
        <v>17</v>
      </c>
      <c r="B44" s="94">
        <f t="shared" si="4"/>
        <v>3502</v>
      </c>
      <c r="C44" s="115">
        <v>3502</v>
      </c>
      <c r="D44" s="112">
        <v>0</v>
      </c>
      <c r="E44" s="116">
        <v>0</v>
      </c>
      <c r="F44" s="117">
        <v>0</v>
      </c>
      <c r="G44" s="117">
        <v>790</v>
      </c>
      <c r="H44" s="94">
        <v>1913</v>
      </c>
      <c r="I44" s="178">
        <f t="shared" si="5"/>
        <v>7962</v>
      </c>
      <c r="J44" s="105"/>
    </row>
    <row r="45" spans="1:13" ht="15" customHeight="1">
      <c r="A45" s="47" t="s">
        <v>18</v>
      </c>
      <c r="B45" s="94">
        <f t="shared" si="4"/>
        <v>303</v>
      </c>
      <c r="C45" s="115">
        <v>303</v>
      </c>
      <c r="D45" s="112">
        <v>0</v>
      </c>
      <c r="E45" s="116">
        <v>163</v>
      </c>
      <c r="F45" s="117">
        <v>0</v>
      </c>
      <c r="G45" s="117">
        <v>650</v>
      </c>
      <c r="H45" s="94">
        <v>3170</v>
      </c>
      <c r="I45" s="178">
        <f t="shared" si="5"/>
        <v>5207</v>
      </c>
      <c r="J45" s="105"/>
    </row>
    <row r="46" spans="1:13" ht="15" customHeight="1">
      <c r="A46" s="47" t="s">
        <v>19</v>
      </c>
      <c r="B46" s="94">
        <f t="shared" si="4"/>
        <v>2238</v>
      </c>
      <c r="C46" s="115">
        <v>2238</v>
      </c>
      <c r="D46" s="112">
        <v>0</v>
      </c>
      <c r="E46" s="116">
        <v>187</v>
      </c>
      <c r="F46" s="117">
        <v>0</v>
      </c>
      <c r="G46" s="117">
        <v>0</v>
      </c>
      <c r="H46" s="94">
        <v>0</v>
      </c>
      <c r="I46" s="178">
        <f t="shared" si="5"/>
        <v>4947</v>
      </c>
      <c r="J46" s="105"/>
    </row>
    <row r="47" spans="1:13" ht="15" customHeight="1">
      <c r="A47" s="48" t="s">
        <v>20</v>
      </c>
      <c r="B47" s="98">
        <f t="shared" si="4"/>
        <v>3019</v>
      </c>
      <c r="C47" s="118">
        <v>2959</v>
      </c>
      <c r="D47" s="119">
        <v>60</v>
      </c>
      <c r="E47" s="119">
        <v>0</v>
      </c>
      <c r="F47" s="120">
        <v>0</v>
      </c>
      <c r="G47" s="120">
        <v>0</v>
      </c>
      <c r="H47" s="98">
        <v>452</v>
      </c>
      <c r="I47" s="179">
        <f t="shared" si="5"/>
        <v>6860</v>
      </c>
      <c r="J47" s="105"/>
    </row>
    <row r="48" spans="1:13" ht="15" customHeight="1">
      <c r="A48" s="51" t="s">
        <v>71</v>
      </c>
      <c r="B48" s="49"/>
      <c r="C48" s="49"/>
      <c r="D48" s="49"/>
      <c r="E48" s="49"/>
      <c r="F48" s="49"/>
      <c r="G48" s="49"/>
      <c r="H48" s="49"/>
      <c r="I48" s="49"/>
      <c r="J48" s="50"/>
      <c r="K48" s="13"/>
      <c r="M48" s="2"/>
    </row>
    <row r="49" spans="1:13" ht="15" customHeight="1">
      <c r="A49" s="51" t="s">
        <v>70</v>
      </c>
      <c r="B49" s="13"/>
      <c r="C49" s="13"/>
      <c r="D49" s="13"/>
      <c r="E49" s="13"/>
      <c r="F49" s="13"/>
      <c r="G49" s="13"/>
      <c r="H49" s="13"/>
      <c r="I49" s="13"/>
      <c r="J49" s="13"/>
      <c r="K49" s="13"/>
      <c r="M49" s="2"/>
    </row>
    <row r="50" spans="1:13" ht="15" customHeight="1">
      <c r="A50" s="51" t="s">
        <v>74</v>
      </c>
      <c r="B50" s="13"/>
      <c r="C50" s="13"/>
      <c r="D50" s="13"/>
      <c r="E50" s="13"/>
      <c r="F50" s="13"/>
      <c r="G50" s="13"/>
      <c r="H50" s="13"/>
      <c r="I50" s="13"/>
      <c r="J50" s="13"/>
      <c r="K50" s="13"/>
      <c r="M50" s="2"/>
    </row>
    <row r="51" spans="1:13" ht="15" customHeight="1">
      <c r="A51" s="51" t="s">
        <v>75</v>
      </c>
      <c r="B51" s="13"/>
      <c r="C51" s="13"/>
      <c r="D51" s="13"/>
      <c r="E51" s="13"/>
      <c r="F51" s="13"/>
      <c r="G51" s="13"/>
      <c r="H51" s="13"/>
      <c r="I51" s="13"/>
      <c r="J51" s="13"/>
      <c r="K51" s="13"/>
      <c r="M51" s="2"/>
    </row>
    <row r="52" spans="1:13" ht="15" customHeight="1">
      <c r="A52" s="51" t="s">
        <v>68</v>
      </c>
      <c r="B52" s="13"/>
      <c r="C52" s="13"/>
      <c r="D52" s="13"/>
      <c r="E52" s="13"/>
      <c r="F52" s="13"/>
      <c r="G52" s="13"/>
      <c r="H52" s="13"/>
      <c r="I52" s="13"/>
      <c r="J52" s="13"/>
      <c r="K52" s="13"/>
      <c r="M52" s="2"/>
    </row>
    <row r="53" spans="1:13" ht="15" customHeight="1">
      <c r="A53" s="52"/>
      <c r="B53" s="49"/>
      <c r="C53" s="49"/>
      <c r="D53" s="49"/>
      <c r="E53" s="49"/>
      <c r="F53" s="49"/>
      <c r="G53" s="49"/>
      <c r="H53" s="49"/>
      <c r="I53" s="50"/>
      <c r="J53" s="13"/>
    </row>
    <row r="54" spans="1:13" ht="15" customHeight="1">
      <c r="A54" s="52"/>
      <c r="B54" s="49"/>
      <c r="C54" s="49"/>
      <c r="D54" s="49"/>
      <c r="E54" s="49"/>
      <c r="F54" s="49"/>
      <c r="G54" s="49"/>
      <c r="H54" s="49"/>
      <c r="I54" s="50"/>
      <c r="J54" s="13"/>
    </row>
    <row r="55" spans="1:13" ht="15" customHeight="1">
      <c r="A55" s="52"/>
      <c r="B55" s="49"/>
      <c r="C55" s="49"/>
      <c r="D55" s="49"/>
      <c r="E55" s="49"/>
      <c r="F55" s="49"/>
      <c r="G55" s="49"/>
      <c r="H55" s="49"/>
      <c r="I55" s="50"/>
      <c r="J55" s="13"/>
    </row>
    <row r="56" spans="1:13" ht="15" customHeight="1">
      <c r="A56" s="52"/>
      <c r="B56" s="49"/>
      <c r="C56" s="49"/>
      <c r="D56" s="49"/>
      <c r="E56" s="49"/>
      <c r="F56" s="49"/>
      <c r="G56" s="49"/>
      <c r="H56" s="49"/>
      <c r="I56" s="50"/>
      <c r="J56" s="13"/>
    </row>
    <row r="57" spans="1:13" ht="15" customHeight="1">
      <c r="A57" s="52"/>
      <c r="B57" s="49"/>
      <c r="C57" s="49"/>
      <c r="D57" s="49"/>
      <c r="E57" s="49"/>
      <c r="F57" s="49"/>
      <c r="G57" s="49"/>
      <c r="H57" s="49"/>
      <c r="I57" s="50"/>
      <c r="J57" s="13"/>
    </row>
    <row r="58" spans="1:13" ht="15" customHeight="1">
      <c r="A58" s="52"/>
      <c r="B58" s="49"/>
      <c r="C58" s="49"/>
      <c r="D58" s="49"/>
      <c r="E58" s="49"/>
      <c r="F58" s="49"/>
      <c r="G58" s="49"/>
      <c r="H58" s="49"/>
      <c r="I58" s="50"/>
      <c r="J58" s="13"/>
    </row>
    <row r="59" spans="1:13" ht="15" customHeight="1">
      <c r="A59" s="52"/>
      <c r="B59" s="49"/>
      <c r="C59" s="49"/>
      <c r="D59" s="49"/>
      <c r="E59" s="49"/>
      <c r="F59" s="49"/>
      <c r="G59" s="49"/>
      <c r="H59" s="49"/>
      <c r="I59" s="50"/>
      <c r="J59" s="13"/>
    </row>
    <row r="60" spans="1:13" ht="15" customHeight="1">
      <c r="A60" s="52"/>
      <c r="B60" s="49"/>
      <c r="C60" s="49"/>
      <c r="D60" s="49"/>
      <c r="E60" s="49"/>
      <c r="F60" s="49"/>
      <c r="G60" s="49"/>
      <c r="H60" s="49"/>
      <c r="I60" s="50"/>
      <c r="J60" s="13"/>
    </row>
    <row r="61" spans="1:13" ht="15" customHeight="1">
      <c r="A61" s="52"/>
      <c r="B61" s="49"/>
      <c r="C61" s="49"/>
      <c r="D61" s="49"/>
      <c r="E61" s="49"/>
      <c r="F61" s="49"/>
      <c r="G61" s="49"/>
      <c r="H61" s="49"/>
      <c r="I61" s="50"/>
      <c r="J61" s="13"/>
    </row>
    <row r="62" spans="1:13" ht="15" customHeight="1">
      <c r="A62" s="52"/>
      <c r="B62" s="49"/>
      <c r="C62" s="49"/>
      <c r="D62" s="49"/>
      <c r="E62" s="49"/>
      <c r="F62" s="49"/>
      <c r="G62" s="49"/>
      <c r="H62" s="49"/>
      <c r="I62" s="50"/>
      <c r="J62" s="13"/>
    </row>
    <row r="63" spans="1:13" ht="15" customHeight="1">
      <c r="A63" s="52"/>
      <c r="B63" s="49"/>
      <c r="C63" s="49"/>
      <c r="D63" s="49"/>
      <c r="E63" s="49"/>
      <c r="F63" s="49"/>
      <c r="G63" s="49"/>
      <c r="H63" s="49"/>
      <c r="I63" s="50"/>
      <c r="J63" s="13"/>
    </row>
    <row r="64" spans="1:13" ht="15" customHeight="1">
      <c r="A64" s="52"/>
      <c r="B64" s="49"/>
      <c r="C64" s="49"/>
      <c r="D64" s="49"/>
      <c r="E64" s="49"/>
      <c r="F64" s="49"/>
      <c r="G64" s="49"/>
      <c r="H64" s="49"/>
      <c r="I64" s="50"/>
      <c r="J64" s="13"/>
    </row>
    <row r="65" spans="1:10" ht="15" customHeight="1">
      <c r="A65" s="52"/>
      <c r="B65" s="49"/>
      <c r="C65" s="49"/>
      <c r="D65" s="49"/>
      <c r="E65" s="49"/>
      <c r="F65" s="49"/>
      <c r="G65" s="49"/>
      <c r="H65" s="49"/>
      <c r="I65" s="50"/>
      <c r="J65" s="13"/>
    </row>
    <row r="66" spans="1:10" ht="15" customHeight="1">
      <c r="A66" s="52"/>
      <c r="B66" s="49"/>
      <c r="C66" s="49"/>
      <c r="D66" s="49"/>
      <c r="E66" s="49"/>
      <c r="F66" s="49"/>
      <c r="G66" s="49"/>
      <c r="H66" s="49"/>
      <c r="I66" s="50"/>
      <c r="J66" s="13"/>
    </row>
    <row r="67" spans="1:10" ht="15" customHeight="1">
      <c r="A67" s="52"/>
      <c r="B67" s="49"/>
      <c r="C67" s="49"/>
      <c r="D67" s="49"/>
      <c r="E67" s="49"/>
      <c r="F67" s="49"/>
      <c r="G67" s="49"/>
      <c r="H67" s="49"/>
      <c r="I67" s="50"/>
      <c r="J67" s="13"/>
    </row>
    <row r="68" spans="1:10" ht="15" customHeight="1">
      <c r="A68" s="52"/>
      <c r="B68" s="49"/>
      <c r="C68" s="49"/>
      <c r="D68" s="49"/>
      <c r="E68" s="49"/>
      <c r="F68" s="49"/>
      <c r="G68" s="49"/>
      <c r="H68" s="49"/>
      <c r="I68" s="50"/>
      <c r="J68" s="13"/>
    </row>
    <row r="69" spans="1:10" ht="15" customHeight="1">
      <c r="A69" s="52"/>
      <c r="B69" s="49"/>
      <c r="C69" s="49"/>
      <c r="D69" s="49"/>
      <c r="E69" s="49"/>
      <c r="F69" s="49"/>
      <c r="G69" s="49"/>
      <c r="H69" s="49"/>
      <c r="I69" s="50"/>
      <c r="J69" s="13"/>
    </row>
    <row r="70" spans="1:10" ht="15" customHeight="1">
      <c r="A70" s="52"/>
      <c r="B70" s="49"/>
      <c r="C70" s="49"/>
      <c r="D70" s="49"/>
      <c r="E70" s="49"/>
      <c r="F70" s="49"/>
      <c r="G70" s="49"/>
      <c r="H70" s="49"/>
      <c r="I70" s="50"/>
      <c r="J70" s="13"/>
    </row>
    <row r="71" spans="1:10" ht="15" customHeight="1">
      <c r="A71" s="52"/>
      <c r="B71" s="49"/>
      <c r="C71" s="49"/>
      <c r="D71" s="49"/>
      <c r="E71" s="49"/>
      <c r="F71" s="49"/>
      <c r="G71" s="49"/>
      <c r="H71" s="49"/>
      <c r="I71" s="50"/>
      <c r="J71" s="13"/>
    </row>
    <row r="72" spans="1:10" ht="15" customHeight="1">
      <c r="A72" s="52"/>
      <c r="B72" s="49"/>
      <c r="C72" s="49"/>
      <c r="D72" s="49"/>
      <c r="E72" s="49"/>
      <c r="F72" s="49"/>
      <c r="G72" s="49"/>
      <c r="H72" s="49"/>
      <c r="I72" s="50"/>
      <c r="J72" s="13"/>
    </row>
    <row r="73" spans="1:10" ht="15" customHeight="1">
      <c r="A73" s="52"/>
      <c r="B73" s="49"/>
      <c r="C73" s="49"/>
      <c r="D73" s="49"/>
      <c r="E73" s="49"/>
      <c r="F73" s="49"/>
      <c r="G73" s="49"/>
      <c r="H73" s="49"/>
      <c r="I73" s="50"/>
      <c r="J73" s="13"/>
    </row>
    <row r="74" spans="1:10" ht="15" customHeight="1">
      <c r="A74" s="52"/>
      <c r="B74" s="49"/>
      <c r="C74" s="49"/>
      <c r="D74" s="49"/>
      <c r="E74" s="49"/>
      <c r="F74" s="49"/>
      <c r="G74" s="49"/>
      <c r="H74" s="49"/>
      <c r="I74" s="50"/>
      <c r="J74" s="13"/>
    </row>
    <row r="75" spans="1:10" ht="15" customHeight="1">
      <c r="A75" s="52"/>
      <c r="B75" s="49"/>
      <c r="C75" s="49"/>
      <c r="D75" s="49"/>
      <c r="E75" s="49"/>
      <c r="F75" s="49"/>
      <c r="G75" s="49"/>
      <c r="H75" s="49"/>
      <c r="I75" s="50"/>
      <c r="J75" s="13"/>
    </row>
    <row r="76" spans="1:10" ht="15" customHeight="1">
      <c r="A76" s="52"/>
      <c r="B76" s="49"/>
      <c r="C76" s="49"/>
      <c r="D76" s="49"/>
      <c r="E76" s="49"/>
      <c r="F76" s="49"/>
      <c r="G76" s="49"/>
      <c r="H76" s="49"/>
      <c r="I76" s="50"/>
      <c r="J76" s="13"/>
    </row>
    <row r="77" spans="1:10" ht="15" customHeight="1">
      <c r="A77" s="52"/>
      <c r="B77" s="49"/>
      <c r="C77" s="49"/>
      <c r="D77" s="49"/>
      <c r="E77" s="49"/>
      <c r="F77" s="49"/>
      <c r="G77" s="49"/>
      <c r="H77" s="49"/>
      <c r="I77" s="50"/>
      <c r="J77" s="13"/>
    </row>
    <row r="78" spans="1:10" ht="15" customHeight="1">
      <c r="A78" s="52"/>
      <c r="B78" s="49"/>
      <c r="C78" s="49"/>
      <c r="D78" s="49"/>
      <c r="E78" s="49"/>
      <c r="F78" s="49"/>
      <c r="G78" s="49"/>
      <c r="H78" s="49"/>
      <c r="I78" s="50"/>
      <c r="J78" s="13"/>
    </row>
    <row r="79" spans="1:10" ht="15" customHeight="1">
      <c r="A79" s="52"/>
      <c r="B79" s="49"/>
      <c r="C79" s="49"/>
      <c r="D79" s="49"/>
      <c r="E79" s="49"/>
      <c r="F79" s="49"/>
      <c r="G79" s="49"/>
      <c r="H79" s="49"/>
      <c r="I79" s="50"/>
      <c r="J79" s="13"/>
    </row>
    <row r="80" spans="1:10" ht="15" customHeight="1">
      <c r="A80" s="52"/>
      <c r="B80" s="49"/>
      <c r="C80" s="49"/>
      <c r="D80" s="49"/>
      <c r="E80" s="49"/>
      <c r="F80" s="49"/>
      <c r="G80" s="49"/>
      <c r="H80" s="49"/>
      <c r="I80" s="50"/>
      <c r="J80" s="13"/>
    </row>
    <row r="81" spans="1:10" ht="15" customHeight="1">
      <c r="A81" s="52"/>
      <c r="B81" s="49"/>
      <c r="C81" s="49"/>
      <c r="D81" s="49"/>
      <c r="E81" s="49"/>
      <c r="F81" s="49"/>
      <c r="G81" s="49"/>
      <c r="H81" s="49"/>
      <c r="I81" s="50"/>
      <c r="J81" s="13"/>
    </row>
    <row r="82" spans="1:10" ht="15" customHeight="1">
      <c r="A82" s="52"/>
      <c r="B82" s="49"/>
      <c r="C82" s="49"/>
      <c r="D82" s="49"/>
      <c r="E82" s="49"/>
      <c r="F82" s="49"/>
      <c r="G82" s="49"/>
      <c r="H82" s="49"/>
      <c r="I82" s="50"/>
      <c r="J82" s="13"/>
    </row>
    <row r="83" spans="1:10" ht="15" customHeight="1">
      <c r="A83" s="52"/>
      <c r="B83" s="49"/>
      <c r="C83" s="49"/>
      <c r="D83" s="49"/>
      <c r="E83" s="49"/>
      <c r="F83" s="49"/>
      <c r="G83" s="49"/>
      <c r="H83" s="49"/>
      <c r="I83" s="50"/>
      <c r="J83" s="13"/>
    </row>
    <row r="84" spans="1:10" ht="15" customHeight="1">
      <c r="A84" s="52"/>
      <c r="B84" s="49"/>
      <c r="C84" s="49"/>
      <c r="D84" s="49"/>
      <c r="E84" s="49"/>
      <c r="F84" s="49"/>
      <c r="G84" s="49"/>
      <c r="H84" s="49"/>
      <c r="I84" s="50"/>
      <c r="J84" s="13"/>
    </row>
    <row r="85" spans="1:10" ht="15" customHeight="1">
      <c r="A85" s="52"/>
      <c r="B85" s="49"/>
      <c r="C85" s="49"/>
      <c r="D85" s="49"/>
      <c r="E85" s="49"/>
      <c r="F85" s="49"/>
      <c r="G85" s="49"/>
      <c r="H85" s="49"/>
      <c r="I85" s="50"/>
      <c r="J85" s="13"/>
    </row>
    <row r="86" spans="1:10" ht="15" customHeight="1">
      <c r="A86" s="52"/>
      <c r="B86" s="49"/>
      <c r="C86" s="49"/>
      <c r="D86" s="49"/>
      <c r="E86" s="49"/>
      <c r="F86" s="49"/>
      <c r="G86" s="49"/>
      <c r="H86" s="49"/>
      <c r="I86" s="50"/>
      <c r="J86" s="13"/>
    </row>
    <row r="87" spans="1:10" ht="15" customHeight="1">
      <c r="A87" s="52"/>
      <c r="B87" s="49"/>
      <c r="C87" s="49"/>
      <c r="D87" s="49"/>
      <c r="E87" s="49"/>
      <c r="F87" s="49"/>
      <c r="G87" s="49"/>
      <c r="H87" s="49"/>
      <c r="I87" s="50"/>
      <c r="J87" s="13"/>
    </row>
    <row r="88" spans="1:10" ht="15" customHeight="1">
      <c r="A88" s="52"/>
      <c r="B88" s="49"/>
      <c r="C88" s="49"/>
      <c r="D88" s="49"/>
      <c r="E88" s="49"/>
      <c r="F88" s="49"/>
      <c r="G88" s="49"/>
      <c r="H88" s="49"/>
      <c r="I88" s="50"/>
      <c r="J88" s="13"/>
    </row>
    <row r="89" spans="1:10" ht="15" customHeight="1">
      <c r="A89" s="52"/>
      <c r="B89" s="49"/>
      <c r="C89" s="49"/>
      <c r="D89" s="49"/>
      <c r="E89" s="49"/>
      <c r="F89" s="49"/>
      <c r="G89" s="49"/>
      <c r="H89" s="49"/>
      <c r="I89" s="50"/>
      <c r="J89" s="13"/>
    </row>
    <row r="90" spans="1:10" ht="15" customHeight="1">
      <c r="A90" s="52"/>
      <c r="B90" s="49"/>
      <c r="C90" s="49"/>
      <c r="D90" s="49"/>
      <c r="E90" s="49"/>
      <c r="F90" s="49"/>
      <c r="G90" s="49"/>
      <c r="H90" s="49"/>
      <c r="I90" s="50"/>
      <c r="J90" s="13"/>
    </row>
    <row r="91" spans="1:10" ht="15" customHeight="1">
      <c r="A91" s="52"/>
      <c r="B91" s="49"/>
      <c r="C91" s="49"/>
      <c r="D91" s="49"/>
      <c r="E91" s="49"/>
      <c r="F91" s="49"/>
      <c r="G91" s="49"/>
      <c r="H91" s="49"/>
      <c r="I91" s="50"/>
      <c r="J91" s="13"/>
    </row>
    <row r="92" spans="1:10" ht="15" customHeight="1">
      <c r="A92" s="52"/>
      <c r="B92" s="49"/>
      <c r="C92" s="49"/>
      <c r="D92" s="49"/>
      <c r="E92" s="49"/>
      <c r="F92" s="49"/>
      <c r="G92" s="49"/>
      <c r="H92" s="49"/>
      <c r="I92" s="50"/>
      <c r="J92" s="13"/>
    </row>
    <row r="93" spans="1:10" ht="15" customHeight="1">
      <c r="A93" s="52"/>
      <c r="B93" s="49"/>
      <c r="C93" s="49"/>
      <c r="D93" s="49"/>
      <c r="E93" s="49"/>
      <c r="F93" s="49"/>
      <c r="G93" s="49"/>
      <c r="H93" s="49"/>
      <c r="I93" s="50"/>
      <c r="J93" s="13"/>
    </row>
    <row r="94" spans="1:10" ht="15" customHeight="1">
      <c r="A94" s="52"/>
      <c r="B94" s="49"/>
      <c r="C94" s="49"/>
      <c r="D94" s="49"/>
      <c r="E94" s="49"/>
      <c r="F94" s="49"/>
      <c r="G94" s="49"/>
      <c r="H94" s="49"/>
      <c r="I94" s="50"/>
      <c r="J94" s="13"/>
    </row>
    <row r="95" spans="1:10" ht="15" customHeight="1">
      <c r="A95" s="52"/>
      <c r="B95" s="49"/>
      <c r="C95" s="49"/>
      <c r="D95" s="49"/>
      <c r="E95" s="49"/>
      <c r="F95" s="49"/>
      <c r="G95" s="49"/>
      <c r="H95" s="49"/>
      <c r="I95" s="50"/>
      <c r="J95" s="13"/>
    </row>
    <row r="96" spans="1:10" ht="15" customHeight="1">
      <c r="A96" s="52"/>
      <c r="B96" s="49"/>
      <c r="C96" s="49"/>
      <c r="D96" s="49"/>
      <c r="E96" s="49"/>
      <c r="F96" s="49"/>
      <c r="G96" s="49"/>
      <c r="H96" s="49"/>
      <c r="I96" s="50"/>
      <c r="J96" s="13"/>
    </row>
    <row r="97" spans="1:10" ht="15" customHeight="1">
      <c r="A97" s="52"/>
      <c r="B97" s="49"/>
      <c r="C97" s="49"/>
      <c r="D97" s="49"/>
      <c r="E97" s="49"/>
      <c r="F97" s="49"/>
      <c r="G97" s="49"/>
      <c r="H97" s="49"/>
      <c r="I97" s="50"/>
      <c r="J97" s="13"/>
    </row>
    <row r="98" spans="1:10" ht="15" customHeight="1">
      <c r="A98" s="52"/>
      <c r="B98" s="49"/>
      <c r="C98" s="49"/>
      <c r="D98" s="49"/>
      <c r="E98" s="49"/>
      <c r="F98" s="49"/>
      <c r="G98" s="49"/>
      <c r="H98" s="49"/>
      <c r="I98" s="50"/>
      <c r="J98" s="13"/>
    </row>
    <row r="99" spans="1:10" ht="15" customHeight="1">
      <c r="A99" s="52"/>
      <c r="B99" s="49"/>
      <c r="C99" s="49"/>
      <c r="D99" s="49"/>
      <c r="E99" s="49"/>
      <c r="F99" s="49"/>
      <c r="G99" s="49"/>
      <c r="H99" s="49"/>
      <c r="I99" s="50"/>
      <c r="J99" s="13"/>
    </row>
    <row r="100" spans="1:10" ht="15" customHeight="1">
      <c r="A100" s="52"/>
      <c r="B100" s="49"/>
      <c r="C100" s="49"/>
      <c r="D100" s="49"/>
      <c r="E100" s="49"/>
      <c r="F100" s="49"/>
      <c r="G100" s="49"/>
      <c r="H100" s="49"/>
      <c r="I100" s="50"/>
      <c r="J100" s="13"/>
    </row>
    <row r="101" spans="1:10" ht="15" customHeight="1">
      <c r="A101" s="52"/>
      <c r="B101" s="49"/>
      <c r="C101" s="49"/>
      <c r="D101" s="49"/>
      <c r="E101" s="49"/>
      <c r="F101" s="49"/>
      <c r="G101" s="49"/>
      <c r="H101" s="49"/>
      <c r="I101" s="50"/>
      <c r="J101" s="13"/>
    </row>
    <row r="102" spans="1:10" ht="15" customHeight="1">
      <c r="A102" s="52"/>
      <c r="B102" s="49"/>
      <c r="C102" s="49"/>
      <c r="D102" s="49"/>
      <c r="E102" s="49"/>
      <c r="F102" s="49"/>
      <c r="G102" s="49"/>
      <c r="H102" s="49"/>
      <c r="I102" s="50"/>
      <c r="J102" s="13"/>
    </row>
    <row r="103" spans="1:10" ht="15" customHeight="1">
      <c r="A103" s="52"/>
      <c r="B103" s="49"/>
      <c r="C103" s="49"/>
      <c r="D103" s="49"/>
      <c r="E103" s="49"/>
      <c r="F103" s="49"/>
      <c r="G103" s="49"/>
      <c r="H103" s="49"/>
      <c r="I103" s="50"/>
      <c r="J103" s="13"/>
    </row>
    <row r="104" spans="1:10" ht="15" customHeight="1">
      <c r="A104" s="52"/>
      <c r="B104" s="49"/>
      <c r="C104" s="49"/>
      <c r="D104" s="49"/>
      <c r="E104" s="49"/>
      <c r="F104" s="49"/>
      <c r="G104" s="49"/>
      <c r="H104" s="49"/>
      <c r="I104" s="50"/>
      <c r="J104" s="13"/>
    </row>
    <row r="105" spans="1:10" ht="15" customHeight="1">
      <c r="A105" s="52"/>
      <c r="B105" s="49"/>
      <c r="C105" s="49"/>
      <c r="D105" s="49"/>
      <c r="E105" s="49"/>
      <c r="F105" s="49"/>
      <c r="G105" s="49"/>
      <c r="H105" s="49"/>
      <c r="I105" s="50"/>
      <c r="J105" s="13"/>
    </row>
    <row r="106" spans="1:10" ht="15" customHeight="1">
      <c r="A106" s="52"/>
      <c r="B106" s="49"/>
      <c r="C106" s="49"/>
      <c r="D106" s="49"/>
      <c r="E106" s="49"/>
      <c r="F106" s="49"/>
      <c r="G106" s="49"/>
      <c r="H106" s="49"/>
      <c r="I106" s="50"/>
      <c r="J106" s="13"/>
    </row>
    <row r="107" spans="1:10" ht="15" customHeight="1">
      <c r="A107" s="52"/>
      <c r="B107" s="49"/>
      <c r="C107" s="49"/>
      <c r="D107" s="49"/>
      <c r="E107" s="49"/>
      <c r="F107" s="49"/>
      <c r="G107" s="49"/>
      <c r="H107" s="49"/>
      <c r="I107" s="50"/>
      <c r="J107" s="13"/>
    </row>
    <row r="108" spans="1:10" ht="15" customHeight="1">
      <c r="A108" s="52"/>
      <c r="B108" s="49"/>
      <c r="C108" s="49"/>
      <c r="D108" s="49"/>
      <c r="E108" s="49"/>
      <c r="F108" s="49"/>
      <c r="G108" s="49"/>
      <c r="H108" s="49"/>
      <c r="I108" s="50"/>
      <c r="J108" s="13"/>
    </row>
    <row r="109" spans="1:10" ht="15" customHeight="1">
      <c r="A109" s="52"/>
      <c r="B109" s="49"/>
      <c r="C109" s="49"/>
      <c r="D109" s="49"/>
      <c r="E109" s="49"/>
      <c r="F109" s="49"/>
      <c r="G109" s="49"/>
      <c r="H109" s="49"/>
      <c r="I109" s="50"/>
      <c r="J109" s="13"/>
    </row>
    <row r="110" spans="1:10" ht="15" customHeight="1">
      <c r="A110" s="52"/>
      <c r="B110" s="49"/>
      <c r="C110" s="49"/>
      <c r="D110" s="49"/>
      <c r="E110" s="49"/>
      <c r="F110" s="49"/>
      <c r="G110" s="49"/>
      <c r="H110" s="49"/>
      <c r="I110" s="50"/>
      <c r="J110" s="13"/>
    </row>
    <row r="111" spans="1:10" ht="15" customHeight="1">
      <c r="A111" s="52"/>
      <c r="B111" s="49"/>
      <c r="C111" s="49"/>
      <c r="D111" s="49"/>
      <c r="E111" s="49"/>
      <c r="F111" s="49"/>
      <c r="G111" s="49"/>
      <c r="H111" s="49"/>
      <c r="I111" s="50"/>
      <c r="J111" s="13"/>
    </row>
    <row r="112" spans="1:10" ht="15" customHeight="1">
      <c r="A112" s="52"/>
      <c r="B112" s="49"/>
      <c r="C112" s="49"/>
      <c r="D112" s="49"/>
      <c r="E112" s="49"/>
      <c r="F112" s="49"/>
      <c r="G112" s="49"/>
      <c r="H112" s="49"/>
      <c r="I112" s="50"/>
      <c r="J112" s="13"/>
    </row>
    <row r="113" spans="1:10" ht="15" customHeight="1">
      <c r="A113" s="52"/>
      <c r="B113" s="49"/>
      <c r="C113" s="49"/>
      <c r="D113" s="49"/>
      <c r="E113" s="49"/>
      <c r="F113" s="49"/>
      <c r="G113" s="49"/>
      <c r="H113" s="49"/>
      <c r="I113" s="50"/>
      <c r="J113" s="13"/>
    </row>
    <row r="114" spans="1:10" ht="15" customHeight="1">
      <c r="A114" s="52"/>
      <c r="B114" s="49"/>
      <c r="C114" s="49"/>
      <c r="D114" s="49"/>
      <c r="E114" s="49"/>
      <c r="F114" s="49"/>
      <c r="G114" s="49"/>
      <c r="H114" s="49"/>
      <c r="I114" s="50"/>
      <c r="J114" s="13"/>
    </row>
    <row r="115" spans="1:10" ht="15" customHeight="1">
      <c r="A115" s="52"/>
      <c r="B115" s="49"/>
      <c r="C115" s="49"/>
      <c r="D115" s="49"/>
      <c r="E115" s="49"/>
      <c r="F115" s="49"/>
      <c r="G115" s="49"/>
      <c r="H115" s="49"/>
      <c r="I115" s="50"/>
      <c r="J115" s="13"/>
    </row>
    <row r="116" spans="1:10" ht="15" customHeight="1">
      <c r="A116" s="52"/>
      <c r="B116" s="49"/>
      <c r="C116" s="49"/>
      <c r="D116" s="49"/>
      <c r="E116" s="49"/>
      <c r="F116" s="49"/>
      <c r="G116" s="49"/>
      <c r="H116" s="49"/>
      <c r="I116" s="50"/>
      <c r="J116" s="13"/>
    </row>
    <row r="117" spans="1:10" ht="15" customHeight="1">
      <c r="A117" s="52"/>
      <c r="B117" s="49"/>
      <c r="C117" s="49"/>
      <c r="D117" s="49"/>
      <c r="E117" s="49"/>
      <c r="F117" s="49"/>
      <c r="G117" s="49"/>
      <c r="H117" s="49"/>
      <c r="I117" s="50"/>
      <c r="J117" s="13"/>
    </row>
    <row r="118" spans="1:10" ht="15" customHeight="1">
      <c r="A118" s="52"/>
      <c r="B118" s="49"/>
      <c r="C118" s="49"/>
      <c r="D118" s="49"/>
      <c r="E118" s="49"/>
      <c r="F118" s="49"/>
      <c r="G118" s="49"/>
      <c r="H118" s="49"/>
      <c r="I118" s="50"/>
      <c r="J118" s="13"/>
    </row>
    <row r="119" spans="1:10" ht="15" customHeight="1">
      <c r="A119" s="52"/>
      <c r="B119" s="49"/>
      <c r="C119" s="49"/>
      <c r="D119" s="49"/>
      <c r="E119" s="49"/>
      <c r="F119" s="49"/>
      <c r="G119" s="49"/>
      <c r="H119" s="49"/>
      <c r="I119" s="50"/>
      <c r="J119" s="13"/>
    </row>
    <row r="120" spans="1:10" ht="15" customHeight="1">
      <c r="A120" s="52"/>
      <c r="B120" s="49"/>
      <c r="C120" s="49"/>
      <c r="D120" s="49"/>
      <c r="E120" s="49"/>
      <c r="F120" s="49"/>
      <c r="G120" s="49"/>
      <c r="H120" s="49"/>
      <c r="I120" s="50"/>
      <c r="J120" s="13"/>
    </row>
    <row r="121" spans="1:10" ht="15" customHeight="1">
      <c r="A121" s="52"/>
      <c r="B121" s="49"/>
      <c r="C121" s="49"/>
      <c r="D121" s="49"/>
      <c r="E121" s="49"/>
      <c r="F121" s="49"/>
      <c r="G121" s="49"/>
      <c r="H121" s="49"/>
      <c r="I121" s="50"/>
      <c r="J121" s="13"/>
    </row>
    <row r="122" spans="1:10" ht="15" customHeight="1">
      <c r="A122" s="52"/>
      <c r="B122" s="49"/>
      <c r="C122" s="49"/>
      <c r="D122" s="49"/>
      <c r="E122" s="49"/>
      <c r="F122" s="49"/>
      <c r="G122" s="49"/>
      <c r="H122" s="49"/>
      <c r="I122" s="50"/>
      <c r="J122" s="13"/>
    </row>
    <row r="123" spans="1:10" ht="15" customHeight="1">
      <c r="A123" s="52"/>
      <c r="B123" s="49"/>
      <c r="C123" s="49"/>
      <c r="D123" s="49"/>
      <c r="E123" s="49"/>
      <c r="F123" s="49"/>
      <c r="G123" s="49"/>
      <c r="H123" s="49"/>
      <c r="I123" s="50"/>
      <c r="J123" s="13"/>
    </row>
    <row r="124" spans="1:10" ht="15" customHeight="1">
      <c r="A124" s="52"/>
      <c r="B124" s="49"/>
      <c r="C124" s="49"/>
      <c r="D124" s="49"/>
      <c r="E124" s="49"/>
      <c r="F124" s="49"/>
      <c r="G124" s="49"/>
      <c r="H124" s="49"/>
      <c r="I124" s="50"/>
      <c r="J124" s="13"/>
    </row>
    <row r="125" spans="1:10" ht="15" customHeight="1">
      <c r="A125" s="52"/>
      <c r="B125" s="49"/>
      <c r="C125" s="49"/>
      <c r="D125" s="49"/>
      <c r="E125" s="49"/>
      <c r="F125" s="49"/>
      <c r="G125" s="49"/>
      <c r="H125" s="49"/>
      <c r="I125" s="50"/>
      <c r="J125" s="13"/>
    </row>
    <row r="126" spans="1:10" ht="15" customHeight="1">
      <c r="A126" s="52"/>
      <c r="B126" s="49"/>
      <c r="C126" s="49"/>
      <c r="D126" s="49"/>
      <c r="E126" s="49"/>
      <c r="F126" s="49"/>
      <c r="G126" s="49"/>
      <c r="H126" s="49"/>
      <c r="I126" s="50"/>
      <c r="J126" s="13"/>
    </row>
    <row r="127" spans="1:10" ht="15" customHeight="1">
      <c r="A127" s="52"/>
      <c r="B127" s="49"/>
      <c r="C127" s="49"/>
      <c r="D127" s="49"/>
      <c r="E127" s="49"/>
      <c r="F127" s="49"/>
      <c r="G127" s="49"/>
      <c r="H127" s="49"/>
      <c r="I127" s="50"/>
      <c r="J127" s="13"/>
    </row>
    <row r="128" spans="1:10" ht="15" customHeight="1">
      <c r="A128" s="52"/>
      <c r="B128" s="49"/>
      <c r="C128" s="49"/>
      <c r="D128" s="49"/>
      <c r="E128" s="49"/>
      <c r="F128" s="49"/>
      <c r="G128" s="49"/>
      <c r="H128" s="49"/>
      <c r="I128" s="50"/>
      <c r="J128" s="13"/>
    </row>
    <row r="129" spans="1:10" ht="15" customHeight="1">
      <c r="A129" s="52"/>
      <c r="B129" s="49"/>
      <c r="C129" s="49"/>
      <c r="D129" s="49"/>
      <c r="E129" s="49"/>
      <c r="F129" s="49"/>
      <c r="G129" s="49"/>
      <c r="H129" s="49"/>
      <c r="I129" s="50"/>
      <c r="J129" s="13"/>
    </row>
    <row r="130" spans="1:10" ht="15" customHeight="1">
      <c r="A130" s="52"/>
      <c r="B130" s="49"/>
      <c r="C130" s="49"/>
      <c r="D130" s="49"/>
      <c r="E130" s="49"/>
      <c r="F130" s="49"/>
      <c r="G130" s="49"/>
      <c r="H130" s="49"/>
      <c r="I130" s="50"/>
      <c r="J130" s="13"/>
    </row>
    <row r="131" spans="1:10" ht="15" customHeight="1">
      <c r="A131" s="52"/>
      <c r="B131" s="49"/>
      <c r="C131" s="49"/>
      <c r="D131" s="49"/>
      <c r="E131" s="49"/>
      <c r="F131" s="49"/>
      <c r="G131" s="49"/>
      <c r="H131" s="49"/>
      <c r="I131" s="50"/>
      <c r="J131" s="13"/>
    </row>
    <row r="132" spans="1:10" ht="15" customHeight="1">
      <c r="A132" s="52"/>
      <c r="B132" s="49"/>
      <c r="C132" s="49"/>
      <c r="D132" s="49"/>
      <c r="E132" s="49"/>
      <c r="F132" s="49"/>
      <c r="G132" s="49"/>
      <c r="H132" s="49"/>
      <c r="I132" s="50"/>
      <c r="J132" s="13"/>
    </row>
    <row r="133" spans="1:10" ht="15" customHeight="1">
      <c r="A133" s="52"/>
      <c r="B133" s="49"/>
      <c r="C133" s="49"/>
      <c r="D133" s="49"/>
      <c r="E133" s="49"/>
      <c r="F133" s="49"/>
      <c r="G133" s="49"/>
      <c r="H133" s="49"/>
      <c r="I133" s="50"/>
      <c r="J133" s="13"/>
    </row>
    <row r="134" spans="1:10" ht="15" customHeight="1">
      <c r="A134" s="52"/>
      <c r="B134" s="49"/>
      <c r="C134" s="49"/>
      <c r="D134" s="49"/>
      <c r="E134" s="49"/>
      <c r="F134" s="49"/>
      <c r="G134" s="49"/>
      <c r="H134" s="49"/>
      <c r="I134" s="50"/>
      <c r="J134" s="13"/>
    </row>
    <row r="135" spans="1:10" ht="15" customHeight="1">
      <c r="A135" s="52"/>
      <c r="B135" s="49"/>
      <c r="C135" s="49"/>
      <c r="D135" s="49"/>
      <c r="E135" s="49"/>
      <c r="F135" s="49"/>
      <c r="G135" s="49"/>
      <c r="H135" s="49"/>
      <c r="I135" s="50"/>
      <c r="J135" s="13"/>
    </row>
    <row r="136" spans="1:10" ht="15" customHeight="1">
      <c r="A136" s="52"/>
      <c r="B136" s="49"/>
      <c r="C136" s="49"/>
      <c r="D136" s="49"/>
      <c r="E136" s="49"/>
      <c r="F136" s="49"/>
      <c r="G136" s="49"/>
      <c r="H136" s="49"/>
      <c r="I136" s="50"/>
      <c r="J136" s="13"/>
    </row>
    <row r="137" spans="1:10" ht="15" customHeight="1">
      <c r="A137" s="52"/>
      <c r="B137" s="49"/>
      <c r="C137" s="49"/>
      <c r="D137" s="49"/>
      <c r="E137" s="49"/>
      <c r="F137" s="49"/>
      <c r="G137" s="49"/>
      <c r="H137" s="49"/>
      <c r="I137" s="50"/>
      <c r="J137" s="13"/>
    </row>
    <row r="138" spans="1:10" ht="15" customHeight="1">
      <c r="A138" s="52"/>
      <c r="B138" s="49"/>
      <c r="C138" s="49"/>
      <c r="D138" s="49"/>
      <c r="E138" s="49"/>
      <c r="F138" s="49"/>
      <c r="G138" s="49"/>
      <c r="H138" s="49"/>
      <c r="I138" s="50"/>
      <c r="J138" s="13"/>
    </row>
    <row r="139" spans="1:10" ht="15" customHeight="1">
      <c r="A139" s="52"/>
      <c r="B139" s="49"/>
      <c r="C139" s="49"/>
      <c r="D139" s="49"/>
      <c r="E139" s="49"/>
      <c r="F139" s="49"/>
      <c r="G139" s="49"/>
      <c r="H139" s="49"/>
      <c r="I139" s="50"/>
      <c r="J139" s="13"/>
    </row>
    <row r="140" spans="1:10" ht="15" customHeight="1">
      <c r="A140" s="52"/>
      <c r="B140" s="49"/>
      <c r="C140" s="49"/>
      <c r="D140" s="49"/>
      <c r="E140" s="49"/>
      <c r="F140" s="49"/>
      <c r="G140" s="49"/>
      <c r="H140" s="49"/>
      <c r="I140" s="50"/>
      <c r="J140" s="13"/>
    </row>
    <row r="141" spans="1:10" ht="15" customHeight="1">
      <c r="A141" s="52"/>
      <c r="B141" s="49"/>
      <c r="C141" s="49"/>
      <c r="D141" s="49"/>
      <c r="E141" s="49"/>
      <c r="F141" s="49"/>
      <c r="G141" s="49"/>
      <c r="H141" s="49"/>
      <c r="I141" s="50"/>
      <c r="J141" s="13"/>
    </row>
    <row r="142" spans="1:10" ht="15" customHeight="1">
      <c r="A142" s="52"/>
      <c r="B142" s="49"/>
      <c r="C142" s="49"/>
      <c r="D142" s="49"/>
      <c r="E142" s="49"/>
      <c r="F142" s="49"/>
      <c r="G142" s="49"/>
      <c r="H142" s="49"/>
      <c r="I142" s="50"/>
      <c r="J142" s="13"/>
    </row>
    <row r="143" spans="1:10" ht="15" customHeight="1">
      <c r="A143" s="52"/>
      <c r="B143" s="49"/>
      <c r="C143" s="49"/>
      <c r="D143" s="49"/>
      <c r="E143" s="49"/>
      <c r="F143" s="49"/>
      <c r="G143" s="49"/>
      <c r="H143" s="49"/>
      <c r="I143" s="50"/>
      <c r="J143" s="13"/>
    </row>
    <row r="144" spans="1:10" ht="15" customHeight="1">
      <c r="A144" s="52"/>
      <c r="B144" s="49"/>
      <c r="C144" s="49"/>
      <c r="D144" s="49"/>
      <c r="E144" s="49"/>
      <c r="F144" s="49"/>
      <c r="G144" s="49"/>
      <c r="H144" s="49"/>
      <c r="I144" s="50"/>
      <c r="J144" s="13"/>
    </row>
    <row r="145" spans="1:10" ht="15" customHeight="1">
      <c r="A145" s="52"/>
      <c r="B145" s="49"/>
      <c r="C145" s="49"/>
      <c r="D145" s="49"/>
      <c r="E145" s="49"/>
      <c r="F145" s="49"/>
      <c r="G145" s="49"/>
      <c r="H145" s="49"/>
      <c r="I145" s="50"/>
      <c r="J145" s="13"/>
    </row>
    <row r="146" spans="1:10" ht="15" customHeight="1">
      <c r="A146" s="52"/>
      <c r="B146" s="49"/>
      <c r="C146" s="49"/>
      <c r="D146" s="49"/>
      <c r="E146" s="49"/>
      <c r="F146" s="49"/>
      <c r="G146" s="49"/>
      <c r="H146" s="49"/>
      <c r="I146" s="50"/>
      <c r="J146" s="13"/>
    </row>
    <row r="147" spans="1:10" ht="15" customHeight="1">
      <c r="A147" s="52"/>
      <c r="B147" s="49"/>
      <c r="C147" s="49"/>
      <c r="D147" s="49"/>
      <c r="E147" s="49"/>
      <c r="F147" s="49"/>
      <c r="G147" s="49"/>
      <c r="H147" s="49"/>
      <c r="I147" s="50"/>
      <c r="J147" s="13"/>
    </row>
    <row r="148" spans="1:10" ht="15" customHeight="1">
      <c r="A148" s="52"/>
      <c r="B148" s="49"/>
      <c r="C148" s="49"/>
      <c r="D148" s="49"/>
      <c r="E148" s="49"/>
      <c r="F148" s="49"/>
      <c r="G148" s="49"/>
      <c r="H148" s="49"/>
      <c r="I148" s="50"/>
      <c r="J148" s="13"/>
    </row>
    <row r="149" spans="1:10" ht="15" customHeight="1">
      <c r="A149" s="52"/>
      <c r="B149" s="49"/>
      <c r="C149" s="49"/>
      <c r="D149" s="49"/>
      <c r="E149" s="49"/>
      <c r="F149" s="49"/>
      <c r="G149" s="49"/>
      <c r="H149" s="49"/>
      <c r="I149" s="50"/>
      <c r="J149" s="13"/>
    </row>
    <row r="150" spans="1:10" ht="15" customHeight="1">
      <c r="A150" s="52"/>
      <c r="B150" s="49"/>
      <c r="C150" s="49"/>
      <c r="D150" s="49"/>
      <c r="E150" s="49"/>
      <c r="F150" s="49"/>
      <c r="G150" s="49"/>
      <c r="H150" s="49"/>
      <c r="I150" s="50"/>
      <c r="J150" s="13"/>
    </row>
    <row r="151" spans="1:10" ht="15" customHeight="1">
      <c r="A151" s="52"/>
      <c r="B151" s="49"/>
      <c r="C151" s="49"/>
      <c r="D151" s="49"/>
      <c r="E151" s="49"/>
      <c r="F151" s="49"/>
      <c r="G151" s="49"/>
      <c r="H151" s="49"/>
      <c r="I151" s="50"/>
      <c r="J151" s="13"/>
    </row>
    <row r="152" spans="1:10" ht="15" customHeight="1">
      <c r="A152" s="52"/>
      <c r="B152" s="49"/>
      <c r="C152" s="49"/>
      <c r="D152" s="49"/>
      <c r="E152" s="49"/>
      <c r="F152" s="49"/>
      <c r="G152" s="49"/>
      <c r="H152" s="49"/>
      <c r="I152" s="50"/>
      <c r="J152" s="13"/>
    </row>
    <row r="153" spans="1:10" ht="15" customHeight="1">
      <c r="A153" s="52"/>
      <c r="B153" s="49"/>
      <c r="C153" s="49"/>
      <c r="D153" s="49"/>
      <c r="E153" s="49"/>
      <c r="F153" s="49"/>
      <c r="G153" s="49"/>
      <c r="H153" s="49"/>
      <c r="I153" s="50"/>
      <c r="J153" s="13"/>
    </row>
    <row r="154" spans="1:10" ht="15" customHeight="1">
      <c r="A154" s="52"/>
      <c r="B154" s="49"/>
      <c r="C154" s="49"/>
      <c r="D154" s="49"/>
      <c r="E154" s="49"/>
      <c r="F154" s="49"/>
      <c r="G154" s="49"/>
      <c r="H154" s="49"/>
      <c r="I154" s="50"/>
      <c r="J154" s="13"/>
    </row>
    <row r="155" spans="1:10" ht="15" customHeight="1">
      <c r="A155" s="52"/>
      <c r="B155" s="49"/>
      <c r="C155" s="49"/>
      <c r="D155" s="49"/>
      <c r="E155" s="49"/>
      <c r="F155" s="49"/>
      <c r="G155" s="49"/>
      <c r="H155" s="49"/>
      <c r="I155" s="50"/>
      <c r="J155" s="13"/>
    </row>
    <row r="156" spans="1:10" ht="15" customHeight="1">
      <c r="A156" s="52"/>
      <c r="B156" s="49"/>
      <c r="C156" s="49"/>
      <c r="D156" s="49"/>
      <c r="E156" s="49"/>
      <c r="F156" s="49"/>
      <c r="G156" s="49"/>
      <c r="H156" s="49"/>
      <c r="I156" s="50"/>
      <c r="J156" s="13"/>
    </row>
    <row r="157" spans="1:10" ht="15" customHeight="1">
      <c r="A157" s="52"/>
      <c r="B157" s="49"/>
      <c r="C157" s="49"/>
      <c r="D157" s="49"/>
      <c r="E157" s="49"/>
      <c r="F157" s="49"/>
      <c r="G157" s="49"/>
      <c r="H157" s="49"/>
      <c r="I157" s="50"/>
      <c r="J157" s="13"/>
    </row>
    <row r="158" spans="1:10" ht="15" customHeight="1">
      <c r="A158" s="52"/>
      <c r="B158" s="49"/>
      <c r="C158" s="49"/>
      <c r="D158" s="49"/>
      <c r="E158" s="49"/>
      <c r="F158" s="49"/>
      <c r="G158" s="49"/>
      <c r="H158" s="49"/>
      <c r="I158" s="50"/>
      <c r="J158" s="13"/>
    </row>
    <row r="159" spans="1:10" ht="15" customHeight="1">
      <c r="A159" s="52"/>
      <c r="B159" s="49"/>
      <c r="C159" s="49"/>
      <c r="D159" s="49"/>
      <c r="E159" s="49"/>
      <c r="F159" s="49"/>
      <c r="G159" s="49"/>
      <c r="H159" s="49"/>
      <c r="I159" s="50"/>
      <c r="J159" s="13"/>
    </row>
    <row r="160" spans="1:10" ht="15" customHeight="1">
      <c r="A160" s="52"/>
      <c r="B160" s="49"/>
      <c r="C160" s="49"/>
      <c r="D160" s="49"/>
      <c r="E160" s="49"/>
      <c r="F160" s="49"/>
      <c r="G160" s="49"/>
      <c r="H160" s="49"/>
      <c r="I160" s="50"/>
      <c r="J160" s="13"/>
    </row>
    <row r="161" spans="1:10" ht="15" customHeight="1">
      <c r="A161" s="52"/>
      <c r="B161" s="49"/>
      <c r="C161" s="49"/>
      <c r="D161" s="49"/>
      <c r="E161" s="49"/>
      <c r="F161" s="49"/>
      <c r="G161" s="49"/>
      <c r="H161" s="49"/>
      <c r="I161" s="50"/>
      <c r="J161" s="13"/>
    </row>
    <row r="162" spans="1:10" ht="15" customHeight="1">
      <c r="A162" s="52"/>
      <c r="B162" s="49"/>
      <c r="C162" s="49"/>
      <c r="D162" s="49"/>
      <c r="E162" s="49"/>
      <c r="F162" s="49"/>
      <c r="G162" s="49"/>
      <c r="H162" s="49"/>
      <c r="I162" s="50"/>
      <c r="J162" s="13"/>
    </row>
  </sheetData>
  <mergeCells count="14">
    <mergeCell ref="A1:H1"/>
    <mergeCell ref="B3:H3"/>
    <mergeCell ref="I3:I5"/>
    <mergeCell ref="B4:E4"/>
    <mergeCell ref="F4:F5"/>
    <mergeCell ref="G4:G5"/>
    <mergeCell ref="H4:H5"/>
    <mergeCell ref="B26:F26"/>
    <mergeCell ref="H26:H28"/>
    <mergeCell ref="I26:I28"/>
    <mergeCell ref="B27:D27"/>
    <mergeCell ref="E27:E28"/>
    <mergeCell ref="F27:F28"/>
    <mergeCell ref="G27:G28"/>
  </mergeCells>
  <phoneticPr fontId="3"/>
  <pageMargins left="0.78740157480314965" right="0.78740157480314965" top="0.98425196850393704" bottom="0.98425196850393704" header="0.51181102362204722" footer="0.31496062992125984"/>
  <pageSetup paperSize="9" scale="9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2"/>
  <sheetViews>
    <sheetView zoomScaleNormal="100" workbookViewId="0">
      <selection sqref="A1:H1"/>
    </sheetView>
  </sheetViews>
  <sheetFormatPr defaultRowHeight="15" customHeight="1"/>
  <cols>
    <col min="1" max="1" width="10.75" style="33" customWidth="1"/>
    <col min="2" max="8" width="8.875" style="35" customWidth="1"/>
    <col min="9" max="9" width="8.875" style="36" customWidth="1"/>
    <col min="10" max="11" width="9" style="33"/>
    <col min="12" max="12" width="9" style="2"/>
    <col min="13" max="16384" width="9" style="33"/>
  </cols>
  <sheetData>
    <row r="1" spans="1:11" ht="29.25" customHeight="1">
      <c r="A1" s="320" t="s">
        <v>41</v>
      </c>
      <c r="B1" s="320"/>
      <c r="C1" s="320"/>
      <c r="D1" s="320"/>
      <c r="E1" s="320"/>
      <c r="F1" s="320"/>
      <c r="G1" s="320"/>
      <c r="H1" s="320"/>
      <c r="I1" s="31"/>
      <c r="J1" s="2"/>
      <c r="K1" s="2"/>
    </row>
    <row r="2" spans="1:11" ht="15" customHeight="1">
      <c r="A2" s="5"/>
      <c r="B2" s="6"/>
      <c r="C2" s="6"/>
      <c r="D2" s="6"/>
      <c r="E2" s="6"/>
      <c r="F2" s="6"/>
      <c r="G2" s="6"/>
      <c r="H2" s="7"/>
      <c r="I2" s="7" t="s">
        <v>52</v>
      </c>
      <c r="J2" s="5"/>
      <c r="K2" s="2"/>
    </row>
    <row r="3" spans="1:11" ht="15" customHeight="1">
      <c r="A3" s="8"/>
      <c r="B3" s="284" t="s">
        <v>5</v>
      </c>
      <c r="C3" s="321"/>
      <c r="D3" s="321"/>
      <c r="E3" s="321"/>
      <c r="F3" s="321"/>
      <c r="G3" s="321"/>
      <c r="H3" s="321"/>
      <c r="I3" s="285" t="s">
        <v>8</v>
      </c>
      <c r="J3" s="5"/>
      <c r="K3" s="2"/>
    </row>
    <row r="4" spans="1:11" ht="15" customHeight="1">
      <c r="A4" s="9"/>
      <c r="B4" s="324" t="s">
        <v>4</v>
      </c>
      <c r="C4" s="325"/>
      <c r="D4" s="325"/>
      <c r="E4" s="326"/>
      <c r="F4" s="290" t="s">
        <v>22</v>
      </c>
      <c r="G4" s="291" t="s">
        <v>10</v>
      </c>
      <c r="H4" s="293" t="s">
        <v>62</v>
      </c>
      <c r="I4" s="322"/>
      <c r="J4" s="5"/>
      <c r="K4" s="2"/>
    </row>
    <row r="5" spans="1:11" s="3" customFormat="1" ht="22.5">
      <c r="A5" s="10"/>
      <c r="B5" s="4"/>
      <c r="C5" s="28" t="s">
        <v>1</v>
      </c>
      <c r="D5" s="24" t="s">
        <v>2</v>
      </c>
      <c r="E5" s="25" t="s">
        <v>3</v>
      </c>
      <c r="F5" s="290"/>
      <c r="G5" s="292"/>
      <c r="H5" s="293"/>
      <c r="I5" s="323"/>
      <c r="J5" s="11"/>
    </row>
    <row r="6" spans="1:11" ht="15" customHeight="1">
      <c r="A6" s="12" t="s">
        <v>0</v>
      </c>
      <c r="B6" s="56">
        <f t="shared" ref="B6:H6" si="0">SUM(B7:B24)</f>
        <v>31463</v>
      </c>
      <c r="C6" s="68">
        <f t="shared" si="0"/>
        <v>26044</v>
      </c>
      <c r="D6" s="69">
        <f t="shared" si="0"/>
        <v>3991</v>
      </c>
      <c r="E6" s="70">
        <f t="shared" si="0"/>
        <v>1428</v>
      </c>
      <c r="F6" s="56">
        <f t="shared" si="0"/>
        <v>8655</v>
      </c>
      <c r="G6" s="56">
        <f t="shared" si="0"/>
        <v>1130</v>
      </c>
      <c r="H6" s="57">
        <f t="shared" si="0"/>
        <v>377</v>
      </c>
      <c r="I6" s="124">
        <f t="shared" ref="I6:I24" si="1">B6+F6+G6+H6</f>
        <v>41625</v>
      </c>
      <c r="J6" s="105"/>
      <c r="K6" s="3"/>
    </row>
    <row r="7" spans="1:11" ht="15" customHeight="1">
      <c r="A7" s="20" t="s">
        <v>11</v>
      </c>
      <c r="B7" s="71">
        <f t="shared" ref="B7:B24" si="2">SUM(C7:E7)</f>
        <v>864</v>
      </c>
      <c r="C7" s="140">
        <v>427</v>
      </c>
      <c r="D7" s="141">
        <v>395</v>
      </c>
      <c r="E7" s="142">
        <v>42</v>
      </c>
      <c r="F7" s="143">
        <v>231</v>
      </c>
      <c r="G7" s="143">
        <v>105</v>
      </c>
      <c r="H7" s="144">
        <v>20</v>
      </c>
      <c r="I7" s="126">
        <f t="shared" si="1"/>
        <v>1220</v>
      </c>
      <c r="J7" s="105"/>
      <c r="K7" s="3"/>
    </row>
    <row r="8" spans="1:11" ht="15" customHeight="1">
      <c r="A8" s="21" t="s">
        <v>23</v>
      </c>
      <c r="B8" s="75">
        <f t="shared" si="2"/>
        <v>1385</v>
      </c>
      <c r="C8" s="145">
        <v>866</v>
      </c>
      <c r="D8" s="146">
        <v>519</v>
      </c>
      <c r="E8" s="147">
        <v>0</v>
      </c>
      <c r="F8" s="148">
        <v>533</v>
      </c>
      <c r="G8" s="148">
        <v>113</v>
      </c>
      <c r="H8" s="149">
        <v>172</v>
      </c>
      <c r="I8" s="128">
        <f t="shared" si="1"/>
        <v>2203</v>
      </c>
      <c r="J8" s="105"/>
      <c r="K8" s="3"/>
    </row>
    <row r="9" spans="1:11" ht="15" customHeight="1">
      <c r="A9" s="21" t="s">
        <v>24</v>
      </c>
      <c r="B9" s="75">
        <f t="shared" si="2"/>
        <v>327</v>
      </c>
      <c r="C9" s="145">
        <v>37</v>
      </c>
      <c r="D9" s="146">
        <v>167</v>
      </c>
      <c r="E9" s="147">
        <v>123</v>
      </c>
      <c r="F9" s="148">
        <v>209</v>
      </c>
      <c r="G9" s="148">
        <v>0</v>
      </c>
      <c r="H9" s="149">
        <v>0</v>
      </c>
      <c r="I9" s="128">
        <f t="shared" si="1"/>
        <v>536</v>
      </c>
      <c r="J9" s="105"/>
      <c r="K9" s="3"/>
    </row>
    <row r="10" spans="1:11" ht="15" customHeight="1">
      <c r="A10" s="21" t="s">
        <v>25</v>
      </c>
      <c r="B10" s="75">
        <f t="shared" si="2"/>
        <v>887</v>
      </c>
      <c r="C10" s="145">
        <v>159</v>
      </c>
      <c r="D10" s="146">
        <v>345</v>
      </c>
      <c r="E10" s="147">
        <v>383</v>
      </c>
      <c r="F10" s="148">
        <v>157</v>
      </c>
      <c r="G10" s="148">
        <v>64</v>
      </c>
      <c r="H10" s="149">
        <v>0</v>
      </c>
      <c r="I10" s="128">
        <f t="shared" si="1"/>
        <v>1108</v>
      </c>
      <c r="J10" s="105"/>
      <c r="K10" s="3"/>
    </row>
    <row r="11" spans="1:11" ht="15" customHeight="1">
      <c r="A11" s="21" t="s">
        <v>26</v>
      </c>
      <c r="B11" s="75">
        <f t="shared" si="2"/>
        <v>831</v>
      </c>
      <c r="C11" s="145">
        <v>106</v>
      </c>
      <c r="D11" s="146">
        <v>617</v>
      </c>
      <c r="E11" s="147">
        <v>108</v>
      </c>
      <c r="F11" s="148">
        <v>271</v>
      </c>
      <c r="G11" s="148">
        <v>193</v>
      </c>
      <c r="H11" s="149">
        <v>0</v>
      </c>
      <c r="I11" s="128">
        <f t="shared" si="1"/>
        <v>1295</v>
      </c>
      <c r="J11" s="105"/>
      <c r="K11" s="3"/>
    </row>
    <row r="12" spans="1:11" ht="15" customHeight="1">
      <c r="A12" s="21" t="s">
        <v>27</v>
      </c>
      <c r="B12" s="75">
        <f t="shared" si="2"/>
        <v>3543</v>
      </c>
      <c r="C12" s="145">
        <v>3334</v>
      </c>
      <c r="D12" s="146">
        <v>209</v>
      </c>
      <c r="E12" s="147">
        <v>0</v>
      </c>
      <c r="F12" s="148">
        <v>270</v>
      </c>
      <c r="G12" s="148">
        <v>57</v>
      </c>
      <c r="H12" s="149">
        <v>0</v>
      </c>
      <c r="I12" s="128">
        <f t="shared" si="1"/>
        <v>3870</v>
      </c>
      <c r="J12" s="105"/>
      <c r="K12" s="3"/>
    </row>
    <row r="13" spans="1:11" ht="15" customHeight="1">
      <c r="A13" s="21" t="s">
        <v>39</v>
      </c>
      <c r="B13" s="75">
        <f t="shared" si="2"/>
        <v>1810</v>
      </c>
      <c r="C13" s="145">
        <v>1444</v>
      </c>
      <c r="D13" s="146">
        <v>332</v>
      </c>
      <c r="E13" s="147">
        <v>34</v>
      </c>
      <c r="F13" s="148">
        <v>172</v>
      </c>
      <c r="G13" s="148">
        <v>67</v>
      </c>
      <c r="H13" s="149">
        <v>0</v>
      </c>
      <c r="I13" s="128">
        <f t="shared" si="1"/>
        <v>2049</v>
      </c>
      <c r="J13" s="105"/>
      <c r="K13" s="3"/>
    </row>
    <row r="14" spans="1:11" ht="15" customHeight="1">
      <c r="A14" s="21" t="s">
        <v>28</v>
      </c>
      <c r="B14" s="75">
        <f t="shared" si="2"/>
        <v>4244</v>
      </c>
      <c r="C14" s="145">
        <v>4076</v>
      </c>
      <c r="D14" s="146">
        <v>168</v>
      </c>
      <c r="E14" s="147">
        <v>0</v>
      </c>
      <c r="F14" s="148">
        <v>593</v>
      </c>
      <c r="G14" s="148">
        <v>57</v>
      </c>
      <c r="H14" s="149">
        <v>0</v>
      </c>
      <c r="I14" s="128">
        <f t="shared" si="1"/>
        <v>4894</v>
      </c>
      <c r="J14" s="105"/>
    </row>
    <row r="15" spans="1:11" ht="15" customHeight="1">
      <c r="A15" s="21" t="s">
        <v>12</v>
      </c>
      <c r="B15" s="75">
        <f t="shared" si="2"/>
        <v>1632</v>
      </c>
      <c r="C15" s="145">
        <v>1345</v>
      </c>
      <c r="D15" s="146">
        <v>287</v>
      </c>
      <c r="E15" s="147">
        <v>0</v>
      </c>
      <c r="F15" s="148">
        <v>378</v>
      </c>
      <c r="G15" s="148">
        <v>0</v>
      </c>
      <c r="H15" s="149">
        <v>0</v>
      </c>
      <c r="I15" s="128">
        <f t="shared" si="1"/>
        <v>2010</v>
      </c>
      <c r="J15" s="105"/>
    </row>
    <row r="16" spans="1:11" ht="15" customHeight="1">
      <c r="A16" s="21" t="s">
        <v>13</v>
      </c>
      <c r="B16" s="75">
        <f t="shared" si="2"/>
        <v>2112</v>
      </c>
      <c r="C16" s="145">
        <v>1517</v>
      </c>
      <c r="D16" s="146">
        <v>57</v>
      </c>
      <c r="E16" s="147">
        <v>538</v>
      </c>
      <c r="F16" s="148">
        <v>283</v>
      </c>
      <c r="G16" s="148">
        <v>0</v>
      </c>
      <c r="H16" s="149">
        <v>110</v>
      </c>
      <c r="I16" s="128">
        <f t="shared" si="1"/>
        <v>2505</v>
      </c>
      <c r="J16" s="105"/>
    </row>
    <row r="17" spans="1:10" ht="15" customHeight="1">
      <c r="A17" s="21" t="s">
        <v>21</v>
      </c>
      <c r="B17" s="75">
        <f t="shared" si="2"/>
        <v>857</v>
      </c>
      <c r="C17" s="145">
        <v>335</v>
      </c>
      <c r="D17" s="146">
        <v>342</v>
      </c>
      <c r="E17" s="147">
        <v>180</v>
      </c>
      <c r="F17" s="148">
        <v>907</v>
      </c>
      <c r="G17" s="148">
        <v>112</v>
      </c>
      <c r="H17" s="149">
        <v>0</v>
      </c>
      <c r="I17" s="128">
        <f t="shared" si="1"/>
        <v>1876</v>
      </c>
      <c r="J17" s="105"/>
    </row>
    <row r="18" spans="1:10" ht="15" customHeight="1">
      <c r="A18" s="21" t="s">
        <v>14</v>
      </c>
      <c r="B18" s="75">
        <f t="shared" si="2"/>
        <v>4393</v>
      </c>
      <c r="C18" s="145">
        <v>4317</v>
      </c>
      <c r="D18" s="146">
        <v>76</v>
      </c>
      <c r="E18" s="147">
        <v>0</v>
      </c>
      <c r="F18" s="148">
        <v>775</v>
      </c>
      <c r="G18" s="148">
        <v>74</v>
      </c>
      <c r="H18" s="149">
        <v>0</v>
      </c>
      <c r="I18" s="128">
        <f t="shared" si="1"/>
        <v>5242</v>
      </c>
      <c r="J18" s="105"/>
    </row>
    <row r="19" spans="1:10" ht="15" customHeight="1">
      <c r="A19" s="21" t="s">
        <v>15</v>
      </c>
      <c r="B19" s="75">
        <f t="shared" si="2"/>
        <v>191</v>
      </c>
      <c r="C19" s="145">
        <v>164</v>
      </c>
      <c r="D19" s="146">
        <v>27</v>
      </c>
      <c r="E19" s="147">
        <v>0</v>
      </c>
      <c r="F19" s="148">
        <v>836</v>
      </c>
      <c r="G19" s="148">
        <v>46</v>
      </c>
      <c r="H19" s="149">
        <v>0</v>
      </c>
      <c r="I19" s="128">
        <f t="shared" si="1"/>
        <v>1073</v>
      </c>
      <c r="J19" s="105"/>
    </row>
    <row r="20" spans="1:10" ht="15" customHeight="1">
      <c r="A20" s="21" t="s">
        <v>16</v>
      </c>
      <c r="B20" s="75">
        <f t="shared" si="2"/>
        <v>1719</v>
      </c>
      <c r="C20" s="145">
        <v>1654</v>
      </c>
      <c r="D20" s="146">
        <v>65</v>
      </c>
      <c r="E20" s="147">
        <v>0</v>
      </c>
      <c r="F20" s="148">
        <v>1302</v>
      </c>
      <c r="G20" s="148">
        <v>114</v>
      </c>
      <c r="H20" s="149">
        <v>0</v>
      </c>
      <c r="I20" s="128">
        <f t="shared" si="1"/>
        <v>3135</v>
      </c>
      <c r="J20" s="105"/>
    </row>
    <row r="21" spans="1:10" ht="15" customHeight="1">
      <c r="A21" s="21" t="s">
        <v>17</v>
      </c>
      <c r="B21" s="75">
        <f t="shared" si="2"/>
        <v>1128</v>
      </c>
      <c r="C21" s="145">
        <v>989</v>
      </c>
      <c r="D21" s="146">
        <v>139</v>
      </c>
      <c r="E21" s="147">
        <v>0</v>
      </c>
      <c r="F21" s="148">
        <v>479</v>
      </c>
      <c r="G21" s="148">
        <v>57</v>
      </c>
      <c r="H21" s="149">
        <v>75</v>
      </c>
      <c r="I21" s="128">
        <f t="shared" si="1"/>
        <v>1739</v>
      </c>
      <c r="J21" s="105"/>
    </row>
    <row r="22" spans="1:10" ht="15" customHeight="1">
      <c r="A22" s="21" t="s">
        <v>18</v>
      </c>
      <c r="B22" s="75">
        <f t="shared" si="2"/>
        <v>689</v>
      </c>
      <c r="C22" s="145">
        <v>654</v>
      </c>
      <c r="D22" s="146">
        <v>15</v>
      </c>
      <c r="E22" s="147">
        <v>20</v>
      </c>
      <c r="F22" s="148">
        <v>220</v>
      </c>
      <c r="G22" s="148">
        <v>24</v>
      </c>
      <c r="H22" s="149">
        <v>0</v>
      </c>
      <c r="I22" s="128">
        <f t="shared" si="1"/>
        <v>933</v>
      </c>
      <c r="J22" s="105"/>
    </row>
    <row r="23" spans="1:10" ht="15" customHeight="1">
      <c r="A23" s="21" t="s">
        <v>19</v>
      </c>
      <c r="B23" s="75">
        <f t="shared" si="2"/>
        <v>1795</v>
      </c>
      <c r="C23" s="145">
        <v>1644</v>
      </c>
      <c r="D23" s="146">
        <v>151</v>
      </c>
      <c r="E23" s="147">
        <v>0</v>
      </c>
      <c r="F23" s="148">
        <v>698</v>
      </c>
      <c r="G23" s="148">
        <v>30</v>
      </c>
      <c r="H23" s="149">
        <v>0</v>
      </c>
      <c r="I23" s="128">
        <f t="shared" si="1"/>
        <v>2523</v>
      </c>
      <c r="J23" s="105"/>
    </row>
    <row r="24" spans="1:10" ht="15" customHeight="1">
      <c r="A24" s="22" t="s">
        <v>20</v>
      </c>
      <c r="B24" s="79">
        <f t="shared" si="2"/>
        <v>3056</v>
      </c>
      <c r="C24" s="150">
        <v>2976</v>
      </c>
      <c r="D24" s="151">
        <v>80</v>
      </c>
      <c r="E24" s="152">
        <v>0</v>
      </c>
      <c r="F24" s="153">
        <v>341</v>
      </c>
      <c r="G24" s="153">
        <v>17</v>
      </c>
      <c r="H24" s="154">
        <v>0</v>
      </c>
      <c r="I24" s="130">
        <f t="shared" si="1"/>
        <v>3414</v>
      </c>
      <c r="J24" s="105"/>
    </row>
    <row r="25" spans="1:10" ht="15" customHeight="1">
      <c r="A25" s="14"/>
      <c r="B25" s="15"/>
      <c r="C25" s="15"/>
      <c r="D25" s="15"/>
      <c r="E25" s="15"/>
      <c r="F25" s="15"/>
      <c r="G25" s="15"/>
      <c r="H25" s="15"/>
      <c r="I25" s="16"/>
      <c r="J25" s="13"/>
    </row>
    <row r="26" spans="1:10" s="2" customFormat="1" ht="15" customHeight="1">
      <c r="A26" s="8"/>
      <c r="B26" s="327" t="s">
        <v>6</v>
      </c>
      <c r="C26" s="328"/>
      <c r="D26" s="328"/>
      <c r="E26" s="328"/>
      <c r="F26" s="328"/>
      <c r="G26" s="26"/>
      <c r="H26" s="296" t="s">
        <v>64</v>
      </c>
      <c r="I26" s="329" t="s">
        <v>9</v>
      </c>
      <c r="J26" s="5"/>
    </row>
    <row r="27" spans="1:10" s="2" customFormat="1" ht="15" customHeight="1">
      <c r="A27" s="9"/>
      <c r="B27" s="332" t="s">
        <v>7</v>
      </c>
      <c r="C27" s="333"/>
      <c r="D27" s="334"/>
      <c r="E27" s="334" t="s">
        <v>30</v>
      </c>
      <c r="F27" s="336" t="s">
        <v>10</v>
      </c>
      <c r="G27" s="295" t="s">
        <v>66</v>
      </c>
      <c r="H27" s="297"/>
      <c r="I27" s="330"/>
      <c r="J27" s="5"/>
    </row>
    <row r="28" spans="1:10" s="3" customFormat="1" ht="22.5">
      <c r="A28" s="10"/>
      <c r="B28" s="37"/>
      <c r="C28" s="38" t="s">
        <v>1</v>
      </c>
      <c r="D28" s="29" t="s">
        <v>61</v>
      </c>
      <c r="E28" s="335"/>
      <c r="F28" s="337"/>
      <c r="G28" s="295"/>
      <c r="H28" s="298"/>
      <c r="I28" s="331"/>
      <c r="J28" s="11"/>
    </row>
    <row r="29" spans="1:10" ht="15" customHeight="1">
      <c r="A29" s="12" t="s">
        <v>0</v>
      </c>
      <c r="B29" s="155">
        <f t="shared" ref="B29:H29" si="3">SUM(B30:B47)</f>
        <v>17701</v>
      </c>
      <c r="C29" s="156">
        <f t="shared" si="3"/>
        <v>17548</v>
      </c>
      <c r="D29" s="157">
        <f t="shared" si="3"/>
        <v>153</v>
      </c>
      <c r="E29" s="157">
        <f t="shared" si="3"/>
        <v>1642</v>
      </c>
      <c r="F29" s="158">
        <f t="shared" si="3"/>
        <v>14</v>
      </c>
      <c r="G29" s="158">
        <f t="shared" si="3"/>
        <v>5603</v>
      </c>
      <c r="H29" s="155">
        <f t="shared" si="3"/>
        <v>45117</v>
      </c>
      <c r="I29" s="159">
        <f>I6+B29+E29+F29+G29+H29</f>
        <v>111702</v>
      </c>
      <c r="J29" s="105"/>
    </row>
    <row r="30" spans="1:10" ht="15" customHeight="1">
      <c r="A30" s="20" t="s">
        <v>11</v>
      </c>
      <c r="B30" s="160">
        <f t="shared" ref="B30:B47" si="4">SUM(C30:D30)</f>
        <v>0</v>
      </c>
      <c r="C30" s="161">
        <v>0</v>
      </c>
      <c r="D30" s="162">
        <v>0</v>
      </c>
      <c r="E30" s="162">
        <v>89</v>
      </c>
      <c r="F30" s="163">
        <v>0</v>
      </c>
      <c r="G30" s="163">
        <v>42</v>
      </c>
      <c r="H30" s="160">
        <v>824</v>
      </c>
      <c r="I30" s="164">
        <f t="shared" ref="I30:I47" si="5">I7+B30+E30+F30+G30+H30</f>
        <v>2175</v>
      </c>
      <c r="J30" s="105"/>
    </row>
    <row r="31" spans="1:10" ht="15" customHeight="1">
      <c r="A31" s="21" t="s">
        <v>23</v>
      </c>
      <c r="B31" s="165">
        <f t="shared" si="4"/>
        <v>841</v>
      </c>
      <c r="C31" s="166">
        <v>812</v>
      </c>
      <c r="D31" s="167">
        <v>29</v>
      </c>
      <c r="E31" s="167">
        <v>23</v>
      </c>
      <c r="F31" s="168">
        <v>0</v>
      </c>
      <c r="G31" s="168">
        <v>292</v>
      </c>
      <c r="H31" s="165">
        <v>4381</v>
      </c>
      <c r="I31" s="169">
        <f t="shared" si="5"/>
        <v>7740</v>
      </c>
      <c r="J31" s="105"/>
    </row>
    <row r="32" spans="1:10" ht="15" customHeight="1">
      <c r="A32" s="21" t="s">
        <v>24</v>
      </c>
      <c r="B32" s="165">
        <f t="shared" si="4"/>
        <v>244</v>
      </c>
      <c r="C32" s="166">
        <v>244</v>
      </c>
      <c r="D32" s="162">
        <v>0</v>
      </c>
      <c r="E32" s="167">
        <v>0</v>
      </c>
      <c r="F32" s="168">
        <v>0</v>
      </c>
      <c r="G32" s="168">
        <v>0</v>
      </c>
      <c r="H32" s="165">
        <v>275</v>
      </c>
      <c r="I32" s="169">
        <f t="shared" si="5"/>
        <v>1055</v>
      </c>
      <c r="J32" s="105"/>
    </row>
    <row r="33" spans="1:13" ht="15" customHeight="1">
      <c r="A33" s="21" t="s">
        <v>25</v>
      </c>
      <c r="B33" s="165">
        <f t="shared" si="4"/>
        <v>0</v>
      </c>
      <c r="C33" s="166">
        <v>0</v>
      </c>
      <c r="D33" s="162">
        <v>0</v>
      </c>
      <c r="E33" s="167">
        <v>0</v>
      </c>
      <c r="F33" s="168">
        <v>0</v>
      </c>
      <c r="G33" s="168">
        <v>780</v>
      </c>
      <c r="H33" s="165">
        <v>3630</v>
      </c>
      <c r="I33" s="169">
        <f t="shared" si="5"/>
        <v>5518</v>
      </c>
      <c r="J33" s="105"/>
    </row>
    <row r="34" spans="1:13" ht="15" customHeight="1">
      <c r="A34" s="21" t="s">
        <v>26</v>
      </c>
      <c r="B34" s="165">
        <f t="shared" si="4"/>
        <v>0</v>
      </c>
      <c r="C34" s="166">
        <v>0</v>
      </c>
      <c r="D34" s="162">
        <v>0</v>
      </c>
      <c r="E34" s="167">
        <v>16</v>
      </c>
      <c r="F34" s="168">
        <v>0</v>
      </c>
      <c r="G34" s="168">
        <v>161</v>
      </c>
      <c r="H34" s="165">
        <v>2969</v>
      </c>
      <c r="I34" s="169">
        <f t="shared" si="5"/>
        <v>4441</v>
      </c>
      <c r="J34" s="105"/>
    </row>
    <row r="35" spans="1:13" ht="15" customHeight="1">
      <c r="A35" s="21" t="s">
        <v>27</v>
      </c>
      <c r="B35" s="165">
        <f t="shared" si="4"/>
        <v>744</v>
      </c>
      <c r="C35" s="166">
        <v>744</v>
      </c>
      <c r="D35" s="162">
        <v>0</v>
      </c>
      <c r="E35" s="167">
        <v>221</v>
      </c>
      <c r="F35" s="168">
        <v>0</v>
      </c>
      <c r="G35" s="168">
        <v>0</v>
      </c>
      <c r="H35" s="165">
        <v>2510</v>
      </c>
      <c r="I35" s="169">
        <f t="shared" si="5"/>
        <v>7345</v>
      </c>
      <c r="J35" s="105"/>
    </row>
    <row r="36" spans="1:13" ht="15" customHeight="1">
      <c r="A36" s="21" t="s">
        <v>39</v>
      </c>
      <c r="B36" s="165">
        <f t="shared" si="4"/>
        <v>3885</v>
      </c>
      <c r="C36" s="166">
        <v>3885</v>
      </c>
      <c r="D36" s="162">
        <v>0</v>
      </c>
      <c r="E36" s="167">
        <v>35</v>
      </c>
      <c r="F36" s="168">
        <v>0</v>
      </c>
      <c r="G36" s="168">
        <v>68</v>
      </c>
      <c r="H36" s="165">
        <v>4455</v>
      </c>
      <c r="I36" s="169">
        <f t="shared" si="5"/>
        <v>10492</v>
      </c>
      <c r="J36" s="105"/>
    </row>
    <row r="37" spans="1:13" ht="15" customHeight="1">
      <c r="A37" s="21" t="s">
        <v>28</v>
      </c>
      <c r="B37" s="165">
        <f t="shared" si="4"/>
        <v>1509</v>
      </c>
      <c r="C37" s="166">
        <v>1509</v>
      </c>
      <c r="D37" s="162">
        <v>0</v>
      </c>
      <c r="E37" s="167">
        <v>155</v>
      </c>
      <c r="F37" s="168">
        <v>0</v>
      </c>
      <c r="G37" s="168">
        <v>1472</v>
      </c>
      <c r="H37" s="165">
        <v>3095</v>
      </c>
      <c r="I37" s="169">
        <f t="shared" si="5"/>
        <v>11125</v>
      </c>
      <c r="J37" s="105"/>
    </row>
    <row r="38" spans="1:13" ht="15" customHeight="1">
      <c r="A38" s="21" t="s">
        <v>12</v>
      </c>
      <c r="B38" s="165">
        <f t="shared" si="4"/>
        <v>324</v>
      </c>
      <c r="C38" s="166">
        <v>324</v>
      </c>
      <c r="D38" s="162">
        <v>0</v>
      </c>
      <c r="E38" s="167">
        <v>36</v>
      </c>
      <c r="F38" s="168">
        <v>0</v>
      </c>
      <c r="G38" s="168">
        <v>621</v>
      </c>
      <c r="H38" s="165">
        <v>4323</v>
      </c>
      <c r="I38" s="169">
        <f t="shared" si="5"/>
        <v>7314</v>
      </c>
      <c r="J38" s="105"/>
    </row>
    <row r="39" spans="1:13" ht="15" customHeight="1">
      <c r="A39" s="21" t="s">
        <v>13</v>
      </c>
      <c r="B39" s="165">
        <f t="shared" si="4"/>
        <v>467</v>
      </c>
      <c r="C39" s="166">
        <v>403</v>
      </c>
      <c r="D39" s="167">
        <v>64</v>
      </c>
      <c r="E39" s="167">
        <v>27</v>
      </c>
      <c r="F39" s="168">
        <v>0</v>
      </c>
      <c r="G39" s="168">
        <v>0</v>
      </c>
      <c r="H39" s="165">
        <v>4017</v>
      </c>
      <c r="I39" s="169">
        <f t="shared" si="5"/>
        <v>7016</v>
      </c>
      <c r="J39" s="105"/>
    </row>
    <row r="40" spans="1:13" ht="15" customHeight="1">
      <c r="A40" s="21" t="s">
        <v>21</v>
      </c>
      <c r="B40" s="165">
        <f t="shared" si="4"/>
        <v>7</v>
      </c>
      <c r="C40" s="166">
        <v>7</v>
      </c>
      <c r="D40" s="162">
        <v>0</v>
      </c>
      <c r="E40" s="167">
        <v>195</v>
      </c>
      <c r="F40" s="168">
        <v>0</v>
      </c>
      <c r="G40" s="168">
        <v>0</v>
      </c>
      <c r="H40" s="165">
        <v>1832</v>
      </c>
      <c r="I40" s="169">
        <f t="shared" si="5"/>
        <v>3910</v>
      </c>
      <c r="J40" s="105"/>
    </row>
    <row r="41" spans="1:13" ht="15" customHeight="1">
      <c r="A41" s="21" t="s">
        <v>14</v>
      </c>
      <c r="B41" s="165">
        <f t="shared" si="4"/>
        <v>618</v>
      </c>
      <c r="C41" s="166">
        <v>618</v>
      </c>
      <c r="D41" s="162">
        <v>0</v>
      </c>
      <c r="E41" s="167">
        <v>175</v>
      </c>
      <c r="F41" s="168">
        <v>14</v>
      </c>
      <c r="G41" s="168">
        <v>618</v>
      </c>
      <c r="H41" s="165">
        <v>1745</v>
      </c>
      <c r="I41" s="169">
        <f t="shared" si="5"/>
        <v>8412</v>
      </c>
      <c r="J41" s="105"/>
    </row>
    <row r="42" spans="1:13" ht="15" customHeight="1">
      <c r="A42" s="21" t="s">
        <v>15</v>
      </c>
      <c r="B42" s="165">
        <f t="shared" si="4"/>
        <v>0</v>
      </c>
      <c r="C42" s="166">
        <v>0</v>
      </c>
      <c r="D42" s="162">
        <v>0</v>
      </c>
      <c r="E42" s="167">
        <v>198</v>
      </c>
      <c r="F42" s="168">
        <v>0</v>
      </c>
      <c r="G42" s="168">
        <v>109</v>
      </c>
      <c r="H42" s="165">
        <v>2497</v>
      </c>
      <c r="I42" s="169">
        <f t="shared" si="5"/>
        <v>3877</v>
      </c>
      <c r="J42" s="105"/>
    </row>
    <row r="43" spans="1:13" ht="15" customHeight="1">
      <c r="A43" s="21" t="s">
        <v>16</v>
      </c>
      <c r="B43" s="165">
        <f t="shared" si="4"/>
        <v>0</v>
      </c>
      <c r="C43" s="166">
        <v>0</v>
      </c>
      <c r="D43" s="162">
        <v>0</v>
      </c>
      <c r="E43" s="167">
        <v>115</v>
      </c>
      <c r="F43" s="168">
        <v>0</v>
      </c>
      <c r="G43" s="168">
        <v>0</v>
      </c>
      <c r="H43" s="165">
        <v>3032</v>
      </c>
      <c r="I43" s="169">
        <f t="shared" si="5"/>
        <v>6282</v>
      </c>
      <c r="J43" s="105"/>
    </row>
    <row r="44" spans="1:13" ht="15" customHeight="1">
      <c r="A44" s="21" t="s">
        <v>17</v>
      </c>
      <c r="B44" s="165">
        <f t="shared" si="4"/>
        <v>3502</v>
      </c>
      <c r="C44" s="166">
        <v>3502</v>
      </c>
      <c r="D44" s="162">
        <v>0</v>
      </c>
      <c r="E44" s="167">
        <v>0</v>
      </c>
      <c r="F44" s="168">
        <v>0</v>
      </c>
      <c r="G44" s="168">
        <v>790</v>
      </c>
      <c r="H44" s="165">
        <v>1913</v>
      </c>
      <c r="I44" s="169">
        <f t="shared" si="5"/>
        <v>7944</v>
      </c>
      <c r="J44" s="105"/>
    </row>
    <row r="45" spans="1:13" ht="15" customHeight="1">
      <c r="A45" s="21" t="s">
        <v>18</v>
      </c>
      <c r="B45" s="165">
        <f t="shared" si="4"/>
        <v>303</v>
      </c>
      <c r="C45" s="166">
        <v>303</v>
      </c>
      <c r="D45" s="162">
        <v>0</v>
      </c>
      <c r="E45" s="167">
        <v>163</v>
      </c>
      <c r="F45" s="168">
        <v>0</v>
      </c>
      <c r="G45" s="168">
        <v>650</v>
      </c>
      <c r="H45" s="165">
        <v>3167</v>
      </c>
      <c r="I45" s="169">
        <f t="shared" si="5"/>
        <v>5216</v>
      </c>
      <c r="J45" s="105"/>
    </row>
    <row r="46" spans="1:13" ht="15" customHeight="1">
      <c r="A46" s="21" t="s">
        <v>19</v>
      </c>
      <c r="B46" s="165">
        <f t="shared" si="4"/>
        <v>2238</v>
      </c>
      <c r="C46" s="166">
        <v>2238</v>
      </c>
      <c r="D46" s="162">
        <v>0</v>
      </c>
      <c r="E46" s="167">
        <v>194</v>
      </c>
      <c r="F46" s="168">
        <v>0</v>
      </c>
      <c r="G46" s="168">
        <v>0</v>
      </c>
      <c r="H46" s="165">
        <v>0</v>
      </c>
      <c r="I46" s="169">
        <f t="shared" si="5"/>
        <v>4955</v>
      </c>
      <c r="J46" s="105"/>
    </row>
    <row r="47" spans="1:13" ht="15" customHeight="1">
      <c r="A47" s="22" t="s">
        <v>20</v>
      </c>
      <c r="B47" s="170">
        <f t="shared" si="4"/>
        <v>3019</v>
      </c>
      <c r="C47" s="171">
        <v>2959</v>
      </c>
      <c r="D47" s="172">
        <v>60</v>
      </c>
      <c r="E47" s="172">
        <v>0</v>
      </c>
      <c r="F47" s="173">
        <v>0</v>
      </c>
      <c r="G47" s="173">
        <v>0</v>
      </c>
      <c r="H47" s="170">
        <v>452</v>
      </c>
      <c r="I47" s="174">
        <f t="shared" si="5"/>
        <v>6885</v>
      </c>
      <c r="J47" s="105"/>
    </row>
    <row r="48" spans="1:13" ht="15" customHeight="1">
      <c r="A48" s="51" t="s">
        <v>71</v>
      </c>
      <c r="B48" s="49"/>
      <c r="C48" s="49"/>
      <c r="D48" s="49"/>
      <c r="E48" s="49"/>
      <c r="F48" s="49"/>
      <c r="G48" s="49"/>
      <c r="H48" s="49"/>
      <c r="I48" s="49"/>
      <c r="J48" s="50"/>
      <c r="K48" s="13"/>
      <c r="L48" s="33"/>
      <c r="M48" s="2"/>
    </row>
    <row r="49" spans="1:13" ht="15" customHeight="1">
      <c r="A49" s="51" t="s">
        <v>70</v>
      </c>
      <c r="B49" s="13"/>
      <c r="C49" s="13"/>
      <c r="D49" s="13"/>
      <c r="E49" s="13"/>
      <c r="F49" s="13"/>
      <c r="G49" s="13"/>
      <c r="H49" s="13"/>
      <c r="I49" s="13"/>
      <c r="J49" s="13"/>
      <c r="K49" s="13"/>
      <c r="L49" s="33"/>
      <c r="M49" s="2"/>
    </row>
    <row r="50" spans="1:13" ht="15" customHeight="1">
      <c r="A50" s="51" t="s">
        <v>74</v>
      </c>
      <c r="B50" s="13"/>
      <c r="C50" s="13"/>
      <c r="D50" s="13"/>
      <c r="E50" s="13"/>
      <c r="F50" s="13"/>
      <c r="G50" s="13"/>
      <c r="H50" s="13"/>
      <c r="I50" s="13"/>
      <c r="J50" s="13"/>
      <c r="K50" s="13"/>
      <c r="L50" s="33"/>
      <c r="M50" s="2"/>
    </row>
    <row r="51" spans="1:13" ht="15" customHeight="1">
      <c r="A51" s="51" t="s">
        <v>76</v>
      </c>
      <c r="B51" s="13"/>
      <c r="C51" s="13"/>
      <c r="D51" s="13"/>
      <c r="E51" s="13"/>
      <c r="F51" s="13"/>
      <c r="G51" s="13"/>
      <c r="H51" s="13"/>
      <c r="I51" s="13"/>
      <c r="J51" s="13"/>
      <c r="K51" s="13"/>
      <c r="L51" s="33"/>
      <c r="M51" s="2"/>
    </row>
    <row r="52" spans="1:13" ht="15" customHeight="1">
      <c r="A52" s="51" t="s">
        <v>68</v>
      </c>
      <c r="B52" s="13"/>
      <c r="C52" s="13"/>
      <c r="D52" s="13"/>
      <c r="E52" s="13"/>
      <c r="F52" s="13"/>
      <c r="G52" s="13"/>
      <c r="H52" s="13"/>
      <c r="I52" s="13"/>
      <c r="J52" s="13"/>
      <c r="K52" s="13"/>
      <c r="L52" s="33"/>
      <c r="M52" s="2"/>
    </row>
    <row r="53" spans="1:13" ht="15" customHeight="1">
      <c r="A53" s="17"/>
      <c r="B53" s="15"/>
      <c r="C53" s="15"/>
      <c r="D53" s="15"/>
      <c r="E53" s="15"/>
      <c r="F53" s="15"/>
      <c r="G53" s="15"/>
      <c r="H53" s="15"/>
      <c r="I53" s="16"/>
      <c r="J53" s="13"/>
    </row>
    <row r="54" spans="1:13" ht="15" customHeight="1">
      <c r="A54" s="17"/>
      <c r="B54" s="15"/>
      <c r="C54" s="15"/>
      <c r="D54" s="15"/>
      <c r="E54" s="15"/>
      <c r="F54" s="15"/>
      <c r="G54" s="15"/>
      <c r="H54" s="15"/>
      <c r="I54" s="16"/>
      <c r="J54" s="13"/>
    </row>
    <row r="55" spans="1:13" ht="15" customHeight="1">
      <c r="A55" s="17"/>
      <c r="B55" s="15"/>
      <c r="C55" s="15"/>
      <c r="D55" s="15"/>
      <c r="E55" s="15"/>
      <c r="F55" s="15"/>
      <c r="G55" s="15"/>
      <c r="H55" s="15"/>
      <c r="I55" s="16"/>
      <c r="J55" s="13"/>
    </row>
    <row r="56" spans="1:13" ht="15" customHeight="1">
      <c r="A56" s="17"/>
      <c r="B56" s="15"/>
      <c r="C56" s="15"/>
      <c r="D56" s="15"/>
      <c r="E56" s="15"/>
      <c r="F56" s="15"/>
      <c r="G56" s="15"/>
      <c r="H56" s="15"/>
      <c r="I56" s="16"/>
      <c r="J56" s="13"/>
    </row>
    <row r="57" spans="1:13" ht="15" customHeight="1">
      <c r="A57" s="17"/>
      <c r="B57" s="15"/>
      <c r="C57" s="15"/>
      <c r="D57" s="15"/>
      <c r="E57" s="15"/>
      <c r="F57" s="15"/>
      <c r="G57" s="15"/>
      <c r="H57" s="15"/>
      <c r="I57" s="16"/>
      <c r="J57" s="13"/>
    </row>
    <row r="58" spans="1:13" ht="15" customHeight="1">
      <c r="A58" s="17"/>
      <c r="B58" s="15"/>
      <c r="C58" s="15"/>
      <c r="D58" s="15"/>
      <c r="E58" s="15"/>
      <c r="F58" s="15"/>
      <c r="G58" s="15"/>
      <c r="H58" s="15"/>
      <c r="I58" s="16"/>
      <c r="J58" s="13"/>
    </row>
    <row r="59" spans="1:13" ht="15" customHeight="1">
      <c r="A59" s="17"/>
      <c r="B59" s="15"/>
      <c r="C59" s="15"/>
      <c r="D59" s="15"/>
      <c r="E59" s="15"/>
      <c r="F59" s="15"/>
      <c r="G59" s="15"/>
      <c r="H59" s="15"/>
      <c r="I59" s="16"/>
      <c r="J59" s="13"/>
    </row>
    <row r="60" spans="1:13" ht="15" customHeight="1">
      <c r="A60" s="17"/>
      <c r="B60" s="15"/>
      <c r="C60" s="15"/>
      <c r="D60" s="15"/>
      <c r="E60" s="15"/>
      <c r="F60" s="15"/>
      <c r="G60" s="15"/>
      <c r="H60" s="15"/>
      <c r="I60" s="16"/>
      <c r="J60" s="13"/>
    </row>
    <row r="61" spans="1:13" ht="15" customHeight="1">
      <c r="A61" s="17"/>
      <c r="B61" s="15"/>
      <c r="C61" s="15"/>
      <c r="D61" s="15"/>
      <c r="E61" s="15"/>
      <c r="F61" s="15"/>
      <c r="G61" s="15"/>
      <c r="H61" s="15"/>
      <c r="I61" s="16"/>
      <c r="J61" s="13"/>
    </row>
    <row r="62" spans="1:13" ht="15" customHeight="1">
      <c r="A62" s="17"/>
      <c r="B62" s="15"/>
      <c r="C62" s="15"/>
      <c r="D62" s="15"/>
      <c r="E62" s="15"/>
      <c r="F62" s="15"/>
      <c r="G62" s="15"/>
      <c r="H62" s="15"/>
      <c r="I62" s="16"/>
      <c r="J62" s="13"/>
    </row>
    <row r="63" spans="1:13" ht="15" customHeight="1">
      <c r="A63" s="17"/>
      <c r="B63" s="15"/>
      <c r="C63" s="15"/>
      <c r="D63" s="15"/>
      <c r="E63" s="15"/>
      <c r="F63" s="15"/>
      <c r="G63" s="15"/>
      <c r="H63" s="15"/>
      <c r="I63" s="16"/>
      <c r="J63" s="13"/>
    </row>
    <row r="64" spans="1:13" ht="15" customHeight="1">
      <c r="A64" s="17"/>
      <c r="B64" s="15"/>
      <c r="C64" s="15"/>
      <c r="D64" s="15"/>
      <c r="E64" s="15"/>
      <c r="F64" s="15"/>
      <c r="G64" s="15"/>
      <c r="H64" s="15"/>
      <c r="I64" s="16"/>
      <c r="J64" s="13"/>
    </row>
    <row r="65" spans="1:10" ht="15" customHeight="1">
      <c r="A65" s="17"/>
      <c r="B65" s="15"/>
      <c r="C65" s="15"/>
      <c r="D65" s="15"/>
      <c r="E65" s="15"/>
      <c r="F65" s="15"/>
      <c r="G65" s="15"/>
      <c r="H65" s="15"/>
      <c r="I65" s="16"/>
      <c r="J65" s="13"/>
    </row>
    <row r="66" spans="1:10" ht="15" customHeight="1">
      <c r="A66" s="17"/>
      <c r="B66" s="15"/>
      <c r="C66" s="15"/>
      <c r="D66" s="15"/>
      <c r="E66" s="15"/>
      <c r="F66" s="15"/>
      <c r="G66" s="15"/>
      <c r="H66" s="15"/>
      <c r="I66" s="16"/>
      <c r="J66" s="13"/>
    </row>
    <row r="67" spans="1:10" ht="15" customHeight="1">
      <c r="A67" s="17"/>
      <c r="B67" s="15"/>
      <c r="C67" s="15"/>
      <c r="D67" s="15"/>
      <c r="E67" s="15"/>
      <c r="F67" s="15"/>
      <c r="G67" s="15"/>
      <c r="H67" s="15"/>
      <c r="I67" s="16"/>
      <c r="J67" s="13"/>
    </row>
    <row r="68" spans="1:10" ht="15" customHeight="1">
      <c r="A68" s="13"/>
      <c r="B68" s="18"/>
      <c r="C68" s="18"/>
      <c r="D68" s="18"/>
      <c r="E68" s="18"/>
      <c r="F68" s="18"/>
      <c r="G68" s="18"/>
      <c r="H68" s="18"/>
      <c r="I68" s="19"/>
      <c r="J68" s="13"/>
    </row>
    <row r="69" spans="1:10" ht="15" customHeight="1">
      <c r="A69" s="13"/>
      <c r="B69" s="18"/>
      <c r="C69" s="18"/>
      <c r="D69" s="18"/>
      <c r="E69" s="18"/>
      <c r="F69" s="18"/>
      <c r="G69" s="18"/>
      <c r="H69" s="18"/>
      <c r="I69" s="19"/>
      <c r="J69" s="13"/>
    </row>
    <row r="70" spans="1:10" ht="15" customHeight="1">
      <c r="A70" s="13"/>
      <c r="B70" s="18"/>
      <c r="C70" s="18"/>
      <c r="D70" s="18"/>
      <c r="E70" s="18"/>
      <c r="F70" s="18"/>
      <c r="G70" s="18"/>
      <c r="H70" s="18"/>
      <c r="I70" s="19"/>
      <c r="J70" s="13"/>
    </row>
    <row r="71" spans="1:10" ht="15" customHeight="1">
      <c r="A71" s="13"/>
      <c r="B71" s="18"/>
      <c r="C71" s="18"/>
      <c r="D71" s="18"/>
      <c r="E71" s="18"/>
      <c r="F71" s="18"/>
      <c r="G71" s="18"/>
      <c r="H71" s="18"/>
      <c r="I71" s="19"/>
      <c r="J71" s="13"/>
    </row>
    <row r="72" spans="1:10" ht="15" customHeight="1">
      <c r="A72" s="13"/>
      <c r="B72" s="18"/>
      <c r="C72" s="18"/>
      <c r="D72" s="18"/>
      <c r="E72" s="18"/>
      <c r="F72" s="18"/>
      <c r="G72" s="18"/>
      <c r="H72" s="18"/>
      <c r="I72" s="19"/>
      <c r="J72" s="13"/>
    </row>
    <row r="73" spans="1:10" ht="15" customHeight="1">
      <c r="A73" s="13"/>
      <c r="B73" s="18"/>
      <c r="C73" s="18"/>
      <c r="D73" s="18"/>
      <c r="E73" s="18"/>
      <c r="F73" s="18"/>
      <c r="G73" s="18"/>
      <c r="H73" s="18"/>
      <c r="I73" s="19"/>
      <c r="J73" s="13"/>
    </row>
    <row r="74" spans="1:10" ht="15" customHeight="1">
      <c r="A74" s="13"/>
      <c r="B74" s="18"/>
      <c r="C74" s="18"/>
      <c r="D74" s="18"/>
      <c r="E74" s="18"/>
      <c r="F74" s="18"/>
      <c r="G74" s="18"/>
      <c r="H74" s="18"/>
      <c r="I74" s="19"/>
      <c r="J74" s="13"/>
    </row>
    <row r="75" spans="1:10" ht="15" customHeight="1">
      <c r="A75" s="13"/>
      <c r="B75" s="18"/>
      <c r="C75" s="18"/>
      <c r="D75" s="18"/>
      <c r="E75" s="18"/>
      <c r="F75" s="18"/>
      <c r="G75" s="18"/>
      <c r="H75" s="18"/>
      <c r="I75" s="19"/>
      <c r="J75" s="13"/>
    </row>
    <row r="76" spans="1:10" ht="15" customHeight="1">
      <c r="A76" s="13"/>
      <c r="B76" s="18"/>
      <c r="C76" s="18"/>
      <c r="D76" s="18"/>
      <c r="E76" s="18"/>
      <c r="F76" s="18"/>
      <c r="G76" s="18"/>
      <c r="H76" s="18"/>
      <c r="I76" s="19"/>
      <c r="J76" s="13"/>
    </row>
    <row r="77" spans="1:10" ht="15" customHeight="1">
      <c r="A77" s="13"/>
      <c r="B77" s="18"/>
      <c r="C77" s="18"/>
      <c r="D77" s="18"/>
      <c r="E77" s="18"/>
      <c r="F77" s="18"/>
      <c r="G77" s="18"/>
      <c r="H77" s="18"/>
      <c r="I77" s="19"/>
      <c r="J77" s="13"/>
    </row>
    <row r="78" spans="1:10" ht="15" customHeight="1">
      <c r="A78" s="13"/>
      <c r="B78" s="18"/>
      <c r="C78" s="18"/>
      <c r="D78" s="18"/>
      <c r="E78" s="18"/>
      <c r="F78" s="18"/>
      <c r="G78" s="18"/>
      <c r="H78" s="18"/>
      <c r="I78" s="19"/>
      <c r="J78" s="13"/>
    </row>
    <row r="79" spans="1:10" ht="15" customHeight="1">
      <c r="A79" s="13"/>
      <c r="B79" s="18"/>
      <c r="C79" s="18"/>
      <c r="D79" s="18"/>
      <c r="E79" s="18"/>
      <c r="F79" s="18"/>
      <c r="G79" s="18"/>
      <c r="H79" s="18"/>
      <c r="I79" s="19"/>
      <c r="J79" s="13"/>
    </row>
    <row r="80" spans="1:10" ht="15" customHeight="1">
      <c r="A80" s="13"/>
      <c r="B80" s="18"/>
      <c r="C80" s="18"/>
      <c r="D80" s="18"/>
      <c r="E80" s="18"/>
      <c r="F80" s="18"/>
      <c r="G80" s="18"/>
      <c r="H80" s="18"/>
      <c r="I80" s="19"/>
      <c r="J80" s="13"/>
    </row>
    <row r="81" spans="1:10" ht="15" customHeight="1">
      <c r="A81" s="13"/>
      <c r="B81" s="18"/>
      <c r="C81" s="18"/>
      <c r="D81" s="18"/>
      <c r="E81" s="18"/>
      <c r="F81" s="18"/>
      <c r="G81" s="18"/>
      <c r="H81" s="18"/>
      <c r="I81" s="19"/>
      <c r="J81" s="13"/>
    </row>
    <row r="82" spans="1:10" ht="15" customHeight="1">
      <c r="A82" s="13"/>
      <c r="B82" s="18"/>
      <c r="C82" s="18"/>
      <c r="D82" s="18"/>
      <c r="E82" s="18"/>
      <c r="F82" s="18"/>
      <c r="G82" s="18"/>
      <c r="H82" s="18"/>
      <c r="I82" s="19"/>
      <c r="J82" s="13"/>
    </row>
    <row r="83" spans="1:10" ht="15" customHeight="1">
      <c r="A83" s="13"/>
      <c r="B83" s="18"/>
      <c r="C83" s="18"/>
      <c r="D83" s="18"/>
      <c r="E83" s="18"/>
      <c r="F83" s="18"/>
      <c r="G83" s="18"/>
      <c r="H83" s="18"/>
      <c r="I83" s="19"/>
      <c r="J83" s="13"/>
    </row>
    <row r="84" spans="1:10" ht="15" customHeight="1">
      <c r="A84" s="13"/>
      <c r="B84" s="18"/>
      <c r="C84" s="18"/>
      <c r="D84" s="18"/>
      <c r="E84" s="18"/>
      <c r="F84" s="18"/>
      <c r="G84" s="18"/>
      <c r="H84" s="18"/>
      <c r="I84" s="19"/>
      <c r="J84" s="13"/>
    </row>
    <row r="85" spans="1:10" ht="15" customHeight="1">
      <c r="A85" s="13"/>
      <c r="B85" s="18"/>
      <c r="C85" s="18"/>
      <c r="D85" s="18"/>
      <c r="E85" s="18"/>
      <c r="F85" s="18"/>
      <c r="G85" s="18"/>
      <c r="H85" s="18"/>
      <c r="I85" s="19"/>
      <c r="J85" s="13"/>
    </row>
    <row r="86" spans="1:10" ht="15" customHeight="1">
      <c r="A86" s="13"/>
      <c r="B86" s="18"/>
      <c r="C86" s="18"/>
      <c r="D86" s="18"/>
      <c r="E86" s="18"/>
      <c r="F86" s="18"/>
      <c r="G86" s="18"/>
      <c r="H86" s="18"/>
      <c r="I86" s="19"/>
      <c r="J86" s="13"/>
    </row>
    <row r="87" spans="1:10" ht="15" customHeight="1">
      <c r="A87" s="13"/>
      <c r="B87" s="18"/>
      <c r="C87" s="18"/>
      <c r="D87" s="18"/>
      <c r="E87" s="18"/>
      <c r="F87" s="18"/>
      <c r="G87" s="18"/>
      <c r="H87" s="18"/>
      <c r="I87" s="19"/>
      <c r="J87" s="13"/>
    </row>
    <row r="88" spans="1:10" ht="15" customHeight="1">
      <c r="A88" s="13"/>
      <c r="B88" s="18"/>
      <c r="C88" s="18"/>
      <c r="D88" s="18"/>
      <c r="E88" s="18"/>
      <c r="F88" s="18"/>
      <c r="G88" s="18"/>
      <c r="H88" s="18"/>
      <c r="I88" s="19"/>
      <c r="J88" s="13"/>
    </row>
    <row r="89" spans="1:10" ht="15" customHeight="1">
      <c r="A89" s="13"/>
      <c r="B89" s="18"/>
      <c r="C89" s="18"/>
      <c r="D89" s="18"/>
      <c r="E89" s="18"/>
      <c r="F89" s="18"/>
      <c r="G89" s="18"/>
      <c r="H89" s="18"/>
      <c r="I89" s="19"/>
      <c r="J89" s="13"/>
    </row>
    <row r="90" spans="1:10" ht="15" customHeight="1">
      <c r="A90" s="13"/>
      <c r="B90" s="18"/>
      <c r="C90" s="18"/>
      <c r="D90" s="18"/>
      <c r="E90" s="18"/>
      <c r="F90" s="18"/>
      <c r="G90" s="18"/>
      <c r="H90" s="18"/>
      <c r="I90" s="19"/>
      <c r="J90" s="13"/>
    </row>
    <row r="91" spans="1:10" ht="15" customHeight="1">
      <c r="A91" s="13"/>
      <c r="B91" s="18"/>
      <c r="C91" s="18"/>
      <c r="D91" s="18"/>
      <c r="E91" s="18"/>
      <c r="F91" s="18"/>
      <c r="G91" s="18"/>
      <c r="H91" s="18"/>
      <c r="I91" s="19"/>
      <c r="J91" s="13"/>
    </row>
    <row r="92" spans="1:10" ht="15" customHeight="1">
      <c r="A92" s="13"/>
      <c r="B92" s="18"/>
      <c r="C92" s="18"/>
      <c r="D92" s="18"/>
      <c r="E92" s="18"/>
      <c r="F92" s="18"/>
      <c r="G92" s="18"/>
      <c r="H92" s="18"/>
      <c r="I92" s="19"/>
      <c r="J92" s="13"/>
    </row>
    <row r="93" spans="1:10" ht="15" customHeight="1">
      <c r="A93" s="13"/>
      <c r="B93" s="18"/>
      <c r="C93" s="18"/>
      <c r="D93" s="18"/>
      <c r="E93" s="18"/>
      <c r="F93" s="18"/>
      <c r="G93" s="18"/>
      <c r="H93" s="18"/>
      <c r="I93" s="19"/>
      <c r="J93" s="13"/>
    </row>
    <row r="94" spans="1:10" ht="15" customHeight="1">
      <c r="A94" s="13"/>
      <c r="B94" s="18"/>
      <c r="C94" s="18"/>
      <c r="D94" s="18"/>
      <c r="E94" s="18"/>
      <c r="F94" s="18"/>
      <c r="G94" s="18"/>
      <c r="H94" s="18"/>
      <c r="I94" s="19"/>
      <c r="J94" s="13"/>
    </row>
    <row r="95" spans="1:10" ht="15" customHeight="1">
      <c r="A95" s="13"/>
      <c r="B95" s="18"/>
      <c r="C95" s="18"/>
      <c r="D95" s="18"/>
      <c r="E95" s="18"/>
      <c r="F95" s="18"/>
      <c r="G95" s="18"/>
      <c r="H95" s="18"/>
      <c r="I95" s="19"/>
      <c r="J95" s="13"/>
    </row>
    <row r="96" spans="1:10" ht="15" customHeight="1">
      <c r="A96" s="13"/>
      <c r="B96" s="18"/>
      <c r="C96" s="18"/>
      <c r="D96" s="18"/>
      <c r="E96" s="18"/>
      <c r="F96" s="18"/>
      <c r="G96" s="18"/>
      <c r="H96" s="18"/>
      <c r="I96" s="19"/>
      <c r="J96" s="13"/>
    </row>
    <row r="97" spans="1:10" ht="15" customHeight="1">
      <c r="A97" s="13"/>
      <c r="B97" s="18"/>
      <c r="C97" s="18"/>
      <c r="D97" s="18"/>
      <c r="E97" s="18"/>
      <c r="F97" s="18"/>
      <c r="G97" s="18"/>
      <c r="H97" s="18"/>
      <c r="I97" s="19"/>
      <c r="J97" s="13"/>
    </row>
    <row r="98" spans="1:10" ht="15" customHeight="1">
      <c r="A98" s="13"/>
      <c r="B98" s="18"/>
      <c r="C98" s="18"/>
      <c r="D98" s="18"/>
      <c r="E98" s="18"/>
      <c r="F98" s="18"/>
      <c r="G98" s="18"/>
      <c r="H98" s="18"/>
      <c r="I98" s="19"/>
      <c r="J98" s="13"/>
    </row>
    <row r="99" spans="1:10" ht="15" customHeight="1">
      <c r="A99" s="13"/>
      <c r="B99" s="18"/>
      <c r="C99" s="18"/>
      <c r="D99" s="18"/>
      <c r="E99" s="18"/>
      <c r="F99" s="18"/>
      <c r="G99" s="18"/>
      <c r="H99" s="18"/>
      <c r="I99" s="19"/>
      <c r="J99" s="13"/>
    </row>
    <row r="100" spans="1:10" ht="15" customHeight="1">
      <c r="A100" s="13"/>
      <c r="B100" s="18"/>
      <c r="C100" s="18"/>
      <c r="D100" s="18"/>
      <c r="E100" s="18"/>
      <c r="F100" s="18"/>
      <c r="G100" s="18"/>
      <c r="H100" s="18"/>
      <c r="I100" s="19"/>
      <c r="J100" s="13"/>
    </row>
    <row r="101" spans="1:10" ht="15" customHeight="1">
      <c r="A101" s="13"/>
      <c r="B101" s="18"/>
      <c r="C101" s="18"/>
      <c r="D101" s="18"/>
      <c r="E101" s="18"/>
      <c r="F101" s="18"/>
      <c r="G101" s="18"/>
      <c r="H101" s="18"/>
      <c r="I101" s="19"/>
      <c r="J101" s="13"/>
    </row>
    <row r="102" spans="1:10" ht="15" customHeight="1">
      <c r="A102" s="13"/>
      <c r="B102" s="18"/>
      <c r="C102" s="18"/>
      <c r="D102" s="18"/>
      <c r="E102" s="18"/>
      <c r="F102" s="18"/>
      <c r="G102" s="18"/>
      <c r="H102" s="18"/>
      <c r="I102" s="19"/>
      <c r="J102" s="13"/>
    </row>
    <row r="103" spans="1:10" ht="15" customHeight="1">
      <c r="A103" s="13"/>
      <c r="B103" s="18"/>
      <c r="C103" s="18"/>
      <c r="D103" s="18"/>
      <c r="E103" s="18"/>
      <c r="F103" s="18"/>
      <c r="G103" s="18"/>
      <c r="H103" s="18"/>
      <c r="I103" s="19"/>
      <c r="J103" s="13"/>
    </row>
    <row r="104" spans="1:10" ht="15" customHeight="1">
      <c r="A104" s="13"/>
      <c r="B104" s="18"/>
      <c r="C104" s="18"/>
      <c r="D104" s="18"/>
      <c r="E104" s="18"/>
      <c r="F104" s="18"/>
      <c r="G104" s="18"/>
      <c r="H104" s="18"/>
      <c r="I104" s="19"/>
      <c r="J104" s="13"/>
    </row>
    <row r="105" spans="1:10" ht="15" customHeight="1">
      <c r="A105" s="13"/>
      <c r="B105" s="18"/>
      <c r="C105" s="18"/>
      <c r="D105" s="18"/>
      <c r="E105" s="18"/>
      <c r="F105" s="18"/>
      <c r="G105" s="18"/>
      <c r="H105" s="18"/>
      <c r="I105" s="19"/>
      <c r="J105" s="13"/>
    </row>
    <row r="106" spans="1:10" ht="15" customHeight="1">
      <c r="A106" s="13"/>
      <c r="B106" s="18"/>
      <c r="C106" s="18"/>
      <c r="D106" s="18"/>
      <c r="E106" s="18"/>
      <c r="F106" s="18"/>
      <c r="G106" s="18"/>
      <c r="H106" s="18"/>
      <c r="I106" s="19"/>
      <c r="J106" s="13"/>
    </row>
    <row r="107" spans="1:10" ht="15" customHeight="1">
      <c r="A107" s="13"/>
      <c r="B107" s="18"/>
      <c r="C107" s="18"/>
      <c r="D107" s="18"/>
      <c r="E107" s="18"/>
      <c r="F107" s="18"/>
      <c r="G107" s="18"/>
      <c r="H107" s="18"/>
      <c r="I107" s="19"/>
      <c r="J107" s="13"/>
    </row>
    <row r="108" spans="1:10" ht="15" customHeight="1">
      <c r="A108" s="13"/>
      <c r="B108" s="18"/>
      <c r="C108" s="18"/>
      <c r="D108" s="18"/>
      <c r="E108" s="18"/>
      <c r="F108" s="18"/>
      <c r="G108" s="18"/>
      <c r="H108" s="18"/>
      <c r="I108" s="19"/>
      <c r="J108" s="13"/>
    </row>
    <row r="109" spans="1:10" ht="15" customHeight="1">
      <c r="A109" s="13"/>
      <c r="B109" s="18"/>
      <c r="C109" s="18"/>
      <c r="D109" s="18"/>
      <c r="E109" s="18"/>
      <c r="F109" s="18"/>
      <c r="G109" s="18"/>
      <c r="H109" s="18"/>
      <c r="I109" s="19"/>
      <c r="J109" s="13"/>
    </row>
    <row r="110" spans="1:10" ht="15" customHeight="1">
      <c r="A110" s="13"/>
      <c r="B110" s="18"/>
      <c r="C110" s="18"/>
      <c r="D110" s="18"/>
      <c r="E110" s="18"/>
      <c r="F110" s="18"/>
      <c r="G110" s="18"/>
      <c r="H110" s="18"/>
      <c r="I110" s="19"/>
      <c r="J110" s="13"/>
    </row>
    <row r="111" spans="1:10" ht="15" customHeight="1">
      <c r="A111" s="13"/>
      <c r="B111" s="18"/>
      <c r="C111" s="18"/>
      <c r="D111" s="18"/>
      <c r="E111" s="18"/>
      <c r="F111" s="18"/>
      <c r="G111" s="18"/>
      <c r="H111" s="18"/>
      <c r="I111" s="19"/>
      <c r="J111" s="13"/>
    </row>
    <row r="112" spans="1:10" ht="15" customHeight="1">
      <c r="A112" s="13"/>
      <c r="B112" s="18"/>
      <c r="C112" s="18"/>
      <c r="D112" s="18"/>
      <c r="E112" s="18"/>
      <c r="F112" s="18"/>
      <c r="G112" s="18"/>
      <c r="H112" s="18"/>
      <c r="I112" s="19"/>
      <c r="J112" s="13"/>
    </row>
    <row r="113" spans="1:10" ht="15" customHeight="1">
      <c r="A113" s="13"/>
      <c r="B113" s="18"/>
      <c r="C113" s="18"/>
      <c r="D113" s="18"/>
      <c r="E113" s="18"/>
      <c r="F113" s="18"/>
      <c r="G113" s="18"/>
      <c r="H113" s="18"/>
      <c r="I113" s="19"/>
      <c r="J113" s="13"/>
    </row>
    <row r="114" spans="1:10" ht="15" customHeight="1">
      <c r="A114" s="13"/>
      <c r="B114" s="18"/>
      <c r="C114" s="18"/>
      <c r="D114" s="18"/>
      <c r="E114" s="18"/>
      <c r="F114" s="18"/>
      <c r="G114" s="18"/>
      <c r="H114" s="18"/>
      <c r="I114" s="19"/>
      <c r="J114" s="13"/>
    </row>
    <row r="115" spans="1:10" ht="15" customHeight="1">
      <c r="A115" s="13"/>
      <c r="B115" s="18"/>
      <c r="C115" s="18"/>
      <c r="D115" s="18"/>
      <c r="E115" s="18"/>
      <c r="F115" s="18"/>
      <c r="G115" s="18"/>
      <c r="H115" s="18"/>
      <c r="I115" s="19"/>
      <c r="J115" s="13"/>
    </row>
    <row r="116" spans="1:10" ht="15" customHeight="1">
      <c r="A116" s="13"/>
      <c r="B116" s="18"/>
      <c r="C116" s="18"/>
      <c r="D116" s="18"/>
      <c r="E116" s="18"/>
      <c r="F116" s="18"/>
      <c r="G116" s="18"/>
      <c r="H116" s="18"/>
      <c r="I116" s="19"/>
      <c r="J116" s="13"/>
    </row>
    <row r="117" spans="1:10" ht="15" customHeight="1">
      <c r="A117" s="13"/>
      <c r="B117" s="18"/>
      <c r="C117" s="18"/>
      <c r="D117" s="18"/>
      <c r="E117" s="18"/>
      <c r="F117" s="18"/>
      <c r="G117" s="18"/>
      <c r="H117" s="18"/>
      <c r="I117" s="19"/>
      <c r="J117" s="13"/>
    </row>
    <row r="118" spans="1:10" ht="15" customHeight="1">
      <c r="A118" s="13"/>
      <c r="B118" s="18"/>
      <c r="C118" s="18"/>
      <c r="D118" s="18"/>
      <c r="E118" s="18"/>
      <c r="F118" s="18"/>
      <c r="G118" s="18"/>
      <c r="H118" s="18"/>
      <c r="I118" s="19"/>
      <c r="J118" s="13"/>
    </row>
    <row r="119" spans="1:10" ht="15" customHeight="1">
      <c r="A119" s="13"/>
      <c r="B119" s="18"/>
      <c r="C119" s="18"/>
      <c r="D119" s="18"/>
      <c r="E119" s="18"/>
      <c r="F119" s="18"/>
      <c r="G119" s="18"/>
      <c r="H119" s="18"/>
      <c r="I119" s="19"/>
      <c r="J119" s="13"/>
    </row>
    <row r="120" spans="1:10" ht="15" customHeight="1">
      <c r="A120" s="13"/>
      <c r="B120" s="18"/>
      <c r="C120" s="18"/>
      <c r="D120" s="18"/>
      <c r="E120" s="18"/>
      <c r="F120" s="18"/>
      <c r="G120" s="18"/>
      <c r="H120" s="18"/>
      <c r="I120" s="19"/>
      <c r="J120" s="13"/>
    </row>
    <row r="121" spans="1:10" ht="15" customHeight="1">
      <c r="A121" s="13"/>
      <c r="B121" s="18"/>
      <c r="C121" s="18"/>
      <c r="D121" s="18"/>
      <c r="E121" s="18"/>
      <c r="F121" s="18"/>
      <c r="G121" s="18"/>
      <c r="H121" s="18"/>
      <c r="I121" s="19"/>
      <c r="J121" s="13"/>
    </row>
    <row r="122" spans="1:10" ht="15" customHeight="1">
      <c r="A122" s="13"/>
      <c r="B122" s="18"/>
      <c r="C122" s="18"/>
      <c r="D122" s="18"/>
      <c r="E122" s="18"/>
      <c r="F122" s="18"/>
      <c r="G122" s="18"/>
      <c r="H122" s="18"/>
      <c r="I122" s="19"/>
      <c r="J122" s="13"/>
    </row>
    <row r="123" spans="1:10" ht="15" customHeight="1">
      <c r="A123" s="13"/>
      <c r="B123" s="18"/>
      <c r="C123" s="18"/>
      <c r="D123" s="18"/>
      <c r="E123" s="18"/>
      <c r="F123" s="18"/>
      <c r="G123" s="18"/>
      <c r="H123" s="18"/>
      <c r="I123" s="19"/>
      <c r="J123" s="13"/>
    </row>
    <row r="124" spans="1:10" ht="15" customHeight="1">
      <c r="A124" s="13"/>
      <c r="B124" s="18"/>
      <c r="C124" s="18"/>
      <c r="D124" s="18"/>
      <c r="E124" s="18"/>
      <c r="F124" s="18"/>
      <c r="G124" s="18"/>
      <c r="H124" s="18"/>
      <c r="I124" s="19"/>
      <c r="J124" s="13"/>
    </row>
    <row r="125" spans="1:10" ht="15" customHeight="1">
      <c r="A125" s="13"/>
      <c r="B125" s="18"/>
      <c r="C125" s="18"/>
      <c r="D125" s="18"/>
      <c r="E125" s="18"/>
      <c r="F125" s="18"/>
      <c r="G125" s="18"/>
      <c r="H125" s="18"/>
      <c r="I125" s="19"/>
      <c r="J125" s="13"/>
    </row>
    <row r="126" spans="1:10" ht="15" customHeight="1">
      <c r="A126" s="13"/>
      <c r="B126" s="18"/>
      <c r="C126" s="18"/>
      <c r="D126" s="18"/>
      <c r="E126" s="18"/>
      <c r="F126" s="18"/>
      <c r="G126" s="18"/>
      <c r="H126" s="18"/>
      <c r="I126" s="19"/>
      <c r="J126" s="13"/>
    </row>
    <row r="127" spans="1:10" ht="15" customHeight="1">
      <c r="A127" s="13"/>
      <c r="B127" s="18"/>
      <c r="C127" s="18"/>
      <c r="D127" s="18"/>
      <c r="E127" s="18"/>
      <c r="F127" s="18"/>
      <c r="G127" s="18"/>
      <c r="H127" s="18"/>
      <c r="I127" s="19"/>
      <c r="J127" s="13"/>
    </row>
    <row r="128" spans="1:10" ht="15" customHeight="1">
      <c r="A128" s="13"/>
      <c r="B128" s="18"/>
      <c r="C128" s="18"/>
      <c r="D128" s="18"/>
      <c r="E128" s="18"/>
      <c r="F128" s="18"/>
      <c r="G128" s="18"/>
      <c r="H128" s="18"/>
      <c r="I128" s="19"/>
      <c r="J128" s="13"/>
    </row>
    <row r="129" spans="1:10" ht="15" customHeight="1">
      <c r="A129" s="13"/>
      <c r="B129" s="18"/>
      <c r="C129" s="18"/>
      <c r="D129" s="18"/>
      <c r="E129" s="18"/>
      <c r="F129" s="18"/>
      <c r="G129" s="18"/>
      <c r="H129" s="18"/>
      <c r="I129" s="19"/>
      <c r="J129" s="13"/>
    </row>
    <row r="130" spans="1:10" ht="15" customHeight="1">
      <c r="A130" s="13"/>
      <c r="B130" s="18"/>
      <c r="C130" s="18"/>
      <c r="D130" s="18"/>
      <c r="E130" s="18"/>
      <c r="F130" s="18"/>
      <c r="G130" s="18"/>
      <c r="H130" s="18"/>
      <c r="I130" s="19"/>
      <c r="J130" s="13"/>
    </row>
    <row r="131" spans="1:10" ht="15" customHeight="1">
      <c r="A131" s="13"/>
      <c r="B131" s="18"/>
      <c r="C131" s="18"/>
      <c r="D131" s="18"/>
      <c r="E131" s="18"/>
      <c r="F131" s="18"/>
      <c r="G131" s="18"/>
      <c r="H131" s="18"/>
      <c r="I131" s="19"/>
      <c r="J131" s="13"/>
    </row>
    <row r="132" spans="1:10" ht="15" customHeight="1">
      <c r="A132" s="13"/>
      <c r="B132" s="18"/>
      <c r="C132" s="18"/>
      <c r="D132" s="18"/>
      <c r="E132" s="18"/>
      <c r="F132" s="18"/>
      <c r="G132" s="18"/>
      <c r="H132" s="18"/>
      <c r="I132" s="19"/>
      <c r="J132" s="13"/>
    </row>
    <row r="133" spans="1:10" ht="15" customHeight="1">
      <c r="A133" s="13"/>
      <c r="B133" s="18"/>
      <c r="C133" s="18"/>
      <c r="D133" s="18"/>
      <c r="E133" s="18"/>
      <c r="F133" s="18"/>
      <c r="G133" s="18"/>
      <c r="H133" s="18"/>
      <c r="I133" s="19"/>
      <c r="J133" s="13"/>
    </row>
    <row r="134" spans="1:10" ht="15" customHeight="1">
      <c r="A134" s="13"/>
      <c r="B134" s="18"/>
      <c r="C134" s="18"/>
      <c r="D134" s="18"/>
      <c r="E134" s="18"/>
      <c r="F134" s="18"/>
      <c r="G134" s="18"/>
      <c r="H134" s="18"/>
      <c r="I134" s="19"/>
      <c r="J134" s="13"/>
    </row>
    <row r="135" spans="1:10" ht="15" customHeight="1">
      <c r="A135" s="13"/>
      <c r="B135" s="18"/>
      <c r="C135" s="18"/>
      <c r="D135" s="18"/>
      <c r="E135" s="18"/>
      <c r="F135" s="18"/>
      <c r="G135" s="18"/>
      <c r="H135" s="18"/>
      <c r="I135" s="19"/>
      <c r="J135" s="13"/>
    </row>
    <row r="136" spans="1:10" ht="15" customHeight="1">
      <c r="A136" s="13"/>
      <c r="B136" s="18"/>
      <c r="C136" s="18"/>
      <c r="D136" s="18"/>
      <c r="E136" s="18"/>
      <c r="F136" s="18"/>
      <c r="G136" s="18"/>
      <c r="H136" s="18"/>
      <c r="I136" s="19"/>
      <c r="J136" s="13"/>
    </row>
    <row r="137" spans="1:10" ht="15" customHeight="1">
      <c r="A137" s="13"/>
      <c r="B137" s="18"/>
      <c r="C137" s="18"/>
      <c r="D137" s="18"/>
      <c r="E137" s="18"/>
      <c r="F137" s="18"/>
      <c r="G137" s="18"/>
      <c r="H137" s="18"/>
      <c r="I137" s="19"/>
      <c r="J137" s="13"/>
    </row>
    <row r="138" spans="1:10" ht="15" customHeight="1">
      <c r="A138" s="13"/>
      <c r="B138" s="18"/>
      <c r="C138" s="18"/>
      <c r="D138" s="18"/>
      <c r="E138" s="18"/>
      <c r="F138" s="18"/>
      <c r="G138" s="18"/>
      <c r="H138" s="18"/>
      <c r="I138" s="19"/>
      <c r="J138" s="13"/>
    </row>
    <row r="139" spans="1:10" ht="15" customHeight="1">
      <c r="A139" s="13"/>
      <c r="B139" s="18"/>
      <c r="C139" s="18"/>
      <c r="D139" s="18"/>
      <c r="E139" s="18"/>
      <c r="F139" s="18"/>
      <c r="G139" s="18"/>
      <c r="H139" s="18"/>
      <c r="I139" s="19"/>
      <c r="J139" s="13"/>
    </row>
    <row r="140" spans="1:10" ht="15" customHeight="1">
      <c r="A140" s="13"/>
      <c r="B140" s="18"/>
      <c r="C140" s="18"/>
      <c r="D140" s="18"/>
      <c r="E140" s="18"/>
      <c r="F140" s="18"/>
      <c r="G140" s="18"/>
      <c r="H140" s="18"/>
      <c r="I140" s="19"/>
      <c r="J140" s="13"/>
    </row>
    <row r="141" spans="1:10" ht="15" customHeight="1">
      <c r="A141" s="13"/>
      <c r="B141" s="18"/>
      <c r="C141" s="18"/>
      <c r="D141" s="18"/>
      <c r="E141" s="18"/>
      <c r="F141" s="18"/>
      <c r="G141" s="18"/>
      <c r="H141" s="18"/>
      <c r="I141" s="19"/>
      <c r="J141" s="13"/>
    </row>
    <row r="142" spans="1:10" ht="15" customHeight="1">
      <c r="A142" s="13"/>
      <c r="B142" s="18"/>
      <c r="C142" s="18"/>
      <c r="D142" s="18"/>
      <c r="E142" s="18"/>
      <c r="F142" s="18"/>
      <c r="G142" s="18"/>
      <c r="H142" s="18"/>
      <c r="I142" s="19"/>
      <c r="J142" s="13"/>
    </row>
    <row r="143" spans="1:10" ht="15" customHeight="1">
      <c r="A143" s="13"/>
      <c r="B143" s="18"/>
      <c r="C143" s="18"/>
      <c r="D143" s="18"/>
      <c r="E143" s="18"/>
      <c r="F143" s="18"/>
      <c r="G143" s="18"/>
      <c r="H143" s="18"/>
      <c r="I143" s="19"/>
      <c r="J143" s="13"/>
    </row>
    <row r="144" spans="1:10" ht="15" customHeight="1">
      <c r="A144" s="13"/>
      <c r="B144" s="18"/>
      <c r="C144" s="18"/>
      <c r="D144" s="18"/>
      <c r="E144" s="18"/>
      <c r="F144" s="18"/>
      <c r="G144" s="18"/>
      <c r="H144" s="18"/>
      <c r="I144" s="19"/>
      <c r="J144" s="13"/>
    </row>
    <row r="145" spans="1:10" ht="15" customHeight="1">
      <c r="A145" s="13"/>
      <c r="B145" s="18"/>
      <c r="C145" s="18"/>
      <c r="D145" s="18"/>
      <c r="E145" s="18"/>
      <c r="F145" s="18"/>
      <c r="G145" s="18"/>
      <c r="H145" s="18"/>
      <c r="I145" s="19"/>
      <c r="J145" s="13"/>
    </row>
    <row r="146" spans="1:10" ht="15" customHeight="1">
      <c r="A146" s="13"/>
      <c r="B146" s="18"/>
      <c r="C146" s="18"/>
      <c r="D146" s="18"/>
      <c r="E146" s="18"/>
      <c r="F146" s="18"/>
      <c r="G146" s="18"/>
      <c r="H146" s="18"/>
      <c r="I146" s="19"/>
      <c r="J146" s="13"/>
    </row>
    <row r="147" spans="1:10" ht="15" customHeight="1">
      <c r="A147" s="13"/>
      <c r="B147" s="18"/>
      <c r="C147" s="18"/>
      <c r="D147" s="18"/>
      <c r="E147" s="18"/>
      <c r="F147" s="18"/>
      <c r="G147" s="18"/>
      <c r="H147" s="18"/>
      <c r="I147" s="19"/>
      <c r="J147" s="13"/>
    </row>
    <row r="148" spans="1:10" ht="15" customHeight="1">
      <c r="A148" s="13"/>
      <c r="B148" s="18"/>
      <c r="C148" s="18"/>
      <c r="D148" s="18"/>
      <c r="E148" s="18"/>
      <c r="F148" s="18"/>
      <c r="G148" s="18"/>
      <c r="H148" s="18"/>
      <c r="I148" s="19"/>
      <c r="J148" s="13"/>
    </row>
    <row r="149" spans="1:10" ht="15" customHeight="1">
      <c r="A149" s="13"/>
      <c r="B149" s="18"/>
      <c r="C149" s="18"/>
      <c r="D149" s="18"/>
      <c r="E149" s="18"/>
      <c r="F149" s="18"/>
      <c r="G149" s="18"/>
      <c r="H149" s="18"/>
      <c r="I149" s="19"/>
      <c r="J149" s="13"/>
    </row>
    <row r="150" spans="1:10" ht="15" customHeight="1">
      <c r="A150" s="13"/>
      <c r="B150" s="18"/>
      <c r="C150" s="18"/>
      <c r="D150" s="18"/>
      <c r="E150" s="18"/>
      <c r="F150" s="18"/>
      <c r="G150" s="18"/>
      <c r="H150" s="18"/>
      <c r="I150" s="19"/>
      <c r="J150" s="13"/>
    </row>
    <row r="151" spans="1:10" ht="15" customHeight="1">
      <c r="A151" s="13"/>
      <c r="B151" s="18"/>
      <c r="C151" s="18"/>
      <c r="D151" s="18"/>
      <c r="E151" s="18"/>
      <c r="F151" s="18"/>
      <c r="G151" s="18"/>
      <c r="H151" s="18"/>
      <c r="I151" s="19"/>
      <c r="J151" s="13"/>
    </row>
    <row r="152" spans="1:10" ht="15" customHeight="1">
      <c r="A152" s="13"/>
      <c r="B152" s="18"/>
      <c r="C152" s="18"/>
      <c r="D152" s="18"/>
      <c r="E152" s="18"/>
      <c r="F152" s="18"/>
      <c r="G152" s="18"/>
      <c r="H152" s="18"/>
      <c r="I152" s="19"/>
      <c r="J152" s="13"/>
    </row>
    <row r="153" spans="1:10" ht="15" customHeight="1">
      <c r="A153" s="13"/>
      <c r="B153" s="18"/>
      <c r="C153" s="18"/>
      <c r="D153" s="18"/>
      <c r="E153" s="18"/>
      <c r="F153" s="18"/>
      <c r="G153" s="18"/>
      <c r="H153" s="18"/>
      <c r="I153" s="19"/>
      <c r="J153" s="13"/>
    </row>
    <row r="154" spans="1:10" ht="15" customHeight="1">
      <c r="A154" s="13"/>
      <c r="B154" s="18"/>
      <c r="C154" s="18"/>
      <c r="D154" s="18"/>
      <c r="E154" s="18"/>
      <c r="F154" s="18"/>
      <c r="G154" s="18"/>
      <c r="H154" s="18"/>
      <c r="I154" s="19"/>
      <c r="J154" s="13"/>
    </row>
    <row r="155" spans="1:10" ht="15" customHeight="1">
      <c r="A155" s="13"/>
      <c r="B155" s="18"/>
      <c r="C155" s="18"/>
      <c r="D155" s="18"/>
      <c r="E155" s="18"/>
      <c r="F155" s="18"/>
      <c r="G155" s="18"/>
      <c r="H155" s="18"/>
      <c r="I155" s="19"/>
      <c r="J155" s="13"/>
    </row>
    <row r="156" spans="1:10" ht="15" customHeight="1">
      <c r="A156" s="13"/>
      <c r="B156" s="18"/>
      <c r="C156" s="18"/>
      <c r="D156" s="18"/>
      <c r="E156" s="18"/>
      <c r="F156" s="18"/>
      <c r="G156" s="18"/>
      <c r="H156" s="18"/>
      <c r="I156" s="19"/>
      <c r="J156" s="13"/>
    </row>
    <row r="157" spans="1:10" ht="15" customHeight="1">
      <c r="A157" s="13"/>
      <c r="B157" s="18"/>
      <c r="C157" s="18"/>
      <c r="D157" s="18"/>
      <c r="E157" s="18"/>
      <c r="F157" s="18"/>
      <c r="G157" s="18"/>
      <c r="H157" s="18"/>
      <c r="I157" s="19"/>
      <c r="J157" s="13"/>
    </row>
    <row r="158" spans="1:10" ht="15" customHeight="1">
      <c r="A158" s="13"/>
      <c r="B158" s="18"/>
      <c r="C158" s="18"/>
      <c r="D158" s="18"/>
      <c r="E158" s="18"/>
      <c r="F158" s="18"/>
      <c r="G158" s="18"/>
      <c r="H158" s="18"/>
      <c r="I158" s="19"/>
      <c r="J158" s="13"/>
    </row>
    <row r="159" spans="1:10" ht="15" customHeight="1">
      <c r="A159" s="13"/>
      <c r="B159" s="18"/>
      <c r="C159" s="18"/>
      <c r="D159" s="18"/>
      <c r="E159" s="18"/>
      <c r="F159" s="18"/>
      <c r="G159" s="18"/>
      <c r="H159" s="18"/>
      <c r="I159" s="19"/>
      <c r="J159" s="13"/>
    </row>
    <row r="160" spans="1:10" ht="15" customHeight="1">
      <c r="A160" s="13"/>
      <c r="B160" s="18"/>
      <c r="C160" s="18"/>
      <c r="D160" s="18"/>
      <c r="E160" s="18"/>
      <c r="F160" s="18"/>
      <c r="G160" s="18"/>
      <c r="H160" s="18"/>
      <c r="I160" s="19"/>
      <c r="J160" s="13"/>
    </row>
    <row r="161" spans="1:10" ht="15" customHeight="1">
      <c r="A161" s="13"/>
      <c r="B161" s="18"/>
      <c r="C161" s="18"/>
      <c r="D161" s="18"/>
      <c r="E161" s="18"/>
      <c r="F161" s="18"/>
      <c r="G161" s="18"/>
      <c r="H161" s="18"/>
      <c r="I161" s="19"/>
      <c r="J161" s="13"/>
    </row>
    <row r="162" spans="1:10" ht="15" customHeight="1">
      <c r="A162" s="13"/>
      <c r="B162" s="18"/>
      <c r="C162" s="18"/>
      <c r="D162" s="18"/>
      <c r="E162" s="18"/>
      <c r="F162" s="18"/>
      <c r="G162" s="18"/>
      <c r="H162" s="18"/>
      <c r="I162" s="19"/>
      <c r="J162" s="13"/>
    </row>
  </sheetData>
  <mergeCells count="14">
    <mergeCell ref="B26:F26"/>
    <mergeCell ref="H26:H28"/>
    <mergeCell ref="I26:I28"/>
    <mergeCell ref="B27:D27"/>
    <mergeCell ref="E27:E28"/>
    <mergeCell ref="F27:F28"/>
    <mergeCell ref="G27:G28"/>
    <mergeCell ref="A1:H1"/>
    <mergeCell ref="B3:H3"/>
    <mergeCell ref="I3:I5"/>
    <mergeCell ref="B4:E4"/>
    <mergeCell ref="F4:F5"/>
    <mergeCell ref="G4:G5"/>
    <mergeCell ref="H4:H5"/>
  </mergeCells>
  <phoneticPr fontId="3"/>
  <pageMargins left="0.78740157480314965" right="0.78740157480314965" top="0.98425196850393704" bottom="0.98425196850393704" header="0.51181102362204722" footer="0.31496062992125984"/>
  <pageSetup paperSize="9" scale="9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7"/>
  <sheetViews>
    <sheetView zoomScaleNormal="100" workbookViewId="0">
      <selection sqref="A1:H1"/>
    </sheetView>
  </sheetViews>
  <sheetFormatPr defaultRowHeight="15" customHeight="1"/>
  <cols>
    <col min="1" max="1" width="10.75" style="33" customWidth="1"/>
    <col min="2" max="8" width="8.875" style="35" customWidth="1"/>
    <col min="9" max="9" width="8.875" style="36" customWidth="1"/>
    <col min="10" max="11" width="9" style="33"/>
    <col min="12" max="12" width="9" style="2"/>
    <col min="13" max="16384" width="9" style="33"/>
  </cols>
  <sheetData>
    <row r="1" spans="1:13" ht="26.25" customHeight="1">
      <c r="A1" s="320" t="s">
        <v>41</v>
      </c>
      <c r="B1" s="320"/>
      <c r="C1" s="320"/>
      <c r="D1" s="320"/>
      <c r="E1" s="320"/>
      <c r="F1" s="320"/>
      <c r="G1" s="320"/>
      <c r="H1" s="320"/>
      <c r="I1" s="31"/>
      <c r="J1" s="2"/>
      <c r="K1" s="2"/>
    </row>
    <row r="2" spans="1:13" ht="15" customHeight="1">
      <c r="A2" s="5"/>
      <c r="B2" s="6"/>
      <c r="C2" s="6"/>
      <c r="D2" s="6"/>
      <c r="E2" s="6"/>
      <c r="F2" s="6"/>
      <c r="G2" s="6"/>
      <c r="H2" s="7"/>
      <c r="I2" s="7" t="s">
        <v>51</v>
      </c>
      <c r="J2" s="5"/>
      <c r="K2" s="2"/>
    </row>
    <row r="3" spans="1:13" ht="15" customHeight="1">
      <c r="A3" s="8"/>
      <c r="B3" s="284" t="s">
        <v>5</v>
      </c>
      <c r="C3" s="321"/>
      <c r="D3" s="321"/>
      <c r="E3" s="321"/>
      <c r="F3" s="321"/>
      <c r="G3" s="321"/>
      <c r="H3" s="321"/>
      <c r="I3" s="285" t="s">
        <v>8</v>
      </c>
      <c r="J3" s="5"/>
      <c r="K3" s="2"/>
    </row>
    <row r="4" spans="1:13" ht="15" customHeight="1">
      <c r="A4" s="9"/>
      <c r="B4" s="324" t="s">
        <v>4</v>
      </c>
      <c r="C4" s="325"/>
      <c r="D4" s="325"/>
      <c r="E4" s="326"/>
      <c r="F4" s="290" t="s">
        <v>22</v>
      </c>
      <c r="G4" s="291" t="s">
        <v>10</v>
      </c>
      <c r="H4" s="293" t="s">
        <v>62</v>
      </c>
      <c r="I4" s="322"/>
      <c r="J4" s="5"/>
      <c r="K4" s="2"/>
    </row>
    <row r="5" spans="1:13" s="3" customFormat="1" ht="22.5">
      <c r="A5" s="10"/>
      <c r="B5" s="4"/>
      <c r="C5" s="28" t="s">
        <v>1</v>
      </c>
      <c r="D5" s="24" t="s">
        <v>2</v>
      </c>
      <c r="E5" s="25" t="s">
        <v>3</v>
      </c>
      <c r="F5" s="290"/>
      <c r="G5" s="292"/>
      <c r="H5" s="293"/>
      <c r="I5" s="323"/>
      <c r="J5" s="11"/>
    </row>
    <row r="6" spans="1:13" ht="15" customHeight="1">
      <c r="A6" s="12" t="s">
        <v>0</v>
      </c>
      <c r="B6" s="56">
        <f t="shared" ref="B6:H6" si="0">SUM(B7:B24)</f>
        <v>31449</v>
      </c>
      <c r="C6" s="68">
        <f t="shared" si="0"/>
        <v>26047</v>
      </c>
      <c r="D6" s="69">
        <f t="shared" si="0"/>
        <v>3991</v>
      </c>
      <c r="E6" s="70">
        <f t="shared" si="0"/>
        <v>1411</v>
      </c>
      <c r="F6" s="56">
        <f t="shared" si="0"/>
        <v>8810</v>
      </c>
      <c r="G6" s="56">
        <f t="shared" si="0"/>
        <v>1059</v>
      </c>
      <c r="H6" s="57">
        <f t="shared" si="0"/>
        <v>357</v>
      </c>
      <c r="I6" s="124">
        <f t="shared" ref="I6:I24" si="1">B6+F6+G6+H6</f>
        <v>41675</v>
      </c>
      <c r="J6" s="105"/>
      <c r="K6" s="3"/>
    </row>
    <row r="7" spans="1:13" ht="15" customHeight="1">
      <c r="A7" s="20" t="s">
        <v>11</v>
      </c>
      <c r="B7" s="71">
        <f t="shared" ref="B7:B24" si="2">SUM(C7:E7)</f>
        <v>864</v>
      </c>
      <c r="C7" s="140">
        <v>427</v>
      </c>
      <c r="D7" s="141">
        <v>395</v>
      </c>
      <c r="E7" s="142">
        <v>42</v>
      </c>
      <c r="F7" s="143">
        <v>231</v>
      </c>
      <c r="G7" s="143">
        <f>36+26+25</f>
        <v>87</v>
      </c>
      <c r="H7" s="144">
        <v>0</v>
      </c>
      <c r="I7" s="126">
        <f t="shared" si="1"/>
        <v>1182</v>
      </c>
      <c r="J7" s="105"/>
      <c r="K7" s="3"/>
      <c r="L7" s="32"/>
      <c r="M7" s="34"/>
    </row>
    <row r="8" spans="1:13" ht="15" customHeight="1">
      <c r="A8" s="21" t="s">
        <v>23</v>
      </c>
      <c r="B8" s="75">
        <f t="shared" si="2"/>
        <v>1385</v>
      </c>
      <c r="C8" s="145">
        <v>866</v>
      </c>
      <c r="D8" s="146">
        <v>519</v>
      </c>
      <c r="E8" s="147">
        <v>0</v>
      </c>
      <c r="F8" s="148">
        <v>559</v>
      </c>
      <c r="G8" s="148">
        <f>72+41</f>
        <v>113</v>
      </c>
      <c r="H8" s="149">
        <v>172</v>
      </c>
      <c r="I8" s="128">
        <f t="shared" si="1"/>
        <v>2229</v>
      </c>
      <c r="J8" s="105"/>
      <c r="K8" s="3"/>
      <c r="L8" s="32"/>
      <c r="M8" s="34"/>
    </row>
    <row r="9" spans="1:13" ht="15" customHeight="1">
      <c r="A9" s="21" t="s">
        <v>24</v>
      </c>
      <c r="B9" s="75">
        <f t="shared" si="2"/>
        <v>327</v>
      </c>
      <c r="C9" s="145">
        <v>37</v>
      </c>
      <c r="D9" s="146">
        <v>167</v>
      </c>
      <c r="E9" s="147">
        <v>123</v>
      </c>
      <c r="F9" s="148">
        <v>209</v>
      </c>
      <c r="G9" s="148">
        <v>0</v>
      </c>
      <c r="H9" s="149">
        <v>0</v>
      </c>
      <c r="I9" s="128">
        <f t="shared" si="1"/>
        <v>536</v>
      </c>
      <c r="J9" s="105"/>
      <c r="K9" s="3"/>
      <c r="L9" s="32"/>
      <c r="M9" s="34"/>
    </row>
    <row r="10" spans="1:13" ht="15" customHeight="1">
      <c r="A10" s="21" t="s">
        <v>25</v>
      </c>
      <c r="B10" s="75">
        <f t="shared" si="2"/>
        <v>887</v>
      </c>
      <c r="C10" s="145">
        <v>159</v>
      </c>
      <c r="D10" s="146">
        <v>345</v>
      </c>
      <c r="E10" s="147">
        <v>383</v>
      </c>
      <c r="F10" s="148">
        <v>194</v>
      </c>
      <c r="G10" s="148">
        <v>53</v>
      </c>
      <c r="H10" s="149">
        <v>0</v>
      </c>
      <c r="I10" s="128">
        <f t="shared" si="1"/>
        <v>1134</v>
      </c>
      <c r="J10" s="105"/>
      <c r="K10" s="3"/>
      <c r="L10" s="32"/>
      <c r="M10" s="34"/>
    </row>
    <row r="11" spans="1:13" ht="15" customHeight="1">
      <c r="A11" s="21" t="s">
        <v>26</v>
      </c>
      <c r="B11" s="75">
        <f t="shared" si="2"/>
        <v>814</v>
      </c>
      <c r="C11" s="145">
        <v>106</v>
      </c>
      <c r="D11" s="146">
        <v>617</v>
      </c>
      <c r="E11" s="147">
        <v>91</v>
      </c>
      <c r="F11" s="148">
        <v>271</v>
      </c>
      <c r="G11" s="148">
        <f>92+48+24</f>
        <v>164</v>
      </c>
      <c r="H11" s="149">
        <v>0</v>
      </c>
      <c r="I11" s="128">
        <f t="shared" si="1"/>
        <v>1249</v>
      </c>
      <c r="J11" s="105"/>
      <c r="K11" s="3"/>
      <c r="L11" s="32"/>
      <c r="M11" s="34"/>
    </row>
    <row r="12" spans="1:13" ht="15" customHeight="1">
      <c r="A12" s="21" t="s">
        <v>27</v>
      </c>
      <c r="B12" s="75">
        <f t="shared" si="2"/>
        <v>3543</v>
      </c>
      <c r="C12" s="145">
        <v>3334</v>
      </c>
      <c r="D12" s="146">
        <v>209</v>
      </c>
      <c r="E12" s="147">
        <v>0</v>
      </c>
      <c r="F12" s="148">
        <v>309</v>
      </c>
      <c r="G12" s="148">
        <f>23+34</f>
        <v>57</v>
      </c>
      <c r="H12" s="149">
        <v>0</v>
      </c>
      <c r="I12" s="128">
        <f t="shared" si="1"/>
        <v>3909</v>
      </c>
      <c r="J12" s="105"/>
      <c r="K12" s="3"/>
    </row>
    <row r="13" spans="1:13" ht="15" customHeight="1">
      <c r="A13" s="21" t="s">
        <v>39</v>
      </c>
      <c r="B13" s="75">
        <f t="shared" si="2"/>
        <v>1810</v>
      </c>
      <c r="C13" s="145">
        <v>1444</v>
      </c>
      <c r="D13" s="146">
        <v>332</v>
      </c>
      <c r="E13" s="147">
        <v>34</v>
      </c>
      <c r="F13" s="148">
        <v>172</v>
      </c>
      <c r="G13" s="148">
        <v>67</v>
      </c>
      <c r="H13" s="149">
        <v>0</v>
      </c>
      <c r="I13" s="128">
        <f t="shared" si="1"/>
        <v>2049</v>
      </c>
      <c r="J13" s="105"/>
      <c r="K13" s="3"/>
    </row>
    <row r="14" spans="1:13" ht="15" customHeight="1">
      <c r="A14" s="21" t="s">
        <v>28</v>
      </c>
      <c r="B14" s="75">
        <f t="shared" si="2"/>
        <v>4244</v>
      </c>
      <c r="C14" s="145">
        <v>4076</v>
      </c>
      <c r="D14" s="146">
        <v>168</v>
      </c>
      <c r="E14" s="147">
        <v>0</v>
      </c>
      <c r="F14" s="148">
        <v>595</v>
      </c>
      <c r="G14" s="148">
        <f>34+23</f>
        <v>57</v>
      </c>
      <c r="H14" s="149">
        <v>0</v>
      </c>
      <c r="I14" s="128">
        <f t="shared" si="1"/>
        <v>4896</v>
      </c>
      <c r="J14" s="105"/>
    </row>
    <row r="15" spans="1:13" ht="15" customHeight="1">
      <c r="A15" s="21" t="s">
        <v>12</v>
      </c>
      <c r="B15" s="75">
        <f t="shared" si="2"/>
        <v>1632</v>
      </c>
      <c r="C15" s="145">
        <v>1345</v>
      </c>
      <c r="D15" s="146">
        <v>287</v>
      </c>
      <c r="E15" s="147">
        <v>0</v>
      </c>
      <c r="F15" s="148">
        <v>390</v>
      </c>
      <c r="G15" s="148">
        <v>0</v>
      </c>
      <c r="H15" s="149">
        <v>0</v>
      </c>
      <c r="I15" s="128">
        <f t="shared" si="1"/>
        <v>2022</v>
      </c>
      <c r="J15" s="105"/>
    </row>
    <row r="16" spans="1:13" ht="15" customHeight="1">
      <c r="A16" s="21" t="s">
        <v>13</v>
      </c>
      <c r="B16" s="75">
        <f t="shared" si="2"/>
        <v>2112</v>
      </c>
      <c r="C16" s="145">
        <v>1517</v>
      </c>
      <c r="D16" s="146">
        <v>57</v>
      </c>
      <c r="E16" s="147">
        <v>538</v>
      </c>
      <c r="F16" s="148">
        <v>283</v>
      </c>
      <c r="G16" s="148">
        <v>0</v>
      </c>
      <c r="H16" s="149">
        <v>110</v>
      </c>
      <c r="I16" s="128">
        <f t="shared" si="1"/>
        <v>2505</v>
      </c>
      <c r="J16" s="105"/>
    </row>
    <row r="17" spans="1:10" ht="15" customHeight="1">
      <c r="A17" s="21" t="s">
        <v>21</v>
      </c>
      <c r="B17" s="75">
        <f t="shared" si="2"/>
        <v>857</v>
      </c>
      <c r="C17" s="145">
        <v>335</v>
      </c>
      <c r="D17" s="146">
        <v>342</v>
      </c>
      <c r="E17" s="147">
        <v>180</v>
      </c>
      <c r="F17" s="148">
        <f>916-9</f>
        <v>907</v>
      </c>
      <c r="G17" s="148">
        <f>23+53+36</f>
        <v>112</v>
      </c>
      <c r="H17" s="149">
        <v>0</v>
      </c>
      <c r="I17" s="128">
        <f t="shared" si="1"/>
        <v>1876</v>
      </c>
      <c r="J17" s="105"/>
    </row>
    <row r="18" spans="1:10" ht="15" customHeight="1">
      <c r="A18" s="21" t="s">
        <v>14</v>
      </c>
      <c r="B18" s="75">
        <f t="shared" si="2"/>
        <v>4393</v>
      </c>
      <c r="C18" s="145">
        <v>4317</v>
      </c>
      <c r="D18" s="146">
        <v>76</v>
      </c>
      <c r="E18" s="147">
        <v>0</v>
      </c>
      <c r="F18" s="148">
        <f>808-22</f>
        <v>786</v>
      </c>
      <c r="G18" s="148">
        <f>54+20</f>
        <v>74</v>
      </c>
      <c r="H18" s="149">
        <v>0</v>
      </c>
      <c r="I18" s="128">
        <f t="shared" si="1"/>
        <v>5253</v>
      </c>
      <c r="J18" s="105"/>
    </row>
    <row r="19" spans="1:10" ht="15" customHeight="1">
      <c r="A19" s="21" t="s">
        <v>15</v>
      </c>
      <c r="B19" s="75">
        <f t="shared" si="2"/>
        <v>191</v>
      </c>
      <c r="C19" s="145">
        <v>164</v>
      </c>
      <c r="D19" s="146">
        <v>27</v>
      </c>
      <c r="E19" s="147">
        <v>0</v>
      </c>
      <c r="F19" s="148">
        <v>854</v>
      </c>
      <c r="G19" s="148">
        <v>46</v>
      </c>
      <c r="H19" s="149">
        <v>0</v>
      </c>
      <c r="I19" s="128">
        <f t="shared" si="1"/>
        <v>1091</v>
      </c>
      <c r="J19" s="105"/>
    </row>
    <row r="20" spans="1:10" ht="15" customHeight="1">
      <c r="A20" s="21" t="s">
        <v>16</v>
      </c>
      <c r="B20" s="75">
        <f t="shared" si="2"/>
        <v>1719</v>
      </c>
      <c r="C20" s="145">
        <v>1654</v>
      </c>
      <c r="D20" s="146">
        <v>65</v>
      </c>
      <c r="E20" s="147">
        <v>0</v>
      </c>
      <c r="F20" s="148">
        <v>1293</v>
      </c>
      <c r="G20" s="148">
        <f>27+50+24</f>
        <v>101</v>
      </c>
      <c r="H20" s="149">
        <v>0</v>
      </c>
      <c r="I20" s="128">
        <f t="shared" si="1"/>
        <v>3113</v>
      </c>
      <c r="J20" s="105"/>
    </row>
    <row r="21" spans="1:10" ht="15" customHeight="1">
      <c r="A21" s="21" t="s">
        <v>17</v>
      </c>
      <c r="B21" s="75">
        <f t="shared" si="2"/>
        <v>1128</v>
      </c>
      <c r="C21" s="145">
        <v>989</v>
      </c>
      <c r="D21" s="146">
        <v>139</v>
      </c>
      <c r="E21" s="147">
        <v>0</v>
      </c>
      <c r="F21" s="148">
        <v>479</v>
      </c>
      <c r="G21" s="148">
        <f>32+25</f>
        <v>57</v>
      </c>
      <c r="H21" s="149">
        <v>75</v>
      </c>
      <c r="I21" s="128">
        <f t="shared" si="1"/>
        <v>1739</v>
      </c>
      <c r="J21" s="105"/>
    </row>
    <row r="22" spans="1:10" ht="15" customHeight="1">
      <c r="A22" s="21" t="s">
        <v>18</v>
      </c>
      <c r="B22" s="75">
        <f t="shared" si="2"/>
        <v>689</v>
      </c>
      <c r="C22" s="145">
        <v>654</v>
      </c>
      <c r="D22" s="146">
        <v>15</v>
      </c>
      <c r="E22" s="147">
        <v>20</v>
      </c>
      <c r="F22" s="148">
        <v>220</v>
      </c>
      <c r="G22" s="148">
        <v>24</v>
      </c>
      <c r="H22" s="149">
        <v>0</v>
      </c>
      <c r="I22" s="128">
        <f t="shared" si="1"/>
        <v>933</v>
      </c>
      <c r="J22" s="105"/>
    </row>
    <row r="23" spans="1:10" ht="15" customHeight="1">
      <c r="A23" s="21" t="s">
        <v>19</v>
      </c>
      <c r="B23" s="75">
        <f t="shared" si="2"/>
        <v>1795</v>
      </c>
      <c r="C23" s="145">
        <v>1644</v>
      </c>
      <c r="D23" s="146">
        <v>151</v>
      </c>
      <c r="E23" s="147">
        <v>0</v>
      </c>
      <c r="F23" s="148">
        <v>717</v>
      </c>
      <c r="G23" s="148">
        <v>30</v>
      </c>
      <c r="H23" s="149">
        <v>0</v>
      </c>
      <c r="I23" s="128">
        <f t="shared" si="1"/>
        <v>2542</v>
      </c>
      <c r="J23" s="105"/>
    </row>
    <row r="24" spans="1:10" ht="15" customHeight="1">
      <c r="A24" s="22" t="s">
        <v>20</v>
      </c>
      <c r="B24" s="79">
        <f t="shared" si="2"/>
        <v>3059</v>
      </c>
      <c r="C24" s="150">
        <v>2979</v>
      </c>
      <c r="D24" s="151">
        <v>80</v>
      </c>
      <c r="E24" s="152">
        <v>0</v>
      </c>
      <c r="F24" s="153">
        <v>341</v>
      </c>
      <c r="G24" s="153">
        <v>17</v>
      </c>
      <c r="H24" s="154">
        <v>0</v>
      </c>
      <c r="I24" s="130">
        <f t="shared" si="1"/>
        <v>3417</v>
      </c>
      <c r="J24" s="105"/>
    </row>
    <row r="25" spans="1:10" ht="15" customHeight="1">
      <c r="A25" s="14"/>
      <c r="B25" s="15"/>
      <c r="C25" s="15"/>
      <c r="D25" s="15"/>
      <c r="E25" s="15"/>
      <c r="F25" s="15"/>
      <c r="G25" s="15"/>
      <c r="H25" s="15"/>
      <c r="I25" s="16"/>
      <c r="J25" s="13"/>
    </row>
    <row r="26" spans="1:10" s="2" customFormat="1" ht="15" customHeight="1">
      <c r="A26" s="8"/>
      <c r="B26" s="327" t="s">
        <v>6</v>
      </c>
      <c r="C26" s="328"/>
      <c r="D26" s="328"/>
      <c r="E26" s="328"/>
      <c r="F26" s="328"/>
      <c r="G26" s="26"/>
      <c r="H26" s="296" t="s">
        <v>64</v>
      </c>
      <c r="I26" s="329" t="s">
        <v>9</v>
      </c>
      <c r="J26" s="5"/>
    </row>
    <row r="27" spans="1:10" s="2" customFormat="1" ht="15" customHeight="1">
      <c r="A27" s="9"/>
      <c r="B27" s="332" t="s">
        <v>7</v>
      </c>
      <c r="C27" s="333"/>
      <c r="D27" s="334"/>
      <c r="E27" s="334" t="s">
        <v>30</v>
      </c>
      <c r="F27" s="336" t="s">
        <v>10</v>
      </c>
      <c r="G27" s="295" t="s">
        <v>66</v>
      </c>
      <c r="H27" s="297"/>
      <c r="I27" s="330"/>
      <c r="J27" s="5"/>
    </row>
    <row r="28" spans="1:10" s="3" customFormat="1" ht="22.5">
      <c r="A28" s="10"/>
      <c r="B28" s="37"/>
      <c r="C28" s="38" t="s">
        <v>1</v>
      </c>
      <c r="D28" s="29" t="s">
        <v>61</v>
      </c>
      <c r="E28" s="335"/>
      <c r="F28" s="337"/>
      <c r="G28" s="295"/>
      <c r="H28" s="298"/>
      <c r="I28" s="331"/>
      <c r="J28" s="11"/>
    </row>
    <row r="29" spans="1:10" ht="15" customHeight="1">
      <c r="A29" s="12" t="s">
        <v>0</v>
      </c>
      <c r="B29" s="155">
        <f t="shared" ref="B29:H29" si="3">SUM(B30:B47)</f>
        <v>17811</v>
      </c>
      <c r="C29" s="156">
        <f t="shared" si="3"/>
        <v>17602</v>
      </c>
      <c r="D29" s="157">
        <f t="shared" si="3"/>
        <v>209</v>
      </c>
      <c r="E29" s="157">
        <f t="shared" si="3"/>
        <v>1671</v>
      </c>
      <c r="F29" s="158">
        <f t="shared" si="3"/>
        <v>14</v>
      </c>
      <c r="G29" s="158">
        <f t="shared" si="3"/>
        <v>5603</v>
      </c>
      <c r="H29" s="155">
        <f t="shared" si="3"/>
        <v>45185</v>
      </c>
      <c r="I29" s="159">
        <f>I6+B29+E29+F29+G29+H29</f>
        <v>111959</v>
      </c>
      <c r="J29" s="105"/>
    </row>
    <row r="30" spans="1:10" ht="15" customHeight="1">
      <c r="A30" s="20" t="s">
        <v>11</v>
      </c>
      <c r="B30" s="160">
        <f t="shared" ref="B30:B47" si="4">SUM(C30:D30)</f>
        <v>0</v>
      </c>
      <c r="C30" s="161">
        <v>0</v>
      </c>
      <c r="D30" s="162">
        <v>0</v>
      </c>
      <c r="E30" s="162">
        <v>96</v>
      </c>
      <c r="F30" s="163">
        <v>0</v>
      </c>
      <c r="G30" s="163">
        <v>42</v>
      </c>
      <c r="H30" s="160">
        <v>824</v>
      </c>
      <c r="I30" s="164">
        <f t="shared" ref="I30:I47" si="5">I7+B30+E30+F30+G30+H30</f>
        <v>2144</v>
      </c>
      <c r="J30" s="105"/>
    </row>
    <row r="31" spans="1:10" ht="15" customHeight="1">
      <c r="A31" s="21" t="s">
        <v>23</v>
      </c>
      <c r="B31" s="165">
        <f t="shared" si="4"/>
        <v>841</v>
      </c>
      <c r="C31" s="166">
        <v>812</v>
      </c>
      <c r="D31" s="167">
        <v>29</v>
      </c>
      <c r="E31" s="167">
        <v>23</v>
      </c>
      <c r="F31" s="168">
        <v>0</v>
      </c>
      <c r="G31" s="168">
        <v>292</v>
      </c>
      <c r="H31" s="165">
        <v>4381</v>
      </c>
      <c r="I31" s="169">
        <f t="shared" si="5"/>
        <v>7766</v>
      </c>
      <c r="J31" s="105"/>
    </row>
    <row r="32" spans="1:10" ht="15" customHeight="1">
      <c r="A32" s="21" t="s">
        <v>24</v>
      </c>
      <c r="B32" s="165">
        <f t="shared" si="4"/>
        <v>244</v>
      </c>
      <c r="C32" s="166">
        <v>244</v>
      </c>
      <c r="D32" s="162">
        <v>0</v>
      </c>
      <c r="E32" s="167">
        <v>0</v>
      </c>
      <c r="F32" s="168">
        <v>0</v>
      </c>
      <c r="G32" s="168">
        <v>0</v>
      </c>
      <c r="H32" s="165">
        <v>275</v>
      </c>
      <c r="I32" s="169">
        <f t="shared" si="5"/>
        <v>1055</v>
      </c>
      <c r="J32" s="105"/>
    </row>
    <row r="33" spans="1:13" ht="15" customHeight="1">
      <c r="A33" s="21" t="s">
        <v>25</v>
      </c>
      <c r="B33" s="165">
        <f t="shared" si="4"/>
        <v>0</v>
      </c>
      <c r="C33" s="166">
        <v>0</v>
      </c>
      <c r="D33" s="162">
        <v>0</v>
      </c>
      <c r="E33" s="167">
        <v>0</v>
      </c>
      <c r="F33" s="168">
        <v>0</v>
      </c>
      <c r="G33" s="168">
        <v>780</v>
      </c>
      <c r="H33" s="165">
        <v>3698</v>
      </c>
      <c r="I33" s="169">
        <f t="shared" si="5"/>
        <v>5612</v>
      </c>
      <c r="J33" s="105"/>
    </row>
    <row r="34" spans="1:13" ht="15" customHeight="1">
      <c r="A34" s="21" t="s">
        <v>26</v>
      </c>
      <c r="B34" s="165">
        <f t="shared" si="4"/>
        <v>0</v>
      </c>
      <c r="C34" s="166">
        <v>0</v>
      </c>
      <c r="D34" s="162">
        <v>0</v>
      </c>
      <c r="E34" s="167">
        <v>16</v>
      </c>
      <c r="F34" s="168">
        <v>0</v>
      </c>
      <c r="G34" s="168">
        <v>161</v>
      </c>
      <c r="H34" s="165">
        <v>2969</v>
      </c>
      <c r="I34" s="169">
        <f t="shared" si="5"/>
        <v>4395</v>
      </c>
      <c r="J34" s="105"/>
    </row>
    <row r="35" spans="1:13" ht="15" customHeight="1">
      <c r="A35" s="21" t="s">
        <v>27</v>
      </c>
      <c r="B35" s="165">
        <f t="shared" si="4"/>
        <v>774</v>
      </c>
      <c r="C35" s="166">
        <v>774</v>
      </c>
      <c r="D35" s="162">
        <v>0</v>
      </c>
      <c r="E35" s="167">
        <v>227</v>
      </c>
      <c r="F35" s="168">
        <v>0</v>
      </c>
      <c r="G35" s="168">
        <v>0</v>
      </c>
      <c r="H35" s="165">
        <v>2510</v>
      </c>
      <c r="I35" s="169">
        <f t="shared" si="5"/>
        <v>7420</v>
      </c>
      <c r="J35" s="105"/>
    </row>
    <row r="36" spans="1:13" ht="15" customHeight="1">
      <c r="A36" s="21" t="s">
        <v>39</v>
      </c>
      <c r="B36" s="165">
        <f t="shared" si="4"/>
        <v>3885</v>
      </c>
      <c r="C36" s="166">
        <v>3885</v>
      </c>
      <c r="D36" s="162">
        <v>0</v>
      </c>
      <c r="E36" s="167">
        <v>35</v>
      </c>
      <c r="F36" s="168">
        <v>0</v>
      </c>
      <c r="G36" s="168">
        <v>68</v>
      </c>
      <c r="H36" s="165">
        <v>4455</v>
      </c>
      <c r="I36" s="169">
        <f t="shared" si="5"/>
        <v>10492</v>
      </c>
      <c r="J36" s="105"/>
    </row>
    <row r="37" spans="1:13" ht="15" customHeight="1">
      <c r="A37" s="21" t="s">
        <v>28</v>
      </c>
      <c r="B37" s="165">
        <f t="shared" si="4"/>
        <v>1509</v>
      </c>
      <c r="C37" s="166">
        <v>1509</v>
      </c>
      <c r="D37" s="162">
        <v>0</v>
      </c>
      <c r="E37" s="167">
        <v>158</v>
      </c>
      <c r="F37" s="168">
        <v>0</v>
      </c>
      <c r="G37" s="168">
        <f>1054+326+92</f>
        <v>1472</v>
      </c>
      <c r="H37" s="165">
        <v>3095</v>
      </c>
      <c r="I37" s="169">
        <f t="shared" si="5"/>
        <v>11130</v>
      </c>
      <c r="J37" s="105"/>
    </row>
    <row r="38" spans="1:13" ht="15" customHeight="1">
      <c r="A38" s="21" t="s">
        <v>12</v>
      </c>
      <c r="B38" s="165">
        <f t="shared" si="4"/>
        <v>324</v>
      </c>
      <c r="C38" s="166">
        <v>324</v>
      </c>
      <c r="D38" s="162">
        <v>0</v>
      </c>
      <c r="E38" s="167">
        <v>39</v>
      </c>
      <c r="F38" s="168">
        <v>0</v>
      </c>
      <c r="G38" s="168">
        <f>519+102</f>
        <v>621</v>
      </c>
      <c r="H38" s="165">
        <v>4323</v>
      </c>
      <c r="I38" s="169">
        <f t="shared" si="5"/>
        <v>7329</v>
      </c>
      <c r="J38" s="105"/>
    </row>
    <row r="39" spans="1:13" ht="15" customHeight="1">
      <c r="A39" s="21" t="s">
        <v>13</v>
      </c>
      <c r="B39" s="165">
        <f t="shared" si="4"/>
        <v>523</v>
      </c>
      <c r="C39" s="166">
        <v>403</v>
      </c>
      <c r="D39" s="167">
        <v>120</v>
      </c>
      <c r="E39" s="167">
        <v>27</v>
      </c>
      <c r="F39" s="168">
        <v>0</v>
      </c>
      <c r="G39" s="168">
        <v>0</v>
      </c>
      <c r="H39" s="165">
        <v>4017</v>
      </c>
      <c r="I39" s="169">
        <f t="shared" si="5"/>
        <v>7072</v>
      </c>
      <c r="J39" s="105"/>
    </row>
    <row r="40" spans="1:13" ht="15" customHeight="1">
      <c r="A40" s="21" t="s">
        <v>21</v>
      </c>
      <c r="B40" s="165">
        <f t="shared" si="4"/>
        <v>7</v>
      </c>
      <c r="C40" s="166">
        <v>7</v>
      </c>
      <c r="D40" s="162">
        <v>0</v>
      </c>
      <c r="E40" s="167">
        <v>195</v>
      </c>
      <c r="F40" s="168">
        <v>0</v>
      </c>
      <c r="G40" s="168">
        <v>0</v>
      </c>
      <c r="H40" s="165">
        <v>1832</v>
      </c>
      <c r="I40" s="169">
        <f t="shared" si="5"/>
        <v>3910</v>
      </c>
      <c r="J40" s="105"/>
    </row>
    <row r="41" spans="1:13" ht="15" customHeight="1">
      <c r="A41" s="21" t="s">
        <v>14</v>
      </c>
      <c r="B41" s="165">
        <f t="shared" si="4"/>
        <v>618</v>
      </c>
      <c r="C41" s="166">
        <v>618</v>
      </c>
      <c r="D41" s="162">
        <v>0</v>
      </c>
      <c r="E41" s="167">
        <v>175</v>
      </c>
      <c r="F41" s="168">
        <v>14</v>
      </c>
      <c r="G41" s="168">
        <v>618</v>
      </c>
      <c r="H41" s="165">
        <v>1745</v>
      </c>
      <c r="I41" s="169">
        <f t="shared" si="5"/>
        <v>8423</v>
      </c>
      <c r="J41" s="105"/>
    </row>
    <row r="42" spans="1:13" ht="15" customHeight="1">
      <c r="A42" s="21" t="s">
        <v>15</v>
      </c>
      <c r="B42" s="165">
        <f t="shared" si="4"/>
        <v>0</v>
      </c>
      <c r="C42" s="166">
        <v>0</v>
      </c>
      <c r="D42" s="162">
        <v>0</v>
      </c>
      <c r="E42" s="167">
        <v>208</v>
      </c>
      <c r="F42" s="168">
        <v>0</v>
      </c>
      <c r="G42" s="168">
        <v>109</v>
      </c>
      <c r="H42" s="165">
        <v>2497</v>
      </c>
      <c r="I42" s="169">
        <f t="shared" si="5"/>
        <v>3905</v>
      </c>
      <c r="J42" s="105"/>
    </row>
    <row r="43" spans="1:13" ht="15" customHeight="1">
      <c r="A43" s="21" t="s">
        <v>16</v>
      </c>
      <c r="B43" s="165">
        <f t="shared" si="4"/>
        <v>0</v>
      </c>
      <c r="C43" s="166">
        <v>0</v>
      </c>
      <c r="D43" s="162">
        <v>0</v>
      </c>
      <c r="E43" s="167">
        <v>115</v>
      </c>
      <c r="F43" s="168">
        <v>0</v>
      </c>
      <c r="G43" s="168">
        <v>0</v>
      </c>
      <c r="H43" s="165">
        <v>3032</v>
      </c>
      <c r="I43" s="169">
        <f t="shared" si="5"/>
        <v>6260</v>
      </c>
      <c r="J43" s="105"/>
    </row>
    <row r="44" spans="1:13" ht="15" customHeight="1">
      <c r="A44" s="21" t="s">
        <v>17</v>
      </c>
      <c r="B44" s="165">
        <f t="shared" si="4"/>
        <v>3502</v>
      </c>
      <c r="C44" s="166">
        <v>3502</v>
      </c>
      <c r="D44" s="162">
        <v>0</v>
      </c>
      <c r="E44" s="167">
        <v>0</v>
      </c>
      <c r="F44" s="168">
        <v>0</v>
      </c>
      <c r="G44" s="168">
        <v>790</v>
      </c>
      <c r="H44" s="165">
        <v>1913</v>
      </c>
      <c r="I44" s="169">
        <f t="shared" si="5"/>
        <v>7944</v>
      </c>
      <c r="J44" s="105"/>
    </row>
    <row r="45" spans="1:13" ht="15" customHeight="1">
      <c r="A45" s="21" t="s">
        <v>18</v>
      </c>
      <c r="B45" s="165">
        <f t="shared" si="4"/>
        <v>303</v>
      </c>
      <c r="C45" s="166">
        <v>303</v>
      </c>
      <c r="D45" s="162">
        <v>0</v>
      </c>
      <c r="E45" s="167">
        <v>163</v>
      </c>
      <c r="F45" s="168">
        <v>0</v>
      </c>
      <c r="G45" s="168">
        <v>650</v>
      </c>
      <c r="H45" s="165">
        <v>3167</v>
      </c>
      <c r="I45" s="169">
        <f t="shared" si="5"/>
        <v>5216</v>
      </c>
      <c r="J45" s="105"/>
    </row>
    <row r="46" spans="1:13" ht="15" customHeight="1">
      <c r="A46" s="21" t="s">
        <v>19</v>
      </c>
      <c r="B46" s="165">
        <f t="shared" si="4"/>
        <v>2238</v>
      </c>
      <c r="C46" s="166">
        <v>2238</v>
      </c>
      <c r="D46" s="162">
        <v>0</v>
      </c>
      <c r="E46" s="167">
        <v>194</v>
      </c>
      <c r="F46" s="168">
        <v>0</v>
      </c>
      <c r="G46" s="168">
        <v>0</v>
      </c>
      <c r="H46" s="165">
        <v>0</v>
      </c>
      <c r="I46" s="169">
        <f t="shared" si="5"/>
        <v>4974</v>
      </c>
      <c r="J46" s="105"/>
    </row>
    <row r="47" spans="1:13" ht="15" customHeight="1">
      <c r="A47" s="22" t="s">
        <v>20</v>
      </c>
      <c r="B47" s="170">
        <f t="shared" si="4"/>
        <v>3043</v>
      </c>
      <c r="C47" s="171">
        <v>2983</v>
      </c>
      <c r="D47" s="172">
        <v>60</v>
      </c>
      <c r="E47" s="172">
        <v>0</v>
      </c>
      <c r="F47" s="173">
        <v>0</v>
      </c>
      <c r="G47" s="173">
        <v>0</v>
      </c>
      <c r="H47" s="170">
        <v>452</v>
      </c>
      <c r="I47" s="174">
        <f t="shared" si="5"/>
        <v>6912</v>
      </c>
      <c r="J47" s="105"/>
    </row>
    <row r="48" spans="1:13" ht="15" customHeight="1">
      <c r="A48" s="51" t="s">
        <v>71</v>
      </c>
      <c r="B48" s="49"/>
      <c r="C48" s="49"/>
      <c r="D48" s="49"/>
      <c r="E48" s="49"/>
      <c r="F48" s="49"/>
      <c r="G48" s="49"/>
      <c r="H48" s="49"/>
      <c r="I48" s="49"/>
      <c r="J48" s="50"/>
      <c r="K48" s="13"/>
      <c r="L48" s="33"/>
      <c r="M48" s="2"/>
    </row>
    <row r="49" spans="1:13" ht="15" customHeight="1">
      <c r="A49" s="51" t="s">
        <v>72</v>
      </c>
      <c r="B49" s="13"/>
      <c r="C49" s="13"/>
      <c r="D49" s="13"/>
      <c r="E49" s="13"/>
      <c r="F49" s="13"/>
      <c r="G49" s="13"/>
      <c r="H49" s="13"/>
      <c r="I49" s="13"/>
      <c r="J49" s="13"/>
      <c r="K49" s="13"/>
      <c r="L49" s="33"/>
      <c r="M49" s="2"/>
    </row>
    <row r="50" spans="1:13" ht="15" customHeight="1">
      <c r="A50" s="51" t="s">
        <v>74</v>
      </c>
      <c r="B50" s="13"/>
      <c r="C50" s="13"/>
      <c r="D50" s="13"/>
      <c r="E50" s="13"/>
      <c r="F50" s="13"/>
      <c r="G50" s="13"/>
      <c r="H50" s="13"/>
      <c r="I50" s="13"/>
      <c r="J50" s="13"/>
      <c r="K50" s="13"/>
      <c r="L50" s="33"/>
      <c r="M50" s="2"/>
    </row>
    <row r="51" spans="1:13" ht="15" customHeight="1">
      <c r="A51" s="51" t="s">
        <v>75</v>
      </c>
      <c r="B51" s="13"/>
      <c r="C51" s="13"/>
      <c r="D51" s="13"/>
      <c r="E51" s="13"/>
      <c r="F51" s="13"/>
      <c r="G51" s="13"/>
      <c r="H51" s="13"/>
      <c r="I51" s="13"/>
      <c r="J51" s="13"/>
      <c r="K51" s="13"/>
      <c r="L51" s="33"/>
      <c r="M51" s="2"/>
    </row>
    <row r="52" spans="1:13" ht="15" customHeight="1">
      <c r="A52" s="51" t="s">
        <v>68</v>
      </c>
      <c r="B52" s="13"/>
      <c r="C52" s="13"/>
      <c r="D52" s="13"/>
      <c r="E52" s="13"/>
      <c r="F52" s="13"/>
      <c r="G52" s="13"/>
      <c r="H52" s="13"/>
      <c r="I52" s="13"/>
      <c r="J52" s="13"/>
      <c r="K52" s="13"/>
      <c r="L52" s="33"/>
      <c r="M52" s="2"/>
    </row>
    <row r="53" spans="1:13" ht="15" customHeight="1">
      <c r="A53" s="17"/>
      <c r="B53" s="15"/>
      <c r="C53" s="15"/>
      <c r="D53" s="15"/>
      <c r="E53" s="15"/>
      <c r="F53" s="15"/>
      <c r="G53" s="15"/>
      <c r="H53" s="15"/>
      <c r="I53" s="16"/>
      <c r="J53" s="13"/>
    </row>
    <row r="54" spans="1:13" ht="15" customHeight="1">
      <c r="A54" s="17"/>
      <c r="B54" s="15"/>
      <c r="C54" s="15"/>
      <c r="D54" s="15"/>
      <c r="E54" s="15"/>
      <c r="F54" s="15"/>
      <c r="G54" s="15"/>
      <c r="H54" s="15"/>
      <c r="I54" s="16"/>
      <c r="J54" s="13"/>
    </row>
    <row r="55" spans="1:13" ht="15" customHeight="1">
      <c r="A55" s="17"/>
      <c r="B55" s="15"/>
      <c r="C55" s="15"/>
      <c r="D55" s="15"/>
      <c r="E55" s="15"/>
      <c r="F55" s="15"/>
      <c r="G55" s="15"/>
      <c r="H55" s="15"/>
      <c r="I55" s="16"/>
      <c r="J55" s="13"/>
    </row>
    <row r="56" spans="1:13" ht="15" customHeight="1">
      <c r="A56" s="17"/>
      <c r="B56" s="15"/>
      <c r="C56" s="15"/>
      <c r="D56" s="15"/>
      <c r="E56" s="15"/>
      <c r="F56" s="15"/>
      <c r="G56" s="15"/>
      <c r="H56" s="15"/>
      <c r="I56" s="16"/>
      <c r="J56" s="13"/>
    </row>
    <row r="57" spans="1:13" ht="15" customHeight="1">
      <c r="A57" s="17"/>
      <c r="B57" s="15"/>
      <c r="C57" s="15"/>
      <c r="D57" s="15"/>
      <c r="E57" s="15"/>
      <c r="F57" s="15"/>
      <c r="G57" s="15"/>
      <c r="H57" s="15"/>
      <c r="I57" s="16"/>
      <c r="J57" s="13"/>
    </row>
    <row r="58" spans="1:13" ht="15" customHeight="1">
      <c r="A58" s="17"/>
      <c r="B58" s="15"/>
      <c r="C58" s="15"/>
      <c r="D58" s="15"/>
      <c r="E58" s="15"/>
      <c r="F58" s="15"/>
      <c r="G58" s="15"/>
      <c r="H58" s="15"/>
      <c r="I58" s="16"/>
      <c r="J58" s="13"/>
    </row>
    <row r="59" spans="1:13" ht="15" customHeight="1">
      <c r="A59" s="17"/>
      <c r="B59" s="15"/>
      <c r="C59" s="15"/>
      <c r="D59" s="15"/>
      <c r="E59" s="15"/>
      <c r="F59" s="15"/>
      <c r="G59" s="15"/>
      <c r="H59" s="15"/>
      <c r="I59" s="16"/>
      <c r="J59" s="13"/>
    </row>
    <row r="60" spans="1:13" ht="15" customHeight="1">
      <c r="A60" s="17"/>
      <c r="B60" s="15"/>
      <c r="C60" s="15"/>
      <c r="D60" s="15"/>
      <c r="E60" s="15"/>
      <c r="F60" s="15"/>
      <c r="G60" s="15"/>
      <c r="H60" s="15"/>
      <c r="I60" s="16"/>
      <c r="J60" s="13"/>
    </row>
    <row r="61" spans="1:13" ht="15" customHeight="1">
      <c r="A61" s="17"/>
      <c r="B61" s="15"/>
      <c r="C61" s="15"/>
      <c r="D61" s="15"/>
      <c r="E61" s="15"/>
      <c r="F61" s="15"/>
      <c r="G61" s="15"/>
      <c r="H61" s="15"/>
      <c r="I61" s="16"/>
      <c r="J61" s="13"/>
    </row>
    <row r="62" spans="1:13" ht="15" customHeight="1">
      <c r="A62" s="17"/>
      <c r="B62" s="15"/>
      <c r="C62" s="15"/>
      <c r="D62" s="15"/>
      <c r="E62" s="15"/>
      <c r="F62" s="15"/>
      <c r="G62" s="15"/>
      <c r="H62" s="15"/>
      <c r="I62" s="16"/>
      <c r="J62" s="13"/>
    </row>
    <row r="63" spans="1:13" ht="15" customHeight="1">
      <c r="A63" s="13"/>
      <c r="B63" s="18"/>
      <c r="C63" s="18"/>
      <c r="D63" s="18"/>
      <c r="E63" s="18"/>
      <c r="F63" s="18"/>
      <c r="G63" s="18"/>
      <c r="H63" s="18"/>
      <c r="I63" s="19"/>
      <c r="J63" s="13"/>
    </row>
    <row r="64" spans="1:13" ht="15" customHeight="1">
      <c r="A64" s="13"/>
      <c r="B64" s="18"/>
      <c r="C64" s="18"/>
      <c r="D64" s="18"/>
      <c r="E64" s="18"/>
      <c r="F64" s="18"/>
      <c r="G64" s="18"/>
      <c r="H64" s="18"/>
      <c r="I64" s="19"/>
      <c r="J64" s="13"/>
    </row>
    <row r="65" spans="1:10" ht="15" customHeight="1">
      <c r="A65" s="13"/>
      <c r="B65" s="18"/>
      <c r="C65" s="18"/>
      <c r="D65" s="18"/>
      <c r="E65" s="18"/>
      <c r="F65" s="18"/>
      <c r="G65" s="18"/>
      <c r="H65" s="18"/>
      <c r="I65" s="19"/>
      <c r="J65" s="13"/>
    </row>
    <row r="66" spans="1:10" ht="15" customHeight="1">
      <c r="A66" s="13"/>
      <c r="B66" s="18"/>
      <c r="C66" s="18"/>
      <c r="D66" s="18"/>
      <c r="E66" s="18"/>
      <c r="F66" s="18"/>
      <c r="G66" s="18"/>
      <c r="H66" s="18"/>
      <c r="I66" s="19"/>
      <c r="J66" s="13"/>
    </row>
    <row r="67" spans="1:10" ht="15" customHeight="1">
      <c r="A67" s="13"/>
      <c r="B67" s="18"/>
      <c r="C67" s="18"/>
      <c r="D67" s="18"/>
      <c r="E67" s="18"/>
      <c r="F67" s="18"/>
      <c r="G67" s="18"/>
      <c r="H67" s="18"/>
      <c r="I67" s="19"/>
      <c r="J67" s="13"/>
    </row>
    <row r="68" spans="1:10" ht="15" customHeight="1">
      <c r="A68" s="13"/>
      <c r="B68" s="18"/>
      <c r="C68" s="18"/>
      <c r="D68" s="18"/>
      <c r="E68" s="18"/>
      <c r="F68" s="18"/>
      <c r="G68" s="18"/>
      <c r="H68" s="18"/>
      <c r="I68" s="19"/>
      <c r="J68" s="13"/>
    </row>
    <row r="69" spans="1:10" ht="15" customHeight="1">
      <c r="A69" s="13"/>
      <c r="B69" s="18"/>
      <c r="C69" s="18"/>
      <c r="D69" s="18"/>
      <c r="E69" s="18"/>
      <c r="F69" s="18"/>
      <c r="G69" s="18"/>
      <c r="H69" s="18"/>
      <c r="I69" s="19"/>
      <c r="J69" s="13"/>
    </row>
    <row r="70" spans="1:10" ht="15" customHeight="1">
      <c r="A70" s="13"/>
      <c r="B70" s="18"/>
      <c r="C70" s="18"/>
      <c r="D70" s="18"/>
      <c r="E70" s="18"/>
      <c r="F70" s="18"/>
      <c r="G70" s="18"/>
      <c r="H70" s="18"/>
      <c r="I70" s="19"/>
      <c r="J70" s="13"/>
    </row>
    <row r="71" spans="1:10" ht="15" customHeight="1">
      <c r="A71" s="13"/>
      <c r="B71" s="18"/>
      <c r="C71" s="18"/>
      <c r="D71" s="18"/>
      <c r="E71" s="18"/>
      <c r="F71" s="18"/>
      <c r="G71" s="18"/>
      <c r="H71" s="18"/>
      <c r="I71" s="19"/>
      <c r="J71" s="13"/>
    </row>
    <row r="72" spans="1:10" ht="15" customHeight="1">
      <c r="A72" s="13"/>
      <c r="B72" s="18"/>
      <c r="C72" s="18"/>
      <c r="D72" s="18"/>
      <c r="E72" s="18"/>
      <c r="F72" s="18"/>
      <c r="G72" s="18"/>
      <c r="H72" s="18"/>
      <c r="I72" s="19"/>
      <c r="J72" s="13"/>
    </row>
    <row r="73" spans="1:10" ht="15" customHeight="1">
      <c r="A73" s="13"/>
      <c r="B73" s="18"/>
      <c r="C73" s="18"/>
      <c r="D73" s="18"/>
      <c r="E73" s="18"/>
      <c r="F73" s="18"/>
      <c r="G73" s="18"/>
      <c r="H73" s="18"/>
      <c r="I73" s="19"/>
      <c r="J73" s="13"/>
    </row>
    <row r="74" spans="1:10" ht="15" customHeight="1">
      <c r="A74" s="13"/>
      <c r="B74" s="18"/>
      <c r="C74" s="18"/>
      <c r="D74" s="18"/>
      <c r="E74" s="18"/>
      <c r="F74" s="18"/>
      <c r="G74" s="18"/>
      <c r="H74" s="18"/>
      <c r="I74" s="19"/>
      <c r="J74" s="13"/>
    </row>
    <row r="75" spans="1:10" ht="15" customHeight="1">
      <c r="A75" s="13"/>
      <c r="B75" s="18"/>
      <c r="C75" s="18"/>
      <c r="D75" s="18"/>
      <c r="E75" s="18"/>
      <c r="F75" s="18"/>
      <c r="G75" s="18"/>
      <c r="H75" s="18"/>
      <c r="I75" s="19"/>
      <c r="J75" s="13"/>
    </row>
    <row r="76" spans="1:10" ht="15" customHeight="1">
      <c r="A76" s="13"/>
      <c r="B76" s="18"/>
      <c r="C76" s="18"/>
      <c r="D76" s="18"/>
      <c r="E76" s="18"/>
      <c r="F76" s="18"/>
      <c r="G76" s="18"/>
      <c r="H76" s="18"/>
      <c r="I76" s="19"/>
      <c r="J76" s="13"/>
    </row>
    <row r="77" spans="1:10" ht="15" customHeight="1">
      <c r="A77" s="13"/>
      <c r="B77" s="18"/>
      <c r="C77" s="18"/>
      <c r="D77" s="18"/>
      <c r="E77" s="18"/>
      <c r="F77" s="18"/>
      <c r="G77" s="18"/>
      <c r="H77" s="18"/>
      <c r="I77" s="19"/>
      <c r="J77" s="13"/>
    </row>
    <row r="78" spans="1:10" ht="15" customHeight="1">
      <c r="A78" s="13"/>
      <c r="B78" s="18"/>
      <c r="C78" s="18"/>
      <c r="D78" s="18"/>
      <c r="E78" s="18"/>
      <c r="F78" s="18"/>
      <c r="G78" s="18"/>
      <c r="H78" s="18"/>
      <c r="I78" s="19"/>
      <c r="J78" s="13"/>
    </row>
    <row r="79" spans="1:10" ht="15" customHeight="1">
      <c r="A79" s="13"/>
      <c r="B79" s="18"/>
      <c r="C79" s="18"/>
      <c r="D79" s="18"/>
      <c r="E79" s="18"/>
      <c r="F79" s="18"/>
      <c r="G79" s="18"/>
      <c r="H79" s="18"/>
      <c r="I79" s="19"/>
      <c r="J79" s="13"/>
    </row>
    <row r="80" spans="1:10" ht="15" customHeight="1">
      <c r="A80" s="13"/>
      <c r="B80" s="18"/>
      <c r="C80" s="18"/>
      <c r="D80" s="18"/>
      <c r="E80" s="18"/>
      <c r="F80" s="18"/>
      <c r="G80" s="18"/>
      <c r="H80" s="18"/>
      <c r="I80" s="19"/>
      <c r="J80" s="13"/>
    </row>
    <row r="81" spans="1:10" ht="15" customHeight="1">
      <c r="A81" s="13"/>
      <c r="B81" s="18"/>
      <c r="C81" s="18"/>
      <c r="D81" s="18"/>
      <c r="E81" s="18"/>
      <c r="F81" s="18"/>
      <c r="G81" s="18"/>
      <c r="H81" s="18"/>
      <c r="I81" s="19"/>
      <c r="J81" s="13"/>
    </row>
    <row r="82" spans="1:10" ht="15" customHeight="1">
      <c r="A82" s="13"/>
      <c r="B82" s="18"/>
      <c r="C82" s="18"/>
      <c r="D82" s="18"/>
      <c r="E82" s="18"/>
      <c r="F82" s="18"/>
      <c r="G82" s="18"/>
      <c r="H82" s="18"/>
      <c r="I82" s="19"/>
      <c r="J82" s="13"/>
    </row>
    <row r="83" spans="1:10" ht="15" customHeight="1">
      <c r="A83" s="13"/>
      <c r="B83" s="18"/>
      <c r="C83" s="18"/>
      <c r="D83" s="18"/>
      <c r="E83" s="18"/>
      <c r="F83" s="18"/>
      <c r="G83" s="18"/>
      <c r="H83" s="18"/>
      <c r="I83" s="19"/>
      <c r="J83" s="13"/>
    </row>
    <row r="84" spans="1:10" ht="15" customHeight="1">
      <c r="A84" s="13"/>
      <c r="B84" s="18"/>
      <c r="C84" s="18"/>
      <c r="D84" s="18"/>
      <c r="E84" s="18"/>
      <c r="F84" s="18"/>
      <c r="G84" s="18"/>
      <c r="H84" s="18"/>
      <c r="I84" s="19"/>
      <c r="J84" s="13"/>
    </row>
    <row r="85" spans="1:10" ht="15" customHeight="1">
      <c r="A85" s="13"/>
      <c r="B85" s="18"/>
      <c r="C85" s="18"/>
      <c r="D85" s="18"/>
      <c r="E85" s="18"/>
      <c r="F85" s="18"/>
      <c r="G85" s="18"/>
      <c r="H85" s="18"/>
      <c r="I85" s="19"/>
      <c r="J85" s="13"/>
    </row>
    <row r="86" spans="1:10" ht="15" customHeight="1">
      <c r="A86" s="13"/>
      <c r="B86" s="18"/>
      <c r="C86" s="18"/>
      <c r="D86" s="18"/>
      <c r="E86" s="18"/>
      <c r="F86" s="18"/>
      <c r="G86" s="18"/>
      <c r="H86" s="18"/>
      <c r="I86" s="19"/>
      <c r="J86" s="13"/>
    </row>
    <row r="87" spans="1:10" ht="15" customHeight="1">
      <c r="A87" s="13"/>
      <c r="B87" s="18"/>
      <c r="C87" s="18"/>
      <c r="D87" s="18"/>
      <c r="E87" s="18"/>
      <c r="F87" s="18"/>
      <c r="G87" s="18"/>
      <c r="H87" s="18"/>
      <c r="I87" s="19"/>
      <c r="J87" s="13"/>
    </row>
    <row r="88" spans="1:10" ht="15" customHeight="1">
      <c r="A88" s="13"/>
      <c r="B88" s="18"/>
      <c r="C88" s="18"/>
      <c r="D88" s="18"/>
      <c r="E88" s="18"/>
      <c r="F88" s="18"/>
      <c r="G88" s="18"/>
      <c r="H88" s="18"/>
      <c r="I88" s="19"/>
      <c r="J88" s="13"/>
    </row>
    <row r="89" spans="1:10" ht="15" customHeight="1">
      <c r="A89" s="13"/>
      <c r="B89" s="18"/>
      <c r="C89" s="18"/>
      <c r="D89" s="18"/>
      <c r="E89" s="18"/>
      <c r="F89" s="18"/>
      <c r="G89" s="18"/>
      <c r="H89" s="18"/>
      <c r="I89" s="19"/>
      <c r="J89" s="13"/>
    </row>
    <row r="90" spans="1:10" ht="15" customHeight="1">
      <c r="A90" s="13"/>
      <c r="B90" s="18"/>
      <c r="C90" s="18"/>
      <c r="D90" s="18"/>
      <c r="E90" s="18"/>
      <c r="F90" s="18"/>
      <c r="G90" s="18"/>
      <c r="H90" s="18"/>
      <c r="I90" s="19"/>
      <c r="J90" s="13"/>
    </row>
    <row r="91" spans="1:10" ht="15" customHeight="1">
      <c r="A91" s="13"/>
      <c r="B91" s="18"/>
      <c r="C91" s="18"/>
      <c r="D91" s="18"/>
      <c r="E91" s="18"/>
      <c r="F91" s="18"/>
      <c r="G91" s="18"/>
      <c r="H91" s="18"/>
      <c r="I91" s="19"/>
      <c r="J91" s="13"/>
    </row>
    <row r="92" spans="1:10" ht="15" customHeight="1">
      <c r="A92" s="13"/>
      <c r="B92" s="18"/>
      <c r="C92" s="18"/>
      <c r="D92" s="18"/>
      <c r="E92" s="18"/>
      <c r="F92" s="18"/>
      <c r="G92" s="18"/>
      <c r="H92" s="18"/>
      <c r="I92" s="19"/>
      <c r="J92" s="13"/>
    </row>
    <row r="93" spans="1:10" ht="15" customHeight="1">
      <c r="A93" s="13"/>
      <c r="B93" s="18"/>
      <c r="C93" s="18"/>
      <c r="D93" s="18"/>
      <c r="E93" s="18"/>
      <c r="F93" s="18"/>
      <c r="G93" s="18"/>
      <c r="H93" s="18"/>
      <c r="I93" s="19"/>
      <c r="J93" s="13"/>
    </row>
    <row r="94" spans="1:10" ht="15" customHeight="1">
      <c r="A94" s="13"/>
      <c r="B94" s="18"/>
      <c r="C94" s="18"/>
      <c r="D94" s="18"/>
      <c r="E94" s="18"/>
      <c r="F94" s="18"/>
      <c r="G94" s="18"/>
      <c r="H94" s="18"/>
      <c r="I94" s="19"/>
      <c r="J94" s="13"/>
    </row>
    <row r="95" spans="1:10" ht="15" customHeight="1">
      <c r="A95" s="13"/>
      <c r="B95" s="18"/>
      <c r="C95" s="18"/>
      <c r="D95" s="18"/>
      <c r="E95" s="18"/>
      <c r="F95" s="18"/>
      <c r="G95" s="18"/>
      <c r="H95" s="18"/>
      <c r="I95" s="19"/>
      <c r="J95" s="13"/>
    </row>
    <row r="96" spans="1:10" ht="15" customHeight="1">
      <c r="A96" s="13"/>
      <c r="B96" s="18"/>
      <c r="C96" s="18"/>
      <c r="D96" s="18"/>
      <c r="E96" s="18"/>
      <c r="F96" s="18"/>
      <c r="G96" s="18"/>
      <c r="H96" s="18"/>
      <c r="I96" s="19"/>
      <c r="J96" s="13"/>
    </row>
    <row r="97" spans="1:10" ht="15" customHeight="1">
      <c r="A97" s="13"/>
      <c r="B97" s="18"/>
      <c r="C97" s="18"/>
      <c r="D97" s="18"/>
      <c r="E97" s="18"/>
      <c r="F97" s="18"/>
      <c r="G97" s="18"/>
      <c r="H97" s="18"/>
      <c r="I97" s="19"/>
      <c r="J97" s="13"/>
    </row>
    <row r="98" spans="1:10" ht="15" customHeight="1">
      <c r="A98" s="13"/>
      <c r="B98" s="18"/>
      <c r="C98" s="18"/>
      <c r="D98" s="18"/>
      <c r="E98" s="18"/>
      <c r="F98" s="18"/>
      <c r="G98" s="18"/>
      <c r="H98" s="18"/>
      <c r="I98" s="19"/>
      <c r="J98" s="13"/>
    </row>
    <row r="99" spans="1:10" ht="15" customHeight="1">
      <c r="A99" s="13"/>
      <c r="B99" s="18"/>
      <c r="C99" s="18"/>
      <c r="D99" s="18"/>
      <c r="E99" s="18"/>
      <c r="F99" s="18"/>
      <c r="G99" s="18"/>
      <c r="H99" s="18"/>
      <c r="I99" s="19"/>
      <c r="J99" s="13"/>
    </row>
    <row r="100" spans="1:10" ht="15" customHeight="1">
      <c r="A100" s="13"/>
      <c r="B100" s="18"/>
      <c r="C100" s="18"/>
      <c r="D100" s="18"/>
      <c r="E100" s="18"/>
      <c r="F100" s="18"/>
      <c r="G100" s="18"/>
      <c r="H100" s="18"/>
      <c r="I100" s="19"/>
      <c r="J100" s="13"/>
    </row>
    <row r="101" spans="1:10" ht="15" customHeight="1">
      <c r="A101" s="13"/>
      <c r="B101" s="18"/>
      <c r="C101" s="18"/>
      <c r="D101" s="18"/>
      <c r="E101" s="18"/>
      <c r="F101" s="18"/>
      <c r="G101" s="18"/>
      <c r="H101" s="18"/>
      <c r="I101" s="19"/>
      <c r="J101" s="13"/>
    </row>
    <row r="102" spans="1:10" ht="15" customHeight="1">
      <c r="A102" s="13"/>
      <c r="B102" s="18"/>
      <c r="C102" s="18"/>
      <c r="D102" s="18"/>
      <c r="E102" s="18"/>
      <c r="F102" s="18"/>
      <c r="G102" s="18"/>
      <c r="H102" s="18"/>
      <c r="I102" s="19"/>
      <c r="J102" s="13"/>
    </row>
    <row r="103" spans="1:10" ht="15" customHeight="1">
      <c r="A103" s="13"/>
      <c r="B103" s="18"/>
      <c r="C103" s="18"/>
      <c r="D103" s="18"/>
      <c r="E103" s="18"/>
      <c r="F103" s="18"/>
      <c r="G103" s="18"/>
      <c r="H103" s="18"/>
      <c r="I103" s="19"/>
      <c r="J103" s="13"/>
    </row>
    <row r="104" spans="1:10" ht="15" customHeight="1">
      <c r="A104" s="13"/>
      <c r="B104" s="18"/>
      <c r="C104" s="18"/>
      <c r="D104" s="18"/>
      <c r="E104" s="18"/>
      <c r="F104" s="18"/>
      <c r="G104" s="18"/>
      <c r="H104" s="18"/>
      <c r="I104" s="19"/>
      <c r="J104" s="13"/>
    </row>
    <row r="105" spans="1:10" ht="15" customHeight="1">
      <c r="A105" s="13"/>
      <c r="B105" s="18"/>
      <c r="C105" s="18"/>
      <c r="D105" s="18"/>
      <c r="E105" s="18"/>
      <c r="F105" s="18"/>
      <c r="G105" s="18"/>
      <c r="H105" s="18"/>
      <c r="I105" s="19"/>
      <c r="J105" s="13"/>
    </row>
    <row r="106" spans="1:10" ht="15" customHeight="1">
      <c r="A106" s="13"/>
      <c r="B106" s="18"/>
      <c r="C106" s="18"/>
      <c r="D106" s="18"/>
      <c r="E106" s="18"/>
      <c r="F106" s="18"/>
      <c r="G106" s="18"/>
      <c r="H106" s="18"/>
      <c r="I106" s="19"/>
      <c r="J106" s="13"/>
    </row>
    <row r="107" spans="1:10" ht="15" customHeight="1">
      <c r="A107" s="13"/>
      <c r="B107" s="18"/>
      <c r="C107" s="18"/>
      <c r="D107" s="18"/>
      <c r="E107" s="18"/>
      <c r="F107" s="18"/>
      <c r="G107" s="18"/>
      <c r="H107" s="18"/>
      <c r="I107" s="19"/>
      <c r="J107" s="13"/>
    </row>
    <row r="108" spans="1:10" ht="15" customHeight="1">
      <c r="A108" s="13"/>
      <c r="B108" s="18"/>
      <c r="C108" s="18"/>
      <c r="D108" s="18"/>
      <c r="E108" s="18"/>
      <c r="F108" s="18"/>
      <c r="G108" s="18"/>
      <c r="H108" s="18"/>
      <c r="I108" s="19"/>
      <c r="J108" s="13"/>
    </row>
    <row r="109" spans="1:10" ht="15" customHeight="1">
      <c r="A109" s="13"/>
      <c r="B109" s="18"/>
      <c r="C109" s="18"/>
      <c r="D109" s="18"/>
      <c r="E109" s="18"/>
      <c r="F109" s="18"/>
      <c r="G109" s="18"/>
      <c r="H109" s="18"/>
      <c r="I109" s="19"/>
      <c r="J109" s="13"/>
    </row>
    <row r="110" spans="1:10" ht="15" customHeight="1">
      <c r="A110" s="13"/>
      <c r="B110" s="18"/>
      <c r="C110" s="18"/>
      <c r="D110" s="18"/>
      <c r="E110" s="18"/>
      <c r="F110" s="18"/>
      <c r="G110" s="18"/>
      <c r="H110" s="18"/>
      <c r="I110" s="19"/>
      <c r="J110" s="13"/>
    </row>
    <row r="111" spans="1:10" ht="15" customHeight="1">
      <c r="A111" s="13"/>
      <c r="B111" s="18"/>
      <c r="C111" s="18"/>
      <c r="D111" s="18"/>
      <c r="E111" s="18"/>
      <c r="F111" s="18"/>
      <c r="G111" s="18"/>
      <c r="H111" s="18"/>
      <c r="I111" s="19"/>
      <c r="J111" s="13"/>
    </row>
    <row r="112" spans="1:10" ht="15" customHeight="1">
      <c r="A112" s="13"/>
      <c r="B112" s="18"/>
      <c r="C112" s="18"/>
      <c r="D112" s="18"/>
      <c r="E112" s="18"/>
      <c r="F112" s="18"/>
      <c r="G112" s="18"/>
      <c r="H112" s="18"/>
      <c r="I112" s="19"/>
      <c r="J112" s="13"/>
    </row>
    <row r="113" spans="1:10" ht="15" customHeight="1">
      <c r="A113" s="13"/>
      <c r="B113" s="18"/>
      <c r="C113" s="18"/>
      <c r="D113" s="18"/>
      <c r="E113" s="18"/>
      <c r="F113" s="18"/>
      <c r="G113" s="18"/>
      <c r="H113" s="18"/>
      <c r="I113" s="19"/>
      <c r="J113" s="13"/>
    </row>
    <row r="114" spans="1:10" ht="15" customHeight="1">
      <c r="A114" s="13"/>
      <c r="B114" s="18"/>
      <c r="C114" s="18"/>
      <c r="D114" s="18"/>
      <c r="E114" s="18"/>
      <c r="F114" s="18"/>
      <c r="G114" s="18"/>
      <c r="H114" s="18"/>
      <c r="I114" s="19"/>
      <c r="J114" s="13"/>
    </row>
    <row r="115" spans="1:10" ht="15" customHeight="1">
      <c r="A115" s="13"/>
      <c r="B115" s="18"/>
      <c r="C115" s="18"/>
      <c r="D115" s="18"/>
      <c r="E115" s="18"/>
      <c r="F115" s="18"/>
      <c r="G115" s="18"/>
      <c r="H115" s="18"/>
      <c r="I115" s="19"/>
      <c r="J115" s="13"/>
    </row>
    <row r="116" spans="1:10" ht="15" customHeight="1">
      <c r="A116" s="13"/>
      <c r="B116" s="18"/>
      <c r="C116" s="18"/>
      <c r="D116" s="18"/>
      <c r="E116" s="18"/>
      <c r="F116" s="18"/>
      <c r="G116" s="18"/>
      <c r="H116" s="18"/>
      <c r="I116" s="19"/>
      <c r="J116" s="13"/>
    </row>
    <row r="117" spans="1:10" ht="15" customHeight="1">
      <c r="A117" s="13"/>
      <c r="B117" s="18"/>
      <c r="C117" s="18"/>
      <c r="D117" s="18"/>
      <c r="E117" s="18"/>
      <c r="F117" s="18"/>
      <c r="G117" s="18"/>
      <c r="H117" s="18"/>
      <c r="I117" s="19"/>
      <c r="J117" s="13"/>
    </row>
    <row r="118" spans="1:10" ht="15" customHeight="1">
      <c r="A118" s="13"/>
      <c r="B118" s="18"/>
      <c r="C118" s="18"/>
      <c r="D118" s="18"/>
      <c r="E118" s="18"/>
      <c r="F118" s="18"/>
      <c r="G118" s="18"/>
      <c r="H118" s="18"/>
      <c r="I118" s="19"/>
      <c r="J118" s="13"/>
    </row>
    <row r="119" spans="1:10" ht="15" customHeight="1">
      <c r="A119" s="13"/>
      <c r="B119" s="18"/>
      <c r="C119" s="18"/>
      <c r="D119" s="18"/>
      <c r="E119" s="18"/>
      <c r="F119" s="18"/>
      <c r="G119" s="18"/>
      <c r="H119" s="18"/>
      <c r="I119" s="19"/>
      <c r="J119" s="13"/>
    </row>
    <row r="120" spans="1:10" ht="15" customHeight="1">
      <c r="A120" s="13"/>
      <c r="B120" s="18"/>
      <c r="C120" s="18"/>
      <c r="D120" s="18"/>
      <c r="E120" s="18"/>
      <c r="F120" s="18"/>
      <c r="G120" s="18"/>
      <c r="H120" s="18"/>
      <c r="I120" s="19"/>
      <c r="J120" s="13"/>
    </row>
    <row r="121" spans="1:10" ht="15" customHeight="1">
      <c r="A121" s="13"/>
      <c r="B121" s="18"/>
      <c r="C121" s="18"/>
      <c r="D121" s="18"/>
      <c r="E121" s="18"/>
      <c r="F121" s="18"/>
      <c r="G121" s="18"/>
      <c r="H121" s="18"/>
      <c r="I121" s="19"/>
      <c r="J121" s="13"/>
    </row>
    <row r="122" spans="1:10" ht="15" customHeight="1">
      <c r="A122" s="13"/>
      <c r="B122" s="18"/>
      <c r="C122" s="18"/>
      <c r="D122" s="18"/>
      <c r="E122" s="18"/>
      <c r="F122" s="18"/>
      <c r="G122" s="18"/>
      <c r="H122" s="18"/>
      <c r="I122" s="19"/>
      <c r="J122" s="13"/>
    </row>
    <row r="123" spans="1:10" ht="15" customHeight="1">
      <c r="A123" s="13"/>
      <c r="B123" s="18"/>
      <c r="C123" s="18"/>
      <c r="D123" s="18"/>
      <c r="E123" s="18"/>
      <c r="F123" s="18"/>
      <c r="G123" s="18"/>
      <c r="H123" s="18"/>
      <c r="I123" s="19"/>
      <c r="J123" s="13"/>
    </row>
    <row r="124" spans="1:10" ht="15" customHeight="1">
      <c r="A124" s="13"/>
      <c r="B124" s="18"/>
      <c r="C124" s="18"/>
      <c r="D124" s="18"/>
      <c r="E124" s="18"/>
      <c r="F124" s="18"/>
      <c r="G124" s="18"/>
      <c r="H124" s="18"/>
      <c r="I124" s="19"/>
      <c r="J124" s="13"/>
    </row>
    <row r="125" spans="1:10" ht="15" customHeight="1">
      <c r="A125" s="13"/>
      <c r="B125" s="18"/>
      <c r="C125" s="18"/>
      <c r="D125" s="18"/>
      <c r="E125" s="18"/>
      <c r="F125" s="18"/>
      <c r="G125" s="18"/>
      <c r="H125" s="18"/>
      <c r="I125" s="19"/>
      <c r="J125" s="13"/>
    </row>
    <row r="126" spans="1:10" ht="15" customHeight="1">
      <c r="A126" s="13"/>
      <c r="B126" s="18"/>
      <c r="C126" s="18"/>
      <c r="D126" s="18"/>
      <c r="E126" s="18"/>
      <c r="F126" s="18"/>
      <c r="G126" s="18"/>
      <c r="H126" s="18"/>
      <c r="I126" s="19"/>
      <c r="J126" s="13"/>
    </row>
    <row r="127" spans="1:10" ht="15" customHeight="1">
      <c r="A127" s="13"/>
      <c r="B127" s="18"/>
      <c r="C127" s="18"/>
      <c r="D127" s="18"/>
      <c r="E127" s="18"/>
      <c r="F127" s="18"/>
      <c r="G127" s="18"/>
      <c r="H127" s="18"/>
      <c r="I127" s="19"/>
      <c r="J127" s="13"/>
    </row>
    <row r="128" spans="1:10" ht="15" customHeight="1">
      <c r="A128" s="13"/>
      <c r="B128" s="18"/>
      <c r="C128" s="18"/>
      <c r="D128" s="18"/>
      <c r="E128" s="18"/>
      <c r="F128" s="18"/>
      <c r="G128" s="18"/>
      <c r="H128" s="18"/>
      <c r="I128" s="19"/>
      <c r="J128" s="13"/>
    </row>
    <row r="129" spans="1:10" ht="15" customHeight="1">
      <c r="A129" s="13"/>
      <c r="B129" s="18"/>
      <c r="C129" s="18"/>
      <c r="D129" s="18"/>
      <c r="E129" s="18"/>
      <c r="F129" s="18"/>
      <c r="G129" s="18"/>
      <c r="H129" s="18"/>
      <c r="I129" s="19"/>
      <c r="J129" s="13"/>
    </row>
    <row r="130" spans="1:10" ht="15" customHeight="1">
      <c r="A130" s="13"/>
      <c r="B130" s="18"/>
      <c r="C130" s="18"/>
      <c r="D130" s="18"/>
      <c r="E130" s="18"/>
      <c r="F130" s="18"/>
      <c r="G130" s="18"/>
      <c r="H130" s="18"/>
      <c r="I130" s="19"/>
      <c r="J130" s="13"/>
    </row>
    <row r="131" spans="1:10" ht="15" customHeight="1">
      <c r="A131" s="13"/>
      <c r="B131" s="18"/>
      <c r="C131" s="18"/>
      <c r="D131" s="18"/>
      <c r="E131" s="18"/>
      <c r="F131" s="18"/>
      <c r="G131" s="18"/>
      <c r="H131" s="18"/>
      <c r="I131" s="19"/>
      <c r="J131" s="13"/>
    </row>
    <row r="132" spans="1:10" ht="15" customHeight="1">
      <c r="A132" s="13"/>
      <c r="B132" s="18"/>
      <c r="C132" s="18"/>
      <c r="D132" s="18"/>
      <c r="E132" s="18"/>
      <c r="F132" s="18"/>
      <c r="G132" s="18"/>
      <c r="H132" s="18"/>
      <c r="I132" s="19"/>
      <c r="J132" s="13"/>
    </row>
    <row r="133" spans="1:10" ht="15" customHeight="1">
      <c r="A133" s="13"/>
      <c r="B133" s="18"/>
      <c r="C133" s="18"/>
      <c r="D133" s="18"/>
      <c r="E133" s="18"/>
      <c r="F133" s="18"/>
      <c r="G133" s="18"/>
      <c r="H133" s="18"/>
      <c r="I133" s="19"/>
      <c r="J133" s="13"/>
    </row>
    <row r="134" spans="1:10" ht="15" customHeight="1">
      <c r="A134" s="13"/>
      <c r="B134" s="18"/>
      <c r="C134" s="18"/>
      <c r="D134" s="18"/>
      <c r="E134" s="18"/>
      <c r="F134" s="18"/>
      <c r="G134" s="18"/>
      <c r="H134" s="18"/>
      <c r="I134" s="19"/>
      <c r="J134" s="13"/>
    </row>
    <row r="135" spans="1:10" ht="15" customHeight="1">
      <c r="A135" s="13"/>
      <c r="B135" s="18"/>
      <c r="C135" s="18"/>
      <c r="D135" s="18"/>
      <c r="E135" s="18"/>
      <c r="F135" s="18"/>
      <c r="G135" s="18"/>
      <c r="H135" s="18"/>
      <c r="I135" s="19"/>
      <c r="J135" s="13"/>
    </row>
    <row r="136" spans="1:10" ht="15" customHeight="1">
      <c r="A136" s="13"/>
      <c r="B136" s="18"/>
      <c r="C136" s="18"/>
      <c r="D136" s="18"/>
      <c r="E136" s="18"/>
      <c r="F136" s="18"/>
      <c r="G136" s="18"/>
      <c r="H136" s="18"/>
      <c r="I136" s="19"/>
      <c r="J136" s="13"/>
    </row>
    <row r="137" spans="1:10" ht="15" customHeight="1">
      <c r="A137" s="13"/>
      <c r="B137" s="18"/>
      <c r="C137" s="18"/>
      <c r="D137" s="18"/>
      <c r="E137" s="18"/>
      <c r="F137" s="18"/>
      <c r="G137" s="18"/>
      <c r="H137" s="18"/>
      <c r="I137" s="19"/>
      <c r="J137" s="13"/>
    </row>
    <row r="138" spans="1:10" ht="15" customHeight="1">
      <c r="A138" s="13"/>
      <c r="B138" s="18"/>
      <c r="C138" s="18"/>
      <c r="D138" s="18"/>
      <c r="E138" s="18"/>
      <c r="F138" s="18"/>
      <c r="G138" s="18"/>
      <c r="H138" s="18"/>
      <c r="I138" s="19"/>
      <c r="J138" s="13"/>
    </row>
    <row r="139" spans="1:10" ht="15" customHeight="1">
      <c r="A139" s="13"/>
      <c r="B139" s="18"/>
      <c r="C139" s="18"/>
      <c r="D139" s="18"/>
      <c r="E139" s="18"/>
      <c r="F139" s="18"/>
      <c r="G139" s="18"/>
      <c r="H139" s="18"/>
      <c r="I139" s="19"/>
      <c r="J139" s="13"/>
    </row>
    <row r="140" spans="1:10" ht="15" customHeight="1">
      <c r="A140" s="13"/>
      <c r="B140" s="18"/>
      <c r="C140" s="18"/>
      <c r="D140" s="18"/>
      <c r="E140" s="18"/>
      <c r="F140" s="18"/>
      <c r="G140" s="18"/>
      <c r="H140" s="18"/>
      <c r="I140" s="19"/>
      <c r="J140" s="13"/>
    </row>
    <row r="141" spans="1:10" ht="15" customHeight="1">
      <c r="A141" s="13"/>
      <c r="B141" s="18"/>
      <c r="C141" s="18"/>
      <c r="D141" s="18"/>
      <c r="E141" s="18"/>
      <c r="F141" s="18"/>
      <c r="G141" s="18"/>
      <c r="H141" s="18"/>
      <c r="I141" s="19"/>
      <c r="J141" s="13"/>
    </row>
    <row r="142" spans="1:10" ht="15" customHeight="1">
      <c r="A142" s="13"/>
      <c r="B142" s="18"/>
      <c r="C142" s="18"/>
      <c r="D142" s="18"/>
      <c r="E142" s="18"/>
      <c r="F142" s="18"/>
      <c r="G142" s="18"/>
      <c r="H142" s="18"/>
      <c r="I142" s="19"/>
      <c r="J142" s="13"/>
    </row>
    <row r="143" spans="1:10" ht="15" customHeight="1">
      <c r="A143" s="13"/>
      <c r="B143" s="18"/>
      <c r="C143" s="18"/>
      <c r="D143" s="18"/>
      <c r="E143" s="18"/>
      <c r="F143" s="18"/>
      <c r="G143" s="18"/>
      <c r="H143" s="18"/>
      <c r="I143" s="19"/>
      <c r="J143" s="13"/>
    </row>
    <row r="144" spans="1:10" ht="15" customHeight="1">
      <c r="A144" s="13"/>
      <c r="B144" s="18"/>
      <c r="C144" s="18"/>
      <c r="D144" s="18"/>
      <c r="E144" s="18"/>
      <c r="F144" s="18"/>
      <c r="G144" s="18"/>
      <c r="H144" s="18"/>
      <c r="I144" s="19"/>
      <c r="J144" s="13"/>
    </row>
    <row r="145" spans="1:10" ht="15" customHeight="1">
      <c r="A145" s="13"/>
      <c r="B145" s="18"/>
      <c r="C145" s="18"/>
      <c r="D145" s="18"/>
      <c r="E145" s="18"/>
      <c r="F145" s="18"/>
      <c r="G145" s="18"/>
      <c r="H145" s="18"/>
      <c r="I145" s="19"/>
      <c r="J145" s="13"/>
    </row>
    <row r="146" spans="1:10" ht="15" customHeight="1">
      <c r="A146" s="13"/>
      <c r="B146" s="18"/>
      <c r="C146" s="18"/>
      <c r="D146" s="18"/>
      <c r="E146" s="18"/>
      <c r="F146" s="18"/>
      <c r="G146" s="18"/>
      <c r="H146" s="18"/>
      <c r="I146" s="19"/>
      <c r="J146" s="13"/>
    </row>
    <row r="147" spans="1:10" ht="15" customHeight="1">
      <c r="A147" s="13"/>
      <c r="B147" s="18"/>
      <c r="C147" s="18"/>
      <c r="D147" s="18"/>
      <c r="E147" s="18"/>
      <c r="F147" s="18"/>
      <c r="G147" s="18"/>
      <c r="H147" s="18"/>
      <c r="I147" s="19"/>
      <c r="J147" s="13"/>
    </row>
    <row r="148" spans="1:10" ht="15" customHeight="1">
      <c r="A148" s="13"/>
      <c r="B148" s="18"/>
      <c r="C148" s="18"/>
      <c r="D148" s="18"/>
      <c r="E148" s="18"/>
      <c r="F148" s="18"/>
      <c r="G148" s="18"/>
      <c r="H148" s="18"/>
      <c r="I148" s="19"/>
      <c r="J148" s="13"/>
    </row>
    <row r="149" spans="1:10" ht="15" customHeight="1">
      <c r="A149" s="13"/>
      <c r="B149" s="18"/>
      <c r="C149" s="18"/>
      <c r="D149" s="18"/>
      <c r="E149" s="18"/>
      <c r="F149" s="18"/>
      <c r="G149" s="18"/>
      <c r="H149" s="18"/>
      <c r="I149" s="19"/>
      <c r="J149" s="13"/>
    </row>
    <row r="150" spans="1:10" ht="15" customHeight="1">
      <c r="A150" s="13"/>
      <c r="B150" s="18"/>
      <c r="C150" s="18"/>
      <c r="D150" s="18"/>
      <c r="E150" s="18"/>
      <c r="F150" s="18"/>
      <c r="G150" s="18"/>
      <c r="H150" s="18"/>
      <c r="I150" s="19"/>
      <c r="J150" s="13"/>
    </row>
    <row r="151" spans="1:10" ht="15" customHeight="1">
      <c r="A151" s="13"/>
      <c r="B151" s="18"/>
      <c r="C151" s="18"/>
      <c r="D151" s="18"/>
      <c r="E151" s="18"/>
      <c r="F151" s="18"/>
      <c r="G151" s="18"/>
      <c r="H151" s="18"/>
      <c r="I151" s="19"/>
      <c r="J151" s="13"/>
    </row>
    <row r="152" spans="1:10" ht="15" customHeight="1">
      <c r="A152" s="13"/>
      <c r="B152" s="18"/>
      <c r="C152" s="18"/>
      <c r="D152" s="18"/>
      <c r="E152" s="18"/>
      <c r="F152" s="18"/>
      <c r="G152" s="18"/>
      <c r="H152" s="18"/>
      <c r="I152" s="19"/>
      <c r="J152" s="13"/>
    </row>
    <row r="153" spans="1:10" ht="15" customHeight="1">
      <c r="A153" s="13"/>
      <c r="B153" s="18"/>
      <c r="C153" s="18"/>
      <c r="D153" s="18"/>
      <c r="E153" s="18"/>
      <c r="F153" s="18"/>
      <c r="G153" s="18"/>
      <c r="H153" s="18"/>
      <c r="I153" s="19"/>
      <c r="J153" s="13"/>
    </row>
    <row r="154" spans="1:10" ht="15" customHeight="1">
      <c r="A154" s="13"/>
      <c r="B154" s="18"/>
      <c r="C154" s="18"/>
      <c r="D154" s="18"/>
      <c r="E154" s="18"/>
      <c r="F154" s="18"/>
      <c r="G154" s="18"/>
      <c r="H154" s="18"/>
      <c r="I154" s="19"/>
      <c r="J154" s="13"/>
    </row>
    <row r="155" spans="1:10" ht="15" customHeight="1">
      <c r="A155" s="13"/>
      <c r="B155" s="18"/>
      <c r="C155" s="18"/>
      <c r="D155" s="18"/>
      <c r="E155" s="18"/>
      <c r="F155" s="18"/>
      <c r="G155" s="18"/>
      <c r="H155" s="18"/>
      <c r="I155" s="19"/>
      <c r="J155" s="13"/>
    </row>
    <row r="156" spans="1:10" ht="15" customHeight="1">
      <c r="A156" s="13"/>
      <c r="B156" s="18"/>
      <c r="C156" s="18"/>
      <c r="D156" s="18"/>
      <c r="E156" s="18"/>
      <c r="F156" s="18"/>
      <c r="G156" s="18"/>
      <c r="H156" s="18"/>
      <c r="I156" s="19"/>
      <c r="J156" s="13"/>
    </row>
    <row r="157" spans="1:10" ht="15" customHeight="1">
      <c r="A157" s="13"/>
      <c r="B157" s="18"/>
      <c r="C157" s="18"/>
      <c r="D157" s="18"/>
      <c r="E157" s="18"/>
      <c r="F157" s="18"/>
      <c r="G157" s="18"/>
      <c r="H157" s="18"/>
      <c r="I157" s="19"/>
      <c r="J157" s="13"/>
    </row>
  </sheetData>
  <mergeCells count="14">
    <mergeCell ref="B26:F26"/>
    <mergeCell ref="H26:H28"/>
    <mergeCell ref="I26:I28"/>
    <mergeCell ref="B27:D27"/>
    <mergeCell ref="E27:E28"/>
    <mergeCell ref="F27:F28"/>
    <mergeCell ref="G27:G28"/>
    <mergeCell ref="A1:H1"/>
    <mergeCell ref="B3:H3"/>
    <mergeCell ref="I3:I5"/>
    <mergeCell ref="B4:E4"/>
    <mergeCell ref="F4:F5"/>
    <mergeCell ref="G4:G5"/>
    <mergeCell ref="H4:H5"/>
  </mergeCells>
  <phoneticPr fontId="3"/>
  <pageMargins left="0.78740157480314965" right="0.78740157480314965" top="0.98425196850393704" bottom="0.98425196850393704" header="0.51181102362204722" footer="0.31496062992125984"/>
  <pageSetup paperSize="9" scale="95"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57"/>
  <sheetViews>
    <sheetView zoomScaleNormal="100" workbookViewId="0">
      <selection sqref="A1:H1"/>
    </sheetView>
  </sheetViews>
  <sheetFormatPr defaultRowHeight="15" customHeight="1"/>
  <cols>
    <col min="1" max="1" width="10.75" customWidth="1"/>
    <col min="2" max="8" width="8.875" style="23" customWidth="1"/>
    <col min="9" max="9" width="8.875" style="1" customWidth="1"/>
    <col min="12" max="12" width="9" style="2"/>
  </cols>
  <sheetData>
    <row r="1" spans="1:11" ht="24.95" customHeight="1">
      <c r="A1" s="320" t="s">
        <v>41</v>
      </c>
      <c r="B1" s="320"/>
      <c r="C1" s="320"/>
      <c r="D1" s="320"/>
      <c r="E1" s="320"/>
      <c r="F1" s="320"/>
      <c r="G1" s="320"/>
      <c r="H1" s="320"/>
      <c r="I1" s="31"/>
      <c r="J1" s="2"/>
      <c r="K1" s="2"/>
    </row>
    <row r="2" spans="1:11" ht="15" customHeight="1">
      <c r="A2" s="5"/>
      <c r="B2" s="6"/>
      <c r="C2" s="6"/>
      <c r="D2" s="6"/>
      <c r="E2" s="6"/>
      <c r="F2" s="6"/>
      <c r="G2" s="6"/>
      <c r="H2" s="7"/>
      <c r="I2" s="7" t="s">
        <v>50</v>
      </c>
      <c r="J2" s="5"/>
      <c r="K2" s="2"/>
    </row>
    <row r="3" spans="1:11" ht="15" customHeight="1">
      <c r="A3" s="8"/>
      <c r="B3" s="284" t="s">
        <v>5</v>
      </c>
      <c r="C3" s="321"/>
      <c r="D3" s="321"/>
      <c r="E3" s="321"/>
      <c r="F3" s="321"/>
      <c r="G3" s="321"/>
      <c r="H3" s="321"/>
      <c r="I3" s="285" t="s">
        <v>8</v>
      </c>
      <c r="J3" s="5"/>
      <c r="K3" s="2"/>
    </row>
    <row r="4" spans="1:11" ht="15" customHeight="1">
      <c r="A4" s="9"/>
      <c r="B4" s="324" t="s">
        <v>4</v>
      </c>
      <c r="C4" s="325"/>
      <c r="D4" s="325"/>
      <c r="E4" s="326"/>
      <c r="F4" s="290" t="s">
        <v>22</v>
      </c>
      <c r="G4" s="291" t="s">
        <v>10</v>
      </c>
      <c r="H4" s="293" t="s">
        <v>62</v>
      </c>
      <c r="I4" s="322"/>
      <c r="J4" s="5"/>
      <c r="K4" s="2"/>
    </row>
    <row r="5" spans="1:11" s="3" customFormat="1" ht="22.5">
      <c r="A5" s="10"/>
      <c r="B5" s="4"/>
      <c r="C5" s="28" t="s">
        <v>1</v>
      </c>
      <c r="D5" s="24" t="s">
        <v>2</v>
      </c>
      <c r="E5" s="25" t="s">
        <v>3</v>
      </c>
      <c r="F5" s="290"/>
      <c r="G5" s="292"/>
      <c r="H5" s="293"/>
      <c r="I5" s="323"/>
      <c r="J5" s="11"/>
    </row>
    <row r="6" spans="1:11" ht="20.100000000000001" customHeight="1">
      <c r="A6" s="12" t="s">
        <v>0</v>
      </c>
      <c r="B6" s="121">
        <f>SUM(B7:B24)</f>
        <v>31336</v>
      </c>
      <c r="C6" s="68">
        <f t="shared" ref="C6:H6" si="0">SUM(C7:C24)</f>
        <v>26048</v>
      </c>
      <c r="D6" s="69">
        <f t="shared" si="0"/>
        <v>3877</v>
      </c>
      <c r="E6" s="122">
        <f t="shared" si="0"/>
        <v>1411</v>
      </c>
      <c r="F6" s="121">
        <f t="shared" si="0"/>
        <v>8841</v>
      </c>
      <c r="G6" s="121">
        <f t="shared" si="0"/>
        <v>935</v>
      </c>
      <c r="H6" s="123">
        <f t="shared" si="0"/>
        <v>357</v>
      </c>
      <c r="I6" s="124">
        <f t="shared" ref="I6:I24" si="1">B6+F6+G6+H6</f>
        <v>41469</v>
      </c>
      <c r="J6" s="105"/>
      <c r="K6" s="2"/>
    </row>
    <row r="7" spans="1:11" ht="15" customHeight="1">
      <c r="A7" s="20" t="s">
        <v>11</v>
      </c>
      <c r="B7" s="125">
        <f>SUM(C7:E7)</f>
        <v>864</v>
      </c>
      <c r="C7" s="72">
        <v>427</v>
      </c>
      <c r="D7" s="73">
        <v>395</v>
      </c>
      <c r="E7" s="74">
        <v>42</v>
      </c>
      <c r="F7" s="71">
        <v>231</v>
      </c>
      <c r="G7" s="71">
        <f>36+26+25</f>
        <v>87</v>
      </c>
      <c r="H7" s="107">
        <v>0</v>
      </c>
      <c r="I7" s="126">
        <f t="shared" si="1"/>
        <v>1182</v>
      </c>
      <c r="J7" s="105"/>
    </row>
    <row r="8" spans="1:11" ht="15" customHeight="1">
      <c r="A8" s="21" t="s">
        <v>23</v>
      </c>
      <c r="B8" s="127">
        <f>SUM(C8:E8)</f>
        <v>1385</v>
      </c>
      <c r="C8" s="76">
        <v>866</v>
      </c>
      <c r="D8" s="77">
        <v>519</v>
      </c>
      <c r="E8" s="78">
        <v>0</v>
      </c>
      <c r="F8" s="75">
        <v>559</v>
      </c>
      <c r="G8" s="75">
        <f>72+41</f>
        <v>113</v>
      </c>
      <c r="H8" s="63">
        <v>172</v>
      </c>
      <c r="I8" s="128">
        <f t="shared" si="1"/>
        <v>2229</v>
      </c>
      <c r="J8" s="105"/>
      <c r="K8" s="30"/>
    </row>
    <row r="9" spans="1:11" ht="15" customHeight="1">
      <c r="A9" s="21" t="s">
        <v>31</v>
      </c>
      <c r="B9" s="127">
        <f t="shared" ref="B9:B24" si="2">SUM(C9:E9)</f>
        <v>327</v>
      </c>
      <c r="C9" s="76">
        <v>37</v>
      </c>
      <c r="D9" s="77">
        <v>167</v>
      </c>
      <c r="E9" s="78">
        <v>123</v>
      </c>
      <c r="F9" s="75">
        <v>209</v>
      </c>
      <c r="G9" s="75">
        <v>0</v>
      </c>
      <c r="H9" s="63">
        <v>0</v>
      </c>
      <c r="I9" s="128">
        <f t="shared" si="1"/>
        <v>536</v>
      </c>
      <c r="J9" s="105"/>
    </row>
    <row r="10" spans="1:11" ht="15" customHeight="1">
      <c r="A10" s="21" t="s">
        <v>32</v>
      </c>
      <c r="B10" s="127">
        <f t="shared" si="2"/>
        <v>887</v>
      </c>
      <c r="C10" s="76">
        <v>159</v>
      </c>
      <c r="D10" s="77">
        <v>345</v>
      </c>
      <c r="E10" s="78">
        <v>383</v>
      </c>
      <c r="F10" s="75">
        <v>194</v>
      </c>
      <c r="G10" s="75">
        <v>53</v>
      </c>
      <c r="H10" s="63">
        <v>0</v>
      </c>
      <c r="I10" s="128">
        <f t="shared" si="1"/>
        <v>1134</v>
      </c>
      <c r="J10" s="105"/>
      <c r="K10" s="30"/>
    </row>
    <row r="11" spans="1:11" ht="15" customHeight="1">
      <c r="A11" s="21" t="s">
        <v>33</v>
      </c>
      <c r="B11" s="127">
        <f t="shared" si="2"/>
        <v>814</v>
      </c>
      <c r="C11" s="76">
        <v>106</v>
      </c>
      <c r="D11" s="77">
        <v>617</v>
      </c>
      <c r="E11" s="78">
        <v>91</v>
      </c>
      <c r="F11" s="75">
        <f>273-2</f>
        <v>271</v>
      </c>
      <c r="G11" s="75">
        <f>92+48+24</f>
        <v>164</v>
      </c>
      <c r="H11" s="63">
        <v>0</v>
      </c>
      <c r="I11" s="128">
        <f t="shared" si="1"/>
        <v>1249</v>
      </c>
      <c r="J11" s="105"/>
    </row>
    <row r="12" spans="1:11" ht="15" customHeight="1">
      <c r="A12" s="21" t="s">
        <v>42</v>
      </c>
      <c r="B12" s="127">
        <f t="shared" si="2"/>
        <v>3543</v>
      </c>
      <c r="C12" s="76">
        <v>3334</v>
      </c>
      <c r="D12" s="77">
        <v>209</v>
      </c>
      <c r="E12" s="78">
        <v>0</v>
      </c>
      <c r="F12" s="75">
        <v>309</v>
      </c>
      <c r="G12" s="75">
        <f>23+34</f>
        <v>57</v>
      </c>
      <c r="H12" s="63">
        <v>0</v>
      </c>
      <c r="I12" s="128">
        <f t="shared" si="1"/>
        <v>3909</v>
      </c>
      <c r="J12" s="105"/>
      <c r="K12" s="30"/>
    </row>
    <row r="13" spans="1:11" ht="15" customHeight="1">
      <c r="A13" s="21" t="s">
        <v>43</v>
      </c>
      <c r="B13" s="127">
        <f t="shared" si="2"/>
        <v>1810</v>
      </c>
      <c r="C13" s="76">
        <v>1444</v>
      </c>
      <c r="D13" s="77">
        <v>332</v>
      </c>
      <c r="E13" s="78">
        <v>34</v>
      </c>
      <c r="F13" s="75">
        <v>172</v>
      </c>
      <c r="G13" s="75">
        <v>67</v>
      </c>
      <c r="H13" s="63">
        <v>0</v>
      </c>
      <c r="I13" s="128">
        <f t="shared" si="1"/>
        <v>2049</v>
      </c>
      <c r="J13" s="105"/>
    </row>
    <row r="14" spans="1:11" ht="15" customHeight="1">
      <c r="A14" s="21" t="s">
        <v>44</v>
      </c>
      <c r="B14" s="127">
        <f t="shared" si="2"/>
        <v>4244</v>
      </c>
      <c r="C14" s="76">
        <v>4076</v>
      </c>
      <c r="D14" s="77">
        <v>168</v>
      </c>
      <c r="E14" s="78">
        <v>0</v>
      </c>
      <c r="F14" s="75">
        <f>597-2</f>
        <v>595</v>
      </c>
      <c r="G14" s="75">
        <f>34+23</f>
        <v>57</v>
      </c>
      <c r="H14" s="63">
        <v>0</v>
      </c>
      <c r="I14" s="128">
        <f t="shared" si="1"/>
        <v>4896</v>
      </c>
      <c r="J14" s="105"/>
    </row>
    <row r="15" spans="1:11" ht="15" customHeight="1">
      <c r="A15" s="21" t="s">
        <v>29</v>
      </c>
      <c r="B15" s="127">
        <f t="shared" si="2"/>
        <v>1632</v>
      </c>
      <c r="C15" s="76">
        <v>1345</v>
      </c>
      <c r="D15" s="77">
        <v>287</v>
      </c>
      <c r="E15" s="78">
        <v>0</v>
      </c>
      <c r="F15" s="75">
        <v>390</v>
      </c>
      <c r="G15" s="75">
        <v>0</v>
      </c>
      <c r="H15" s="63">
        <v>0</v>
      </c>
      <c r="I15" s="128">
        <f t="shared" si="1"/>
        <v>2022</v>
      </c>
      <c r="J15" s="105"/>
    </row>
    <row r="16" spans="1:11" ht="15" customHeight="1">
      <c r="A16" s="21" t="s">
        <v>45</v>
      </c>
      <c r="B16" s="127">
        <f t="shared" si="2"/>
        <v>2112</v>
      </c>
      <c r="C16" s="76">
        <v>1517</v>
      </c>
      <c r="D16" s="77">
        <v>57</v>
      </c>
      <c r="E16" s="78">
        <v>538</v>
      </c>
      <c r="F16" s="75">
        <f>301-18</f>
        <v>283</v>
      </c>
      <c r="G16" s="75">
        <v>0</v>
      </c>
      <c r="H16" s="63">
        <v>110</v>
      </c>
      <c r="I16" s="128">
        <f t="shared" si="1"/>
        <v>2505</v>
      </c>
      <c r="J16" s="105"/>
    </row>
    <row r="17" spans="1:10" ht="15" customHeight="1">
      <c r="A17" s="21" t="s">
        <v>21</v>
      </c>
      <c r="B17" s="127">
        <f t="shared" si="2"/>
        <v>743</v>
      </c>
      <c r="C17" s="76">
        <v>335</v>
      </c>
      <c r="D17" s="77">
        <v>228</v>
      </c>
      <c r="E17" s="78">
        <v>180</v>
      </c>
      <c r="F17" s="75">
        <v>916</v>
      </c>
      <c r="G17" s="75">
        <f>23+53+36</f>
        <v>112</v>
      </c>
      <c r="H17" s="63">
        <v>0</v>
      </c>
      <c r="I17" s="128">
        <f t="shared" si="1"/>
        <v>1771</v>
      </c>
      <c r="J17" s="105"/>
    </row>
    <row r="18" spans="1:10" ht="15" customHeight="1">
      <c r="A18" s="21" t="s">
        <v>14</v>
      </c>
      <c r="B18" s="127">
        <f t="shared" si="2"/>
        <v>4393</v>
      </c>
      <c r="C18" s="76">
        <v>4317</v>
      </c>
      <c r="D18" s="77">
        <v>76</v>
      </c>
      <c r="E18" s="78">
        <v>0</v>
      </c>
      <c r="F18" s="75">
        <f>812-4</f>
        <v>808</v>
      </c>
      <c r="G18" s="75">
        <v>54</v>
      </c>
      <c r="H18" s="63">
        <v>0</v>
      </c>
      <c r="I18" s="128">
        <f t="shared" si="1"/>
        <v>5255</v>
      </c>
      <c r="J18" s="105"/>
    </row>
    <row r="19" spans="1:10" ht="15" customHeight="1">
      <c r="A19" s="21" t="s">
        <v>15</v>
      </c>
      <c r="B19" s="127">
        <f t="shared" si="2"/>
        <v>191</v>
      </c>
      <c r="C19" s="76">
        <v>164</v>
      </c>
      <c r="D19" s="77">
        <v>27</v>
      </c>
      <c r="E19" s="78">
        <v>0</v>
      </c>
      <c r="F19" s="75">
        <f>865-11</f>
        <v>854</v>
      </c>
      <c r="G19" s="75">
        <v>46</v>
      </c>
      <c r="H19" s="63">
        <v>0</v>
      </c>
      <c r="I19" s="128">
        <f t="shared" si="1"/>
        <v>1091</v>
      </c>
      <c r="J19" s="105"/>
    </row>
    <row r="20" spans="1:10" ht="15" customHeight="1">
      <c r="A20" s="21" t="s">
        <v>16</v>
      </c>
      <c r="B20" s="127">
        <f t="shared" si="2"/>
        <v>1719</v>
      </c>
      <c r="C20" s="76">
        <v>1654</v>
      </c>
      <c r="D20" s="77">
        <v>65</v>
      </c>
      <c r="E20" s="78">
        <v>0</v>
      </c>
      <c r="F20" s="75">
        <f>1294-1</f>
        <v>1293</v>
      </c>
      <c r="G20" s="75">
        <v>27</v>
      </c>
      <c r="H20" s="63">
        <v>0</v>
      </c>
      <c r="I20" s="128">
        <f t="shared" si="1"/>
        <v>3039</v>
      </c>
      <c r="J20" s="105"/>
    </row>
    <row r="21" spans="1:10" ht="15" customHeight="1">
      <c r="A21" s="21" t="s">
        <v>17</v>
      </c>
      <c r="B21" s="127">
        <f t="shared" si="2"/>
        <v>1128</v>
      </c>
      <c r="C21" s="76">
        <v>989</v>
      </c>
      <c r="D21" s="77">
        <v>139</v>
      </c>
      <c r="E21" s="78">
        <v>0</v>
      </c>
      <c r="F21" s="75">
        <v>479</v>
      </c>
      <c r="G21" s="75">
        <f>32+25</f>
        <v>57</v>
      </c>
      <c r="H21" s="63">
        <v>75</v>
      </c>
      <c r="I21" s="128">
        <f t="shared" si="1"/>
        <v>1739</v>
      </c>
      <c r="J21" s="105"/>
    </row>
    <row r="22" spans="1:10" ht="15" customHeight="1">
      <c r="A22" s="21" t="s">
        <v>18</v>
      </c>
      <c r="B22" s="127">
        <f t="shared" si="2"/>
        <v>689</v>
      </c>
      <c r="C22" s="76">
        <v>654</v>
      </c>
      <c r="D22" s="77">
        <v>15</v>
      </c>
      <c r="E22" s="78">
        <v>20</v>
      </c>
      <c r="F22" s="75">
        <v>220</v>
      </c>
      <c r="G22" s="75">
        <v>24</v>
      </c>
      <c r="H22" s="63">
        <v>0</v>
      </c>
      <c r="I22" s="128">
        <f t="shared" si="1"/>
        <v>933</v>
      </c>
      <c r="J22" s="105"/>
    </row>
    <row r="23" spans="1:10" ht="15" customHeight="1">
      <c r="A23" s="21" t="s">
        <v>19</v>
      </c>
      <c r="B23" s="127">
        <f t="shared" si="2"/>
        <v>1795</v>
      </c>
      <c r="C23" s="76">
        <v>1644</v>
      </c>
      <c r="D23" s="77">
        <v>151</v>
      </c>
      <c r="E23" s="78">
        <v>0</v>
      </c>
      <c r="F23" s="75">
        <v>717</v>
      </c>
      <c r="G23" s="75">
        <v>0</v>
      </c>
      <c r="H23" s="63">
        <v>0</v>
      </c>
      <c r="I23" s="128">
        <f t="shared" si="1"/>
        <v>2512</v>
      </c>
      <c r="J23" s="105"/>
    </row>
    <row r="24" spans="1:10" ht="15" customHeight="1">
      <c r="A24" s="22" t="s">
        <v>20</v>
      </c>
      <c r="B24" s="129">
        <f t="shared" si="2"/>
        <v>3060</v>
      </c>
      <c r="C24" s="80">
        <v>2980</v>
      </c>
      <c r="D24" s="81">
        <v>80</v>
      </c>
      <c r="E24" s="82">
        <v>0</v>
      </c>
      <c r="F24" s="79">
        <v>341</v>
      </c>
      <c r="G24" s="79">
        <v>17</v>
      </c>
      <c r="H24" s="67">
        <v>0</v>
      </c>
      <c r="I24" s="130">
        <f t="shared" si="1"/>
        <v>3418</v>
      </c>
      <c r="J24" s="105"/>
    </row>
    <row r="25" spans="1:10" ht="15" customHeight="1">
      <c r="A25" s="14"/>
      <c r="B25" s="15"/>
      <c r="C25" s="15"/>
      <c r="D25" s="15"/>
      <c r="E25" s="15"/>
      <c r="F25" s="15"/>
      <c r="G25" s="15"/>
      <c r="H25" s="15"/>
      <c r="I25" s="16"/>
      <c r="J25" s="13"/>
    </row>
    <row r="26" spans="1:10" s="2" customFormat="1" ht="15" customHeight="1">
      <c r="A26" s="8"/>
      <c r="B26" s="294" t="s">
        <v>6</v>
      </c>
      <c r="C26" s="295"/>
      <c r="D26" s="295"/>
      <c r="E26" s="295"/>
      <c r="F26" s="295"/>
      <c r="G26" s="26"/>
      <c r="H26" s="296" t="s">
        <v>64</v>
      </c>
      <c r="I26" s="338" t="s">
        <v>9</v>
      </c>
      <c r="J26" s="5"/>
    </row>
    <row r="27" spans="1:10" s="2" customFormat="1" ht="15" customHeight="1">
      <c r="A27" s="9"/>
      <c r="B27" s="296" t="s">
        <v>7</v>
      </c>
      <c r="C27" s="305"/>
      <c r="D27" s="306"/>
      <c r="E27" s="306" t="s">
        <v>30</v>
      </c>
      <c r="F27" s="291" t="s">
        <v>10</v>
      </c>
      <c r="G27" s="295" t="s">
        <v>66</v>
      </c>
      <c r="H27" s="297"/>
      <c r="I27" s="339"/>
      <c r="J27" s="5"/>
    </row>
    <row r="28" spans="1:10" s="3" customFormat="1" ht="22.5">
      <c r="A28" s="10"/>
      <c r="B28" s="27"/>
      <c r="C28" s="28" t="s">
        <v>1</v>
      </c>
      <c r="D28" s="29" t="s">
        <v>61</v>
      </c>
      <c r="E28" s="307"/>
      <c r="F28" s="292"/>
      <c r="G28" s="295"/>
      <c r="H28" s="298"/>
      <c r="I28" s="340"/>
      <c r="J28" s="11"/>
    </row>
    <row r="29" spans="1:10" ht="15" customHeight="1">
      <c r="A29" s="12" t="s">
        <v>0</v>
      </c>
      <c r="B29" s="131">
        <f t="shared" ref="B29:H29" si="3">SUM(B30:B47)</f>
        <v>17766</v>
      </c>
      <c r="C29" s="108">
        <f t="shared" si="3"/>
        <v>17557</v>
      </c>
      <c r="D29" s="109">
        <f t="shared" si="3"/>
        <v>209</v>
      </c>
      <c r="E29" s="109">
        <f t="shared" si="3"/>
        <v>1692</v>
      </c>
      <c r="F29" s="88">
        <f t="shared" si="3"/>
        <v>14</v>
      </c>
      <c r="G29" s="132">
        <f t="shared" si="3"/>
        <v>5603</v>
      </c>
      <c r="H29" s="131">
        <f t="shared" si="3"/>
        <v>45627</v>
      </c>
      <c r="I29" s="133">
        <f t="shared" ref="I29:I47" si="4">I6+B29+E29+F29+G29+H29</f>
        <v>112171</v>
      </c>
      <c r="J29" s="105"/>
    </row>
    <row r="30" spans="1:10" ht="15" customHeight="1">
      <c r="A30" s="20" t="s">
        <v>11</v>
      </c>
      <c r="B30" s="134">
        <f t="shared" ref="B30:B47" si="5">SUM(C30:D30)</f>
        <v>0</v>
      </c>
      <c r="C30" s="111">
        <v>0</v>
      </c>
      <c r="D30" s="112">
        <v>0</v>
      </c>
      <c r="E30" s="112">
        <v>112</v>
      </c>
      <c r="F30" s="113">
        <v>0</v>
      </c>
      <c r="G30" s="113">
        <v>42</v>
      </c>
      <c r="H30" s="89">
        <v>824</v>
      </c>
      <c r="I30" s="135">
        <f t="shared" si="4"/>
        <v>2160</v>
      </c>
      <c r="J30" s="105"/>
    </row>
    <row r="31" spans="1:10" ht="15" customHeight="1">
      <c r="A31" s="21" t="s">
        <v>23</v>
      </c>
      <c r="B31" s="136">
        <f t="shared" si="5"/>
        <v>841</v>
      </c>
      <c r="C31" s="115">
        <v>812</v>
      </c>
      <c r="D31" s="116">
        <v>29</v>
      </c>
      <c r="E31" s="116">
        <v>23</v>
      </c>
      <c r="F31" s="117">
        <v>0</v>
      </c>
      <c r="G31" s="117">
        <v>292</v>
      </c>
      <c r="H31" s="94">
        <v>4381</v>
      </c>
      <c r="I31" s="137">
        <f t="shared" si="4"/>
        <v>7766</v>
      </c>
      <c r="J31" s="105"/>
    </row>
    <row r="32" spans="1:10" ht="15" customHeight="1">
      <c r="A32" s="21" t="s">
        <v>31</v>
      </c>
      <c r="B32" s="136">
        <f t="shared" si="5"/>
        <v>244</v>
      </c>
      <c r="C32" s="115">
        <v>244</v>
      </c>
      <c r="D32" s="112">
        <v>0</v>
      </c>
      <c r="E32" s="116">
        <v>0</v>
      </c>
      <c r="F32" s="117">
        <v>0</v>
      </c>
      <c r="G32" s="117">
        <v>0</v>
      </c>
      <c r="H32" s="94">
        <v>396</v>
      </c>
      <c r="I32" s="137">
        <f t="shared" si="4"/>
        <v>1176</v>
      </c>
      <c r="J32" s="105"/>
    </row>
    <row r="33" spans="1:13" ht="15" customHeight="1">
      <c r="A33" s="21" t="s">
        <v>32</v>
      </c>
      <c r="B33" s="136">
        <f t="shared" si="5"/>
        <v>0</v>
      </c>
      <c r="C33" s="115">
        <v>0</v>
      </c>
      <c r="D33" s="112">
        <v>0</v>
      </c>
      <c r="E33" s="116">
        <v>0</v>
      </c>
      <c r="F33" s="117">
        <v>0</v>
      </c>
      <c r="G33" s="117">
        <v>780</v>
      </c>
      <c r="H33" s="94">
        <v>3698</v>
      </c>
      <c r="I33" s="137">
        <f t="shared" si="4"/>
        <v>5612</v>
      </c>
      <c r="J33" s="105"/>
    </row>
    <row r="34" spans="1:13" ht="15" customHeight="1">
      <c r="A34" s="21" t="s">
        <v>33</v>
      </c>
      <c r="B34" s="136">
        <f t="shared" si="5"/>
        <v>0</v>
      </c>
      <c r="C34" s="115">
        <v>0</v>
      </c>
      <c r="D34" s="112">
        <v>0</v>
      </c>
      <c r="E34" s="116">
        <v>16</v>
      </c>
      <c r="F34" s="117">
        <v>0</v>
      </c>
      <c r="G34" s="117">
        <v>161</v>
      </c>
      <c r="H34" s="94">
        <v>2978</v>
      </c>
      <c r="I34" s="137">
        <f t="shared" si="4"/>
        <v>4404</v>
      </c>
      <c r="J34" s="105"/>
    </row>
    <row r="35" spans="1:13" ht="15" customHeight="1">
      <c r="A35" s="21" t="s">
        <v>46</v>
      </c>
      <c r="B35" s="136">
        <f t="shared" si="5"/>
        <v>774</v>
      </c>
      <c r="C35" s="115">
        <v>774</v>
      </c>
      <c r="D35" s="112">
        <v>0</v>
      </c>
      <c r="E35" s="116">
        <v>227</v>
      </c>
      <c r="F35" s="117">
        <v>0</v>
      </c>
      <c r="G35" s="117">
        <v>0</v>
      </c>
      <c r="H35" s="94">
        <v>2510</v>
      </c>
      <c r="I35" s="137">
        <f t="shared" si="4"/>
        <v>7420</v>
      </c>
      <c r="J35" s="105"/>
    </row>
    <row r="36" spans="1:13" ht="15" customHeight="1">
      <c r="A36" s="21" t="s">
        <v>47</v>
      </c>
      <c r="B36" s="136">
        <f t="shared" si="5"/>
        <v>3885</v>
      </c>
      <c r="C36" s="115">
        <v>3885</v>
      </c>
      <c r="D36" s="112">
        <v>0</v>
      </c>
      <c r="E36" s="116">
        <v>37</v>
      </c>
      <c r="F36" s="117">
        <v>0</v>
      </c>
      <c r="G36" s="117">
        <v>68</v>
      </c>
      <c r="H36" s="94">
        <v>4603</v>
      </c>
      <c r="I36" s="137">
        <f t="shared" si="4"/>
        <v>10642</v>
      </c>
      <c r="J36" s="105"/>
    </row>
    <row r="37" spans="1:13" ht="15" customHeight="1">
      <c r="A37" s="21" t="s">
        <v>48</v>
      </c>
      <c r="B37" s="136">
        <f t="shared" si="5"/>
        <v>1509</v>
      </c>
      <c r="C37" s="115">
        <v>1509</v>
      </c>
      <c r="D37" s="112">
        <v>0</v>
      </c>
      <c r="E37" s="116">
        <v>158</v>
      </c>
      <c r="F37" s="117">
        <v>0</v>
      </c>
      <c r="G37" s="117">
        <f>1054+326+92</f>
        <v>1472</v>
      </c>
      <c r="H37" s="94">
        <v>3095</v>
      </c>
      <c r="I37" s="137">
        <f t="shared" si="4"/>
        <v>11130</v>
      </c>
      <c r="J37" s="105"/>
    </row>
    <row r="38" spans="1:13" ht="15" customHeight="1">
      <c r="A38" s="21" t="s">
        <v>49</v>
      </c>
      <c r="B38" s="136">
        <f t="shared" si="5"/>
        <v>324</v>
      </c>
      <c r="C38" s="115">
        <v>324</v>
      </c>
      <c r="D38" s="112">
        <v>0</v>
      </c>
      <c r="E38" s="116">
        <v>39</v>
      </c>
      <c r="F38" s="117">
        <v>0</v>
      </c>
      <c r="G38" s="117">
        <f>519+102</f>
        <v>621</v>
      </c>
      <c r="H38" s="94">
        <v>4323</v>
      </c>
      <c r="I38" s="137">
        <f t="shared" si="4"/>
        <v>7329</v>
      </c>
      <c r="J38" s="105"/>
    </row>
    <row r="39" spans="1:13" ht="15" customHeight="1">
      <c r="A39" s="21" t="s">
        <v>13</v>
      </c>
      <c r="B39" s="136">
        <f t="shared" si="5"/>
        <v>478</v>
      </c>
      <c r="C39" s="115">
        <v>358</v>
      </c>
      <c r="D39" s="116">
        <v>120</v>
      </c>
      <c r="E39" s="116">
        <v>27</v>
      </c>
      <c r="F39" s="117">
        <v>0</v>
      </c>
      <c r="G39" s="117">
        <v>0</v>
      </c>
      <c r="H39" s="94">
        <v>4017</v>
      </c>
      <c r="I39" s="137">
        <f t="shared" si="4"/>
        <v>7027</v>
      </c>
      <c r="J39" s="105"/>
    </row>
    <row r="40" spans="1:13" ht="15" customHeight="1">
      <c r="A40" s="21" t="s">
        <v>21</v>
      </c>
      <c r="B40" s="136">
        <f t="shared" si="5"/>
        <v>7</v>
      </c>
      <c r="C40" s="115">
        <v>7</v>
      </c>
      <c r="D40" s="112">
        <v>0</v>
      </c>
      <c r="E40" s="116">
        <v>168</v>
      </c>
      <c r="F40" s="117">
        <v>0</v>
      </c>
      <c r="G40" s="117">
        <v>0</v>
      </c>
      <c r="H40" s="94">
        <v>1718</v>
      </c>
      <c r="I40" s="137">
        <f t="shared" si="4"/>
        <v>3664</v>
      </c>
      <c r="J40" s="105"/>
    </row>
    <row r="41" spans="1:13" ht="15" customHeight="1">
      <c r="A41" s="21" t="s">
        <v>14</v>
      </c>
      <c r="B41" s="136">
        <f t="shared" si="5"/>
        <v>618</v>
      </c>
      <c r="C41" s="115">
        <v>618</v>
      </c>
      <c r="D41" s="112">
        <v>0</v>
      </c>
      <c r="E41" s="116">
        <v>135</v>
      </c>
      <c r="F41" s="117">
        <v>14</v>
      </c>
      <c r="G41" s="117">
        <v>618</v>
      </c>
      <c r="H41" s="94">
        <v>1745</v>
      </c>
      <c r="I41" s="137">
        <f t="shared" si="4"/>
        <v>8385</v>
      </c>
      <c r="J41" s="105"/>
    </row>
    <row r="42" spans="1:13" ht="15" customHeight="1">
      <c r="A42" s="21" t="s">
        <v>15</v>
      </c>
      <c r="B42" s="136">
        <f t="shared" si="5"/>
        <v>0</v>
      </c>
      <c r="C42" s="115">
        <v>0</v>
      </c>
      <c r="D42" s="112">
        <v>0</v>
      </c>
      <c r="E42" s="116">
        <v>211</v>
      </c>
      <c r="F42" s="117">
        <v>0</v>
      </c>
      <c r="G42" s="117">
        <v>109</v>
      </c>
      <c r="H42" s="94">
        <v>2565</v>
      </c>
      <c r="I42" s="137">
        <f t="shared" si="4"/>
        <v>3976</v>
      </c>
      <c r="J42" s="105"/>
    </row>
    <row r="43" spans="1:13" ht="15" customHeight="1">
      <c r="A43" s="21" t="s">
        <v>16</v>
      </c>
      <c r="B43" s="136">
        <f t="shared" si="5"/>
        <v>0</v>
      </c>
      <c r="C43" s="115">
        <v>0</v>
      </c>
      <c r="D43" s="112">
        <v>0</v>
      </c>
      <c r="E43" s="116">
        <v>182</v>
      </c>
      <c r="F43" s="117">
        <v>0</v>
      </c>
      <c r="G43" s="117">
        <v>0</v>
      </c>
      <c r="H43" s="94">
        <v>3202</v>
      </c>
      <c r="I43" s="137">
        <f t="shared" si="4"/>
        <v>6423</v>
      </c>
      <c r="J43" s="105"/>
    </row>
    <row r="44" spans="1:13" ht="15" customHeight="1">
      <c r="A44" s="21" t="s">
        <v>17</v>
      </c>
      <c r="B44" s="136">
        <f t="shared" si="5"/>
        <v>3502</v>
      </c>
      <c r="C44" s="115">
        <v>3502</v>
      </c>
      <c r="D44" s="112">
        <v>0</v>
      </c>
      <c r="E44" s="116">
        <v>0</v>
      </c>
      <c r="F44" s="117">
        <v>0</v>
      </c>
      <c r="G44" s="117">
        <v>790</v>
      </c>
      <c r="H44" s="94">
        <v>1913</v>
      </c>
      <c r="I44" s="137">
        <f t="shared" si="4"/>
        <v>7944</v>
      </c>
      <c r="J44" s="105"/>
    </row>
    <row r="45" spans="1:13" ht="15" customHeight="1">
      <c r="A45" s="21" t="s">
        <v>18</v>
      </c>
      <c r="B45" s="136">
        <f t="shared" si="5"/>
        <v>303</v>
      </c>
      <c r="C45" s="115">
        <v>303</v>
      </c>
      <c r="D45" s="112">
        <v>0</v>
      </c>
      <c r="E45" s="116">
        <v>163</v>
      </c>
      <c r="F45" s="117">
        <v>0</v>
      </c>
      <c r="G45" s="117">
        <v>650</v>
      </c>
      <c r="H45" s="94">
        <v>3207</v>
      </c>
      <c r="I45" s="137">
        <f t="shared" si="4"/>
        <v>5256</v>
      </c>
      <c r="J45" s="105"/>
    </row>
    <row r="46" spans="1:13" ht="15" customHeight="1">
      <c r="A46" s="21" t="s">
        <v>19</v>
      </c>
      <c r="B46" s="136">
        <f t="shared" si="5"/>
        <v>2238</v>
      </c>
      <c r="C46" s="115">
        <v>2238</v>
      </c>
      <c r="D46" s="112">
        <v>0</v>
      </c>
      <c r="E46" s="116">
        <v>194</v>
      </c>
      <c r="F46" s="117">
        <v>0</v>
      </c>
      <c r="G46" s="117">
        <v>0</v>
      </c>
      <c r="H46" s="94">
        <v>0</v>
      </c>
      <c r="I46" s="137">
        <f t="shared" si="4"/>
        <v>4944</v>
      </c>
      <c r="J46" s="105"/>
    </row>
    <row r="47" spans="1:13" ht="15" customHeight="1">
      <c r="A47" s="22" t="s">
        <v>20</v>
      </c>
      <c r="B47" s="138">
        <f t="shared" si="5"/>
        <v>3043</v>
      </c>
      <c r="C47" s="118">
        <v>2983</v>
      </c>
      <c r="D47" s="119">
        <v>60</v>
      </c>
      <c r="E47" s="119">
        <v>0</v>
      </c>
      <c r="F47" s="120">
        <v>0</v>
      </c>
      <c r="G47" s="120">
        <v>0</v>
      </c>
      <c r="H47" s="98">
        <v>452</v>
      </c>
      <c r="I47" s="139">
        <f t="shared" si="4"/>
        <v>6913</v>
      </c>
      <c r="J47" s="105"/>
    </row>
    <row r="48" spans="1:13" s="33" customFormat="1" ht="15" customHeight="1">
      <c r="A48" s="51" t="s">
        <v>71</v>
      </c>
      <c r="B48" s="49"/>
      <c r="C48" s="49"/>
      <c r="D48" s="49"/>
      <c r="E48" s="49"/>
      <c r="F48" s="49"/>
      <c r="G48" s="49"/>
      <c r="H48" s="49"/>
      <c r="I48" s="49"/>
      <c r="J48" s="50"/>
      <c r="K48" s="13"/>
      <c r="M48" s="2"/>
    </row>
    <row r="49" spans="1:13" s="33" customFormat="1" ht="15" customHeight="1">
      <c r="A49" s="51" t="s">
        <v>73</v>
      </c>
      <c r="B49" s="13"/>
      <c r="C49" s="13"/>
      <c r="D49" s="13"/>
      <c r="E49" s="13"/>
      <c r="F49" s="13"/>
      <c r="G49" s="13"/>
      <c r="H49" s="13"/>
      <c r="I49" s="13"/>
      <c r="J49" s="13"/>
      <c r="K49" s="13"/>
      <c r="M49" s="2"/>
    </row>
    <row r="50" spans="1:13" s="33" customFormat="1" ht="15" customHeight="1">
      <c r="A50" s="51" t="s">
        <v>74</v>
      </c>
      <c r="B50" s="13"/>
      <c r="C50" s="13"/>
      <c r="D50" s="13"/>
      <c r="E50" s="13"/>
      <c r="F50" s="13"/>
      <c r="G50" s="13"/>
      <c r="H50" s="13"/>
      <c r="I50" s="13"/>
      <c r="J50" s="13"/>
      <c r="K50" s="13"/>
      <c r="M50" s="2"/>
    </row>
    <row r="51" spans="1:13" s="33" customFormat="1" ht="15" customHeight="1">
      <c r="A51" s="51" t="s">
        <v>75</v>
      </c>
      <c r="B51" s="13"/>
      <c r="C51" s="13"/>
      <c r="D51" s="13"/>
      <c r="E51" s="13"/>
      <c r="F51" s="13"/>
      <c r="G51" s="13"/>
      <c r="H51" s="13"/>
      <c r="I51" s="13"/>
      <c r="J51" s="13"/>
      <c r="K51" s="13"/>
      <c r="M51" s="2"/>
    </row>
    <row r="52" spans="1:13" s="33" customFormat="1" ht="15" customHeight="1">
      <c r="A52" s="51" t="s">
        <v>68</v>
      </c>
      <c r="B52" s="13"/>
      <c r="C52" s="13"/>
      <c r="D52" s="13"/>
      <c r="E52" s="13"/>
      <c r="F52" s="13"/>
      <c r="G52" s="13"/>
      <c r="H52" s="13"/>
      <c r="I52" s="13"/>
      <c r="J52" s="13"/>
      <c r="K52" s="13"/>
      <c r="M52" s="2"/>
    </row>
    <row r="53" spans="1:13" ht="15" customHeight="1">
      <c r="A53" s="17"/>
      <c r="B53" s="15"/>
      <c r="C53" s="15"/>
      <c r="D53" s="15"/>
      <c r="E53" s="15"/>
      <c r="F53" s="15"/>
      <c r="G53" s="15"/>
      <c r="H53" s="15"/>
      <c r="I53" s="16"/>
      <c r="J53" s="13"/>
    </row>
    <row r="54" spans="1:13" ht="15" customHeight="1">
      <c r="A54" s="17"/>
      <c r="B54" s="15"/>
      <c r="C54" s="15"/>
      <c r="D54" s="15"/>
      <c r="E54" s="15"/>
      <c r="F54" s="15"/>
      <c r="G54" s="15"/>
      <c r="H54" s="15"/>
      <c r="I54" s="16"/>
      <c r="J54" s="13"/>
    </row>
    <row r="55" spans="1:13" ht="15" customHeight="1">
      <c r="A55" s="17"/>
      <c r="B55" s="15"/>
      <c r="C55" s="15"/>
      <c r="D55" s="15"/>
      <c r="E55" s="15"/>
      <c r="F55" s="15"/>
      <c r="G55" s="15"/>
      <c r="H55" s="15"/>
      <c r="I55" s="16"/>
      <c r="J55" s="13"/>
    </row>
    <row r="56" spans="1:13" ht="15" customHeight="1">
      <c r="A56" s="17"/>
      <c r="B56" s="15"/>
      <c r="C56" s="15"/>
      <c r="D56" s="15"/>
      <c r="E56" s="15"/>
      <c r="F56" s="15"/>
      <c r="G56" s="15"/>
      <c r="H56" s="15"/>
      <c r="I56" s="16"/>
      <c r="J56" s="13"/>
    </row>
    <row r="57" spans="1:13" ht="15" customHeight="1">
      <c r="A57" s="17"/>
      <c r="B57" s="15"/>
      <c r="C57" s="15"/>
      <c r="D57" s="15"/>
      <c r="E57" s="15"/>
      <c r="F57" s="15"/>
      <c r="G57" s="15"/>
      <c r="H57" s="15"/>
      <c r="I57" s="16"/>
      <c r="J57" s="13"/>
    </row>
    <row r="58" spans="1:13" ht="15" customHeight="1">
      <c r="A58" s="17"/>
      <c r="B58" s="15"/>
      <c r="C58" s="15"/>
      <c r="D58" s="15"/>
      <c r="E58" s="15"/>
      <c r="F58" s="15"/>
      <c r="G58" s="15"/>
      <c r="H58" s="15"/>
      <c r="I58" s="16"/>
      <c r="J58" s="13"/>
    </row>
    <row r="59" spans="1:13" ht="15" customHeight="1">
      <c r="A59" s="17"/>
      <c r="B59" s="15"/>
      <c r="C59" s="15"/>
      <c r="D59" s="15"/>
      <c r="E59" s="15"/>
      <c r="F59" s="15"/>
      <c r="G59" s="15"/>
      <c r="H59" s="15"/>
      <c r="I59" s="16"/>
      <c r="J59" s="13"/>
    </row>
    <row r="60" spans="1:13" ht="15" customHeight="1">
      <c r="A60" s="17"/>
      <c r="B60" s="15"/>
      <c r="C60" s="15"/>
      <c r="D60" s="15"/>
      <c r="E60" s="15"/>
      <c r="F60" s="15"/>
      <c r="G60" s="15"/>
      <c r="H60" s="15"/>
      <c r="I60" s="16"/>
      <c r="J60" s="13"/>
    </row>
    <row r="61" spans="1:13" ht="15" customHeight="1">
      <c r="A61" s="17"/>
      <c r="B61" s="15"/>
      <c r="C61" s="15"/>
      <c r="D61" s="15"/>
      <c r="E61" s="15"/>
      <c r="F61" s="15"/>
      <c r="G61" s="15"/>
      <c r="H61" s="15"/>
      <c r="I61" s="16"/>
      <c r="J61" s="13"/>
    </row>
    <row r="62" spans="1:13" ht="15" customHeight="1">
      <c r="A62" s="17"/>
      <c r="B62" s="15"/>
      <c r="C62" s="15"/>
      <c r="D62" s="15"/>
      <c r="E62" s="15"/>
      <c r="F62" s="15"/>
      <c r="G62" s="15"/>
      <c r="H62" s="15"/>
      <c r="I62" s="16"/>
      <c r="J62" s="13"/>
    </row>
    <row r="63" spans="1:13" ht="15" customHeight="1">
      <c r="A63" s="13"/>
      <c r="B63" s="18"/>
      <c r="C63" s="18"/>
      <c r="D63" s="18"/>
      <c r="E63" s="18"/>
      <c r="F63" s="18"/>
      <c r="G63" s="18"/>
      <c r="H63" s="18"/>
      <c r="I63" s="19"/>
      <c r="J63" s="13"/>
    </row>
    <row r="64" spans="1:13" ht="15" customHeight="1">
      <c r="A64" s="13"/>
      <c r="B64" s="18"/>
      <c r="C64" s="18"/>
      <c r="D64" s="18"/>
      <c r="E64" s="18"/>
      <c r="F64" s="18"/>
      <c r="G64" s="18"/>
      <c r="H64" s="18"/>
      <c r="I64" s="19"/>
      <c r="J64" s="13"/>
    </row>
    <row r="65" spans="1:10" ht="15" customHeight="1">
      <c r="A65" s="13"/>
      <c r="B65" s="18"/>
      <c r="C65" s="18"/>
      <c r="D65" s="18"/>
      <c r="E65" s="18"/>
      <c r="F65" s="18"/>
      <c r="G65" s="18"/>
      <c r="H65" s="18"/>
      <c r="I65" s="19"/>
      <c r="J65" s="13"/>
    </row>
    <row r="66" spans="1:10" ht="15" customHeight="1">
      <c r="A66" s="13"/>
      <c r="B66" s="18"/>
      <c r="C66" s="18"/>
      <c r="D66" s="18"/>
      <c r="E66" s="18"/>
      <c r="F66" s="18"/>
      <c r="G66" s="18"/>
      <c r="H66" s="18"/>
      <c r="I66" s="19"/>
      <c r="J66" s="13"/>
    </row>
    <row r="67" spans="1:10" ht="15" customHeight="1">
      <c r="A67" s="13"/>
      <c r="B67" s="18"/>
      <c r="C67" s="18"/>
      <c r="D67" s="18"/>
      <c r="E67" s="18"/>
      <c r="F67" s="18"/>
      <c r="G67" s="18"/>
      <c r="H67" s="18"/>
      <c r="I67" s="19"/>
      <c r="J67" s="13"/>
    </row>
    <row r="68" spans="1:10" ht="15" customHeight="1">
      <c r="A68" s="13"/>
      <c r="B68" s="18"/>
      <c r="C68" s="18"/>
      <c r="D68" s="18"/>
      <c r="E68" s="18"/>
      <c r="F68" s="18"/>
      <c r="G68" s="18"/>
      <c r="H68" s="18"/>
      <c r="I68" s="19"/>
      <c r="J68" s="13"/>
    </row>
    <row r="69" spans="1:10" ht="15" customHeight="1">
      <c r="A69" s="13"/>
      <c r="B69" s="18"/>
      <c r="C69" s="18"/>
      <c r="D69" s="18"/>
      <c r="E69" s="18"/>
      <c r="F69" s="18"/>
      <c r="G69" s="18"/>
      <c r="H69" s="18"/>
      <c r="I69" s="19"/>
      <c r="J69" s="13"/>
    </row>
    <row r="70" spans="1:10" ht="15" customHeight="1">
      <c r="A70" s="13"/>
      <c r="B70" s="18"/>
      <c r="C70" s="18"/>
      <c r="D70" s="18"/>
      <c r="E70" s="18"/>
      <c r="F70" s="18"/>
      <c r="G70" s="18"/>
      <c r="H70" s="18"/>
      <c r="I70" s="19"/>
      <c r="J70" s="13"/>
    </row>
    <row r="71" spans="1:10" ht="15" customHeight="1">
      <c r="A71" s="13"/>
      <c r="B71" s="18"/>
      <c r="C71" s="18"/>
      <c r="D71" s="18"/>
      <c r="E71" s="18"/>
      <c r="F71" s="18"/>
      <c r="G71" s="18"/>
      <c r="H71" s="18"/>
      <c r="I71" s="19"/>
      <c r="J71" s="13"/>
    </row>
    <row r="72" spans="1:10" ht="15" customHeight="1">
      <c r="A72" s="13"/>
      <c r="B72" s="18"/>
      <c r="C72" s="18"/>
      <c r="D72" s="18"/>
      <c r="E72" s="18"/>
      <c r="F72" s="18"/>
      <c r="G72" s="18"/>
      <c r="H72" s="18"/>
      <c r="I72" s="19"/>
      <c r="J72" s="13"/>
    </row>
    <row r="73" spans="1:10" ht="15" customHeight="1">
      <c r="A73" s="13"/>
      <c r="B73" s="18"/>
      <c r="C73" s="18"/>
      <c r="D73" s="18"/>
      <c r="E73" s="18"/>
      <c r="F73" s="18"/>
      <c r="G73" s="18"/>
      <c r="H73" s="18"/>
      <c r="I73" s="19"/>
      <c r="J73" s="13"/>
    </row>
    <row r="74" spans="1:10" ht="15" customHeight="1">
      <c r="A74" s="13"/>
      <c r="B74" s="18"/>
      <c r="C74" s="18"/>
      <c r="D74" s="18"/>
      <c r="E74" s="18"/>
      <c r="F74" s="18"/>
      <c r="G74" s="18"/>
      <c r="H74" s="18"/>
      <c r="I74" s="19"/>
      <c r="J74" s="13"/>
    </row>
    <row r="75" spans="1:10" ht="15" customHeight="1">
      <c r="A75" s="13"/>
      <c r="B75" s="18"/>
      <c r="C75" s="18"/>
      <c r="D75" s="18"/>
      <c r="E75" s="18"/>
      <c r="F75" s="18"/>
      <c r="G75" s="18"/>
      <c r="H75" s="18"/>
      <c r="I75" s="19"/>
      <c r="J75" s="13"/>
    </row>
    <row r="76" spans="1:10" ht="15" customHeight="1">
      <c r="A76" s="13"/>
      <c r="B76" s="18"/>
      <c r="C76" s="18"/>
      <c r="D76" s="18"/>
      <c r="E76" s="18"/>
      <c r="F76" s="18"/>
      <c r="G76" s="18"/>
      <c r="H76" s="18"/>
      <c r="I76" s="19"/>
      <c r="J76" s="13"/>
    </row>
    <row r="77" spans="1:10" ht="15" customHeight="1">
      <c r="A77" s="13"/>
      <c r="B77" s="18"/>
      <c r="C77" s="18"/>
      <c r="D77" s="18"/>
      <c r="E77" s="18"/>
      <c r="F77" s="18"/>
      <c r="G77" s="18"/>
      <c r="H77" s="18"/>
      <c r="I77" s="19"/>
      <c r="J77" s="13"/>
    </row>
    <row r="78" spans="1:10" ht="15" customHeight="1">
      <c r="A78" s="13"/>
      <c r="B78" s="18"/>
      <c r="C78" s="18"/>
      <c r="D78" s="18"/>
      <c r="E78" s="18"/>
      <c r="F78" s="18"/>
      <c r="G78" s="18"/>
      <c r="H78" s="18"/>
      <c r="I78" s="19"/>
      <c r="J78" s="13"/>
    </row>
    <row r="79" spans="1:10" ht="15" customHeight="1">
      <c r="A79" s="13"/>
      <c r="B79" s="18"/>
      <c r="C79" s="18"/>
      <c r="D79" s="18"/>
      <c r="E79" s="18"/>
      <c r="F79" s="18"/>
      <c r="G79" s="18"/>
      <c r="H79" s="18"/>
      <c r="I79" s="19"/>
      <c r="J79" s="13"/>
    </row>
    <row r="80" spans="1:10" ht="15" customHeight="1">
      <c r="A80" s="13"/>
      <c r="B80" s="18"/>
      <c r="C80" s="18"/>
      <c r="D80" s="18"/>
      <c r="E80" s="18"/>
      <c r="F80" s="18"/>
      <c r="G80" s="18"/>
      <c r="H80" s="18"/>
      <c r="I80" s="19"/>
      <c r="J80" s="13"/>
    </row>
    <row r="81" spans="1:10" ht="15" customHeight="1">
      <c r="A81" s="13"/>
      <c r="B81" s="18"/>
      <c r="C81" s="18"/>
      <c r="D81" s="18"/>
      <c r="E81" s="18"/>
      <c r="F81" s="18"/>
      <c r="G81" s="18"/>
      <c r="H81" s="18"/>
      <c r="I81" s="19"/>
      <c r="J81" s="13"/>
    </row>
    <row r="82" spans="1:10" ht="15" customHeight="1">
      <c r="A82" s="13"/>
      <c r="B82" s="18"/>
      <c r="C82" s="18"/>
      <c r="D82" s="18"/>
      <c r="E82" s="18"/>
      <c r="F82" s="18"/>
      <c r="G82" s="18"/>
      <c r="H82" s="18"/>
      <c r="I82" s="19"/>
      <c r="J82" s="13"/>
    </row>
    <row r="83" spans="1:10" ht="15" customHeight="1">
      <c r="A83" s="13"/>
      <c r="B83" s="18"/>
      <c r="C83" s="18"/>
      <c r="D83" s="18"/>
      <c r="E83" s="18"/>
      <c r="F83" s="18"/>
      <c r="G83" s="18"/>
      <c r="H83" s="18"/>
      <c r="I83" s="19"/>
      <c r="J83" s="13"/>
    </row>
    <row r="84" spans="1:10" ht="15" customHeight="1">
      <c r="A84" s="13"/>
      <c r="B84" s="18"/>
      <c r="C84" s="18"/>
      <c r="D84" s="18"/>
      <c r="E84" s="18"/>
      <c r="F84" s="18"/>
      <c r="G84" s="18"/>
      <c r="H84" s="18"/>
      <c r="I84" s="19"/>
      <c r="J84" s="13"/>
    </row>
    <row r="85" spans="1:10" ht="15" customHeight="1">
      <c r="A85" s="13"/>
      <c r="B85" s="18"/>
      <c r="C85" s="18"/>
      <c r="D85" s="18"/>
      <c r="E85" s="18"/>
      <c r="F85" s="18"/>
      <c r="G85" s="18"/>
      <c r="H85" s="18"/>
      <c r="I85" s="19"/>
      <c r="J85" s="13"/>
    </row>
    <row r="86" spans="1:10" ht="15" customHeight="1">
      <c r="A86" s="13"/>
      <c r="B86" s="18"/>
      <c r="C86" s="18"/>
      <c r="D86" s="18"/>
      <c r="E86" s="18"/>
      <c r="F86" s="18"/>
      <c r="G86" s="18"/>
      <c r="H86" s="18"/>
      <c r="I86" s="19"/>
      <c r="J86" s="13"/>
    </row>
    <row r="87" spans="1:10" ht="15" customHeight="1">
      <c r="A87" s="13"/>
      <c r="B87" s="18"/>
      <c r="C87" s="18"/>
      <c r="D87" s="18"/>
      <c r="E87" s="18"/>
      <c r="F87" s="18"/>
      <c r="G87" s="18"/>
      <c r="H87" s="18"/>
      <c r="I87" s="19"/>
      <c r="J87" s="13"/>
    </row>
    <row r="88" spans="1:10" ht="15" customHeight="1">
      <c r="A88" s="13"/>
      <c r="B88" s="18"/>
      <c r="C88" s="18"/>
      <c r="D88" s="18"/>
      <c r="E88" s="18"/>
      <c r="F88" s="18"/>
      <c r="G88" s="18"/>
      <c r="H88" s="18"/>
      <c r="I88" s="19"/>
      <c r="J88" s="13"/>
    </row>
    <row r="89" spans="1:10" ht="15" customHeight="1">
      <c r="A89" s="13"/>
      <c r="B89" s="18"/>
      <c r="C89" s="18"/>
      <c r="D89" s="18"/>
      <c r="E89" s="18"/>
      <c r="F89" s="18"/>
      <c r="G89" s="18"/>
      <c r="H89" s="18"/>
      <c r="I89" s="19"/>
      <c r="J89" s="13"/>
    </row>
    <row r="90" spans="1:10" ht="15" customHeight="1">
      <c r="A90" s="13"/>
      <c r="B90" s="18"/>
      <c r="C90" s="18"/>
      <c r="D90" s="18"/>
      <c r="E90" s="18"/>
      <c r="F90" s="18"/>
      <c r="G90" s="18"/>
      <c r="H90" s="18"/>
      <c r="I90" s="19"/>
      <c r="J90" s="13"/>
    </row>
    <row r="91" spans="1:10" ht="15" customHeight="1">
      <c r="A91" s="13"/>
      <c r="B91" s="18"/>
      <c r="C91" s="18"/>
      <c r="D91" s="18"/>
      <c r="E91" s="18"/>
      <c r="F91" s="18"/>
      <c r="G91" s="18"/>
      <c r="H91" s="18"/>
      <c r="I91" s="19"/>
      <c r="J91" s="13"/>
    </row>
    <row r="92" spans="1:10" ht="15" customHeight="1">
      <c r="A92" s="13"/>
      <c r="B92" s="18"/>
      <c r="C92" s="18"/>
      <c r="D92" s="18"/>
      <c r="E92" s="18"/>
      <c r="F92" s="18"/>
      <c r="G92" s="18"/>
      <c r="H92" s="18"/>
      <c r="I92" s="19"/>
      <c r="J92" s="13"/>
    </row>
    <row r="93" spans="1:10" ht="15" customHeight="1">
      <c r="A93" s="13"/>
      <c r="B93" s="18"/>
      <c r="C93" s="18"/>
      <c r="D93" s="18"/>
      <c r="E93" s="18"/>
      <c r="F93" s="18"/>
      <c r="G93" s="18"/>
      <c r="H93" s="18"/>
      <c r="I93" s="19"/>
      <c r="J93" s="13"/>
    </row>
    <row r="94" spans="1:10" ht="15" customHeight="1">
      <c r="A94" s="13"/>
      <c r="B94" s="18"/>
      <c r="C94" s="18"/>
      <c r="D94" s="18"/>
      <c r="E94" s="18"/>
      <c r="F94" s="18"/>
      <c r="G94" s="18"/>
      <c r="H94" s="18"/>
      <c r="I94" s="19"/>
      <c r="J94" s="13"/>
    </row>
    <row r="95" spans="1:10" ht="15" customHeight="1">
      <c r="A95" s="13"/>
      <c r="B95" s="18"/>
      <c r="C95" s="18"/>
      <c r="D95" s="18"/>
      <c r="E95" s="18"/>
      <c r="F95" s="18"/>
      <c r="G95" s="18"/>
      <c r="H95" s="18"/>
      <c r="I95" s="19"/>
      <c r="J95" s="13"/>
    </row>
    <row r="96" spans="1:10" ht="15" customHeight="1">
      <c r="A96" s="13"/>
      <c r="B96" s="18"/>
      <c r="C96" s="18"/>
      <c r="D96" s="18"/>
      <c r="E96" s="18"/>
      <c r="F96" s="18"/>
      <c r="G96" s="18"/>
      <c r="H96" s="18"/>
      <c r="I96" s="19"/>
      <c r="J96" s="13"/>
    </row>
    <row r="97" spans="1:10" ht="15" customHeight="1">
      <c r="A97" s="13"/>
      <c r="B97" s="18"/>
      <c r="C97" s="18"/>
      <c r="D97" s="18"/>
      <c r="E97" s="18"/>
      <c r="F97" s="18"/>
      <c r="G97" s="18"/>
      <c r="H97" s="18"/>
      <c r="I97" s="19"/>
      <c r="J97" s="13"/>
    </row>
    <row r="98" spans="1:10" ht="15" customHeight="1">
      <c r="A98" s="13"/>
      <c r="B98" s="18"/>
      <c r="C98" s="18"/>
      <c r="D98" s="18"/>
      <c r="E98" s="18"/>
      <c r="F98" s="18"/>
      <c r="G98" s="18"/>
      <c r="H98" s="18"/>
      <c r="I98" s="19"/>
      <c r="J98" s="13"/>
    </row>
    <row r="99" spans="1:10" ht="15" customHeight="1">
      <c r="A99" s="13"/>
      <c r="B99" s="18"/>
      <c r="C99" s="18"/>
      <c r="D99" s="18"/>
      <c r="E99" s="18"/>
      <c r="F99" s="18"/>
      <c r="G99" s="18"/>
      <c r="H99" s="18"/>
      <c r="I99" s="19"/>
      <c r="J99" s="13"/>
    </row>
    <row r="100" spans="1:10" ht="15" customHeight="1">
      <c r="A100" s="13"/>
      <c r="B100" s="18"/>
      <c r="C100" s="18"/>
      <c r="D100" s="18"/>
      <c r="E100" s="18"/>
      <c r="F100" s="18"/>
      <c r="G100" s="18"/>
      <c r="H100" s="18"/>
      <c r="I100" s="19"/>
      <c r="J100" s="13"/>
    </row>
    <row r="101" spans="1:10" ht="15" customHeight="1">
      <c r="A101" s="13"/>
      <c r="B101" s="18"/>
      <c r="C101" s="18"/>
      <c r="D101" s="18"/>
      <c r="E101" s="18"/>
      <c r="F101" s="18"/>
      <c r="G101" s="18"/>
      <c r="H101" s="18"/>
      <c r="I101" s="19"/>
      <c r="J101" s="13"/>
    </row>
    <row r="102" spans="1:10" ht="15" customHeight="1">
      <c r="A102" s="13"/>
      <c r="B102" s="18"/>
      <c r="C102" s="18"/>
      <c r="D102" s="18"/>
      <c r="E102" s="18"/>
      <c r="F102" s="18"/>
      <c r="G102" s="18"/>
      <c r="H102" s="18"/>
      <c r="I102" s="19"/>
      <c r="J102" s="13"/>
    </row>
    <row r="103" spans="1:10" ht="15" customHeight="1">
      <c r="A103" s="13"/>
      <c r="B103" s="18"/>
      <c r="C103" s="18"/>
      <c r="D103" s="18"/>
      <c r="E103" s="18"/>
      <c r="F103" s="18"/>
      <c r="G103" s="18"/>
      <c r="H103" s="18"/>
      <c r="I103" s="19"/>
      <c r="J103" s="13"/>
    </row>
    <row r="104" spans="1:10" ht="15" customHeight="1">
      <c r="A104" s="13"/>
      <c r="B104" s="18"/>
      <c r="C104" s="18"/>
      <c r="D104" s="18"/>
      <c r="E104" s="18"/>
      <c r="F104" s="18"/>
      <c r="G104" s="18"/>
      <c r="H104" s="18"/>
      <c r="I104" s="19"/>
      <c r="J104" s="13"/>
    </row>
    <row r="105" spans="1:10" ht="15" customHeight="1">
      <c r="A105" s="13"/>
      <c r="B105" s="18"/>
      <c r="C105" s="18"/>
      <c r="D105" s="18"/>
      <c r="E105" s="18"/>
      <c r="F105" s="18"/>
      <c r="G105" s="18"/>
      <c r="H105" s="18"/>
      <c r="I105" s="19"/>
      <c r="J105" s="13"/>
    </row>
    <row r="106" spans="1:10" ht="15" customHeight="1">
      <c r="A106" s="13"/>
      <c r="B106" s="18"/>
      <c r="C106" s="18"/>
      <c r="D106" s="18"/>
      <c r="E106" s="18"/>
      <c r="F106" s="18"/>
      <c r="G106" s="18"/>
      <c r="H106" s="18"/>
      <c r="I106" s="19"/>
      <c r="J106" s="13"/>
    </row>
    <row r="107" spans="1:10" ht="15" customHeight="1">
      <c r="A107" s="13"/>
      <c r="B107" s="18"/>
      <c r="C107" s="18"/>
      <c r="D107" s="18"/>
      <c r="E107" s="18"/>
      <c r="F107" s="18"/>
      <c r="G107" s="18"/>
      <c r="H107" s="18"/>
      <c r="I107" s="19"/>
      <c r="J107" s="13"/>
    </row>
    <row r="108" spans="1:10" ht="15" customHeight="1">
      <c r="A108" s="13"/>
      <c r="B108" s="18"/>
      <c r="C108" s="18"/>
      <c r="D108" s="18"/>
      <c r="E108" s="18"/>
      <c r="F108" s="18"/>
      <c r="G108" s="18"/>
      <c r="H108" s="18"/>
      <c r="I108" s="19"/>
      <c r="J108" s="13"/>
    </row>
    <row r="109" spans="1:10" ht="15" customHeight="1">
      <c r="A109" s="13"/>
      <c r="B109" s="18"/>
      <c r="C109" s="18"/>
      <c r="D109" s="18"/>
      <c r="E109" s="18"/>
      <c r="F109" s="18"/>
      <c r="G109" s="18"/>
      <c r="H109" s="18"/>
      <c r="I109" s="19"/>
      <c r="J109" s="13"/>
    </row>
    <row r="110" spans="1:10" ht="15" customHeight="1">
      <c r="A110" s="13"/>
      <c r="B110" s="18"/>
      <c r="C110" s="18"/>
      <c r="D110" s="18"/>
      <c r="E110" s="18"/>
      <c r="F110" s="18"/>
      <c r="G110" s="18"/>
      <c r="H110" s="18"/>
      <c r="I110" s="19"/>
      <c r="J110" s="13"/>
    </row>
    <row r="111" spans="1:10" ht="15" customHeight="1">
      <c r="A111" s="13"/>
      <c r="B111" s="18"/>
      <c r="C111" s="18"/>
      <c r="D111" s="18"/>
      <c r="E111" s="18"/>
      <c r="F111" s="18"/>
      <c r="G111" s="18"/>
      <c r="H111" s="18"/>
      <c r="I111" s="19"/>
      <c r="J111" s="13"/>
    </row>
    <row r="112" spans="1:10" ht="15" customHeight="1">
      <c r="A112" s="13"/>
      <c r="B112" s="18"/>
      <c r="C112" s="18"/>
      <c r="D112" s="18"/>
      <c r="E112" s="18"/>
      <c r="F112" s="18"/>
      <c r="G112" s="18"/>
      <c r="H112" s="18"/>
      <c r="I112" s="19"/>
      <c r="J112" s="13"/>
    </row>
    <row r="113" spans="1:10" ht="15" customHeight="1">
      <c r="A113" s="13"/>
      <c r="B113" s="18"/>
      <c r="C113" s="18"/>
      <c r="D113" s="18"/>
      <c r="E113" s="18"/>
      <c r="F113" s="18"/>
      <c r="G113" s="18"/>
      <c r="H113" s="18"/>
      <c r="I113" s="19"/>
      <c r="J113" s="13"/>
    </row>
    <row r="114" spans="1:10" ht="15" customHeight="1">
      <c r="A114" s="13"/>
      <c r="B114" s="18"/>
      <c r="C114" s="18"/>
      <c r="D114" s="18"/>
      <c r="E114" s="18"/>
      <c r="F114" s="18"/>
      <c r="G114" s="18"/>
      <c r="H114" s="18"/>
      <c r="I114" s="19"/>
      <c r="J114" s="13"/>
    </row>
    <row r="115" spans="1:10" ht="15" customHeight="1">
      <c r="A115" s="13"/>
      <c r="B115" s="18"/>
      <c r="C115" s="18"/>
      <c r="D115" s="18"/>
      <c r="E115" s="18"/>
      <c r="F115" s="18"/>
      <c r="G115" s="18"/>
      <c r="H115" s="18"/>
      <c r="I115" s="19"/>
      <c r="J115" s="13"/>
    </row>
    <row r="116" spans="1:10" ht="15" customHeight="1">
      <c r="A116" s="13"/>
      <c r="B116" s="18"/>
      <c r="C116" s="18"/>
      <c r="D116" s="18"/>
      <c r="E116" s="18"/>
      <c r="F116" s="18"/>
      <c r="G116" s="18"/>
      <c r="H116" s="18"/>
      <c r="I116" s="19"/>
      <c r="J116" s="13"/>
    </row>
    <row r="117" spans="1:10" ht="15" customHeight="1">
      <c r="A117" s="13"/>
      <c r="B117" s="18"/>
      <c r="C117" s="18"/>
      <c r="D117" s="18"/>
      <c r="E117" s="18"/>
      <c r="F117" s="18"/>
      <c r="G117" s="18"/>
      <c r="H117" s="18"/>
      <c r="I117" s="19"/>
      <c r="J117" s="13"/>
    </row>
    <row r="118" spans="1:10" ht="15" customHeight="1">
      <c r="A118" s="13"/>
      <c r="B118" s="18"/>
      <c r="C118" s="18"/>
      <c r="D118" s="18"/>
      <c r="E118" s="18"/>
      <c r="F118" s="18"/>
      <c r="G118" s="18"/>
      <c r="H118" s="18"/>
      <c r="I118" s="19"/>
      <c r="J118" s="13"/>
    </row>
    <row r="119" spans="1:10" ht="15" customHeight="1">
      <c r="A119" s="13"/>
      <c r="B119" s="18"/>
      <c r="C119" s="18"/>
      <c r="D119" s="18"/>
      <c r="E119" s="18"/>
      <c r="F119" s="18"/>
      <c r="G119" s="18"/>
      <c r="H119" s="18"/>
      <c r="I119" s="19"/>
      <c r="J119" s="13"/>
    </row>
    <row r="120" spans="1:10" ht="15" customHeight="1">
      <c r="A120" s="13"/>
      <c r="B120" s="18"/>
      <c r="C120" s="18"/>
      <c r="D120" s="18"/>
      <c r="E120" s="18"/>
      <c r="F120" s="18"/>
      <c r="G120" s="18"/>
      <c r="H120" s="18"/>
      <c r="I120" s="19"/>
      <c r="J120" s="13"/>
    </row>
    <row r="121" spans="1:10" ht="15" customHeight="1">
      <c r="A121" s="13"/>
      <c r="B121" s="18"/>
      <c r="C121" s="18"/>
      <c r="D121" s="18"/>
      <c r="E121" s="18"/>
      <c r="F121" s="18"/>
      <c r="G121" s="18"/>
      <c r="H121" s="18"/>
      <c r="I121" s="19"/>
      <c r="J121" s="13"/>
    </row>
    <row r="122" spans="1:10" ht="15" customHeight="1">
      <c r="A122" s="13"/>
      <c r="B122" s="18"/>
      <c r="C122" s="18"/>
      <c r="D122" s="18"/>
      <c r="E122" s="18"/>
      <c r="F122" s="18"/>
      <c r="G122" s="18"/>
      <c r="H122" s="18"/>
      <c r="I122" s="19"/>
      <c r="J122" s="13"/>
    </row>
    <row r="123" spans="1:10" ht="15" customHeight="1">
      <c r="A123" s="13"/>
      <c r="B123" s="18"/>
      <c r="C123" s="18"/>
      <c r="D123" s="18"/>
      <c r="E123" s="18"/>
      <c r="F123" s="18"/>
      <c r="G123" s="18"/>
      <c r="H123" s="18"/>
      <c r="I123" s="19"/>
      <c r="J123" s="13"/>
    </row>
    <row r="124" spans="1:10" ht="15" customHeight="1">
      <c r="A124" s="13"/>
      <c r="B124" s="18"/>
      <c r="C124" s="18"/>
      <c r="D124" s="18"/>
      <c r="E124" s="18"/>
      <c r="F124" s="18"/>
      <c r="G124" s="18"/>
      <c r="H124" s="18"/>
      <c r="I124" s="19"/>
      <c r="J124" s="13"/>
    </row>
    <row r="125" spans="1:10" ht="15" customHeight="1">
      <c r="A125" s="13"/>
      <c r="B125" s="18"/>
      <c r="C125" s="18"/>
      <c r="D125" s="18"/>
      <c r="E125" s="18"/>
      <c r="F125" s="18"/>
      <c r="G125" s="18"/>
      <c r="H125" s="18"/>
      <c r="I125" s="19"/>
      <c r="J125" s="13"/>
    </row>
    <row r="126" spans="1:10" ht="15" customHeight="1">
      <c r="A126" s="13"/>
      <c r="B126" s="18"/>
      <c r="C126" s="18"/>
      <c r="D126" s="18"/>
      <c r="E126" s="18"/>
      <c r="F126" s="18"/>
      <c r="G126" s="18"/>
      <c r="H126" s="18"/>
      <c r="I126" s="19"/>
      <c r="J126" s="13"/>
    </row>
    <row r="127" spans="1:10" ht="15" customHeight="1">
      <c r="A127" s="13"/>
      <c r="B127" s="18"/>
      <c r="C127" s="18"/>
      <c r="D127" s="18"/>
      <c r="E127" s="18"/>
      <c r="F127" s="18"/>
      <c r="G127" s="18"/>
      <c r="H127" s="18"/>
      <c r="I127" s="19"/>
      <c r="J127" s="13"/>
    </row>
    <row r="128" spans="1:10" ht="15" customHeight="1">
      <c r="A128" s="13"/>
      <c r="B128" s="18"/>
      <c r="C128" s="18"/>
      <c r="D128" s="18"/>
      <c r="E128" s="18"/>
      <c r="F128" s="18"/>
      <c r="G128" s="18"/>
      <c r="H128" s="18"/>
      <c r="I128" s="19"/>
      <c r="J128" s="13"/>
    </row>
    <row r="129" spans="1:10" ht="15" customHeight="1">
      <c r="A129" s="13"/>
      <c r="B129" s="18"/>
      <c r="C129" s="18"/>
      <c r="D129" s="18"/>
      <c r="E129" s="18"/>
      <c r="F129" s="18"/>
      <c r="G129" s="18"/>
      <c r="H129" s="18"/>
      <c r="I129" s="19"/>
      <c r="J129" s="13"/>
    </row>
    <row r="130" spans="1:10" ht="15" customHeight="1">
      <c r="A130" s="13"/>
      <c r="B130" s="18"/>
      <c r="C130" s="18"/>
      <c r="D130" s="18"/>
      <c r="E130" s="18"/>
      <c r="F130" s="18"/>
      <c r="G130" s="18"/>
      <c r="H130" s="18"/>
      <c r="I130" s="19"/>
      <c r="J130" s="13"/>
    </row>
    <row r="131" spans="1:10" ht="15" customHeight="1">
      <c r="A131" s="13"/>
      <c r="B131" s="18"/>
      <c r="C131" s="18"/>
      <c r="D131" s="18"/>
      <c r="E131" s="18"/>
      <c r="F131" s="18"/>
      <c r="G131" s="18"/>
      <c r="H131" s="18"/>
      <c r="I131" s="19"/>
      <c r="J131" s="13"/>
    </row>
    <row r="132" spans="1:10" ht="15" customHeight="1">
      <c r="A132" s="13"/>
      <c r="B132" s="18"/>
      <c r="C132" s="18"/>
      <c r="D132" s="18"/>
      <c r="E132" s="18"/>
      <c r="F132" s="18"/>
      <c r="G132" s="18"/>
      <c r="H132" s="18"/>
      <c r="I132" s="19"/>
      <c r="J132" s="13"/>
    </row>
    <row r="133" spans="1:10" ht="15" customHeight="1">
      <c r="A133" s="13"/>
      <c r="B133" s="18"/>
      <c r="C133" s="18"/>
      <c r="D133" s="18"/>
      <c r="E133" s="18"/>
      <c r="F133" s="18"/>
      <c r="G133" s="18"/>
      <c r="H133" s="18"/>
      <c r="I133" s="19"/>
      <c r="J133" s="13"/>
    </row>
    <row r="134" spans="1:10" ht="15" customHeight="1">
      <c r="A134" s="13"/>
      <c r="B134" s="18"/>
      <c r="C134" s="18"/>
      <c r="D134" s="18"/>
      <c r="E134" s="18"/>
      <c r="F134" s="18"/>
      <c r="G134" s="18"/>
      <c r="H134" s="18"/>
      <c r="I134" s="19"/>
      <c r="J134" s="13"/>
    </row>
    <row r="135" spans="1:10" ht="15" customHeight="1">
      <c r="A135" s="13"/>
      <c r="B135" s="18"/>
      <c r="C135" s="18"/>
      <c r="D135" s="18"/>
      <c r="E135" s="18"/>
      <c r="F135" s="18"/>
      <c r="G135" s="18"/>
      <c r="H135" s="18"/>
      <c r="I135" s="19"/>
      <c r="J135" s="13"/>
    </row>
    <row r="136" spans="1:10" ht="15" customHeight="1">
      <c r="A136" s="13"/>
      <c r="B136" s="18"/>
      <c r="C136" s="18"/>
      <c r="D136" s="18"/>
      <c r="E136" s="18"/>
      <c r="F136" s="18"/>
      <c r="G136" s="18"/>
      <c r="H136" s="18"/>
      <c r="I136" s="19"/>
      <c r="J136" s="13"/>
    </row>
    <row r="137" spans="1:10" ht="15" customHeight="1">
      <c r="A137" s="13"/>
      <c r="B137" s="18"/>
      <c r="C137" s="18"/>
      <c r="D137" s="18"/>
      <c r="E137" s="18"/>
      <c r="F137" s="18"/>
      <c r="G137" s="18"/>
      <c r="H137" s="18"/>
      <c r="I137" s="19"/>
      <c r="J137" s="13"/>
    </row>
    <row r="138" spans="1:10" ht="15" customHeight="1">
      <c r="A138" s="13"/>
      <c r="B138" s="18"/>
      <c r="C138" s="18"/>
      <c r="D138" s="18"/>
      <c r="E138" s="18"/>
      <c r="F138" s="18"/>
      <c r="G138" s="18"/>
      <c r="H138" s="18"/>
      <c r="I138" s="19"/>
      <c r="J138" s="13"/>
    </row>
    <row r="139" spans="1:10" ht="15" customHeight="1">
      <c r="A139" s="13"/>
      <c r="B139" s="18"/>
      <c r="C139" s="18"/>
      <c r="D139" s="18"/>
      <c r="E139" s="18"/>
      <c r="F139" s="18"/>
      <c r="G139" s="18"/>
      <c r="H139" s="18"/>
      <c r="I139" s="19"/>
      <c r="J139" s="13"/>
    </row>
    <row r="140" spans="1:10" ht="15" customHeight="1">
      <c r="A140" s="13"/>
      <c r="B140" s="18"/>
      <c r="C140" s="18"/>
      <c r="D140" s="18"/>
      <c r="E140" s="18"/>
      <c r="F140" s="18"/>
      <c r="G140" s="18"/>
      <c r="H140" s="18"/>
      <c r="I140" s="19"/>
      <c r="J140" s="13"/>
    </row>
    <row r="141" spans="1:10" ht="15" customHeight="1">
      <c r="A141" s="13"/>
      <c r="B141" s="18"/>
      <c r="C141" s="18"/>
      <c r="D141" s="18"/>
      <c r="E141" s="18"/>
      <c r="F141" s="18"/>
      <c r="G141" s="18"/>
      <c r="H141" s="18"/>
      <c r="I141" s="19"/>
      <c r="J141" s="13"/>
    </row>
    <row r="142" spans="1:10" ht="15" customHeight="1">
      <c r="A142" s="13"/>
      <c r="B142" s="18"/>
      <c r="C142" s="18"/>
      <c r="D142" s="18"/>
      <c r="E142" s="18"/>
      <c r="F142" s="18"/>
      <c r="G142" s="18"/>
      <c r="H142" s="18"/>
      <c r="I142" s="19"/>
      <c r="J142" s="13"/>
    </row>
    <row r="143" spans="1:10" ht="15" customHeight="1">
      <c r="A143" s="13"/>
      <c r="B143" s="18"/>
      <c r="C143" s="18"/>
      <c r="D143" s="18"/>
      <c r="E143" s="18"/>
      <c r="F143" s="18"/>
      <c r="G143" s="18"/>
      <c r="H143" s="18"/>
      <c r="I143" s="19"/>
      <c r="J143" s="13"/>
    </row>
    <row r="144" spans="1:10" ht="15" customHeight="1">
      <c r="A144" s="13"/>
      <c r="B144" s="18"/>
      <c r="C144" s="18"/>
      <c r="D144" s="18"/>
      <c r="E144" s="18"/>
      <c r="F144" s="18"/>
      <c r="G144" s="18"/>
      <c r="H144" s="18"/>
      <c r="I144" s="19"/>
      <c r="J144" s="13"/>
    </row>
    <row r="145" spans="1:10" ht="15" customHeight="1">
      <c r="A145" s="13"/>
      <c r="B145" s="18"/>
      <c r="C145" s="18"/>
      <c r="D145" s="18"/>
      <c r="E145" s="18"/>
      <c r="F145" s="18"/>
      <c r="G145" s="18"/>
      <c r="H145" s="18"/>
      <c r="I145" s="19"/>
      <c r="J145" s="13"/>
    </row>
    <row r="146" spans="1:10" ht="15" customHeight="1">
      <c r="A146" s="13"/>
      <c r="B146" s="18"/>
      <c r="C146" s="18"/>
      <c r="D146" s="18"/>
      <c r="E146" s="18"/>
      <c r="F146" s="18"/>
      <c r="G146" s="18"/>
      <c r="H146" s="18"/>
      <c r="I146" s="19"/>
      <c r="J146" s="13"/>
    </row>
    <row r="147" spans="1:10" ht="15" customHeight="1">
      <c r="A147" s="13"/>
      <c r="B147" s="18"/>
      <c r="C147" s="18"/>
      <c r="D147" s="18"/>
      <c r="E147" s="18"/>
      <c r="F147" s="18"/>
      <c r="G147" s="18"/>
      <c r="H147" s="18"/>
      <c r="I147" s="19"/>
      <c r="J147" s="13"/>
    </row>
    <row r="148" spans="1:10" ht="15" customHeight="1">
      <c r="A148" s="13"/>
      <c r="B148" s="18"/>
      <c r="C148" s="18"/>
      <c r="D148" s="18"/>
      <c r="E148" s="18"/>
      <c r="F148" s="18"/>
      <c r="G148" s="18"/>
      <c r="H148" s="18"/>
      <c r="I148" s="19"/>
      <c r="J148" s="13"/>
    </row>
    <row r="149" spans="1:10" ht="15" customHeight="1">
      <c r="A149" s="13"/>
      <c r="B149" s="18"/>
      <c r="C149" s="18"/>
      <c r="D149" s="18"/>
      <c r="E149" s="18"/>
      <c r="F149" s="18"/>
      <c r="G149" s="18"/>
      <c r="H149" s="18"/>
      <c r="I149" s="19"/>
      <c r="J149" s="13"/>
    </row>
    <row r="150" spans="1:10" ht="15" customHeight="1">
      <c r="A150" s="13"/>
      <c r="B150" s="18"/>
      <c r="C150" s="18"/>
      <c r="D150" s="18"/>
      <c r="E150" s="18"/>
      <c r="F150" s="18"/>
      <c r="G150" s="18"/>
      <c r="H150" s="18"/>
      <c r="I150" s="19"/>
      <c r="J150" s="13"/>
    </row>
    <row r="151" spans="1:10" ht="15" customHeight="1">
      <c r="A151" s="13"/>
      <c r="B151" s="18"/>
      <c r="C151" s="18"/>
      <c r="D151" s="18"/>
      <c r="E151" s="18"/>
      <c r="F151" s="18"/>
      <c r="G151" s="18"/>
      <c r="H151" s="18"/>
      <c r="I151" s="19"/>
      <c r="J151" s="13"/>
    </row>
    <row r="152" spans="1:10" ht="15" customHeight="1">
      <c r="A152" s="13"/>
      <c r="B152" s="18"/>
      <c r="C152" s="18"/>
      <c r="D152" s="18"/>
      <c r="E152" s="18"/>
      <c r="F152" s="18"/>
      <c r="G152" s="18"/>
      <c r="H152" s="18"/>
      <c r="I152" s="19"/>
      <c r="J152" s="13"/>
    </row>
    <row r="153" spans="1:10" ht="15" customHeight="1">
      <c r="A153" s="13"/>
      <c r="B153" s="18"/>
      <c r="C153" s="18"/>
      <c r="D153" s="18"/>
      <c r="E153" s="18"/>
      <c r="F153" s="18"/>
      <c r="G153" s="18"/>
      <c r="H153" s="18"/>
      <c r="I153" s="19"/>
      <c r="J153" s="13"/>
    </row>
    <row r="154" spans="1:10" ht="15" customHeight="1">
      <c r="A154" s="13"/>
      <c r="B154" s="18"/>
      <c r="C154" s="18"/>
      <c r="D154" s="18"/>
      <c r="E154" s="18"/>
      <c r="F154" s="18"/>
      <c r="G154" s="18"/>
      <c r="H154" s="18"/>
      <c r="I154" s="19"/>
      <c r="J154" s="13"/>
    </row>
    <row r="155" spans="1:10" ht="15" customHeight="1">
      <c r="A155" s="13"/>
      <c r="B155" s="18"/>
      <c r="C155" s="18"/>
      <c r="D155" s="18"/>
      <c r="E155" s="18"/>
      <c r="F155" s="18"/>
      <c r="G155" s="18"/>
      <c r="H155" s="18"/>
      <c r="I155" s="19"/>
      <c r="J155" s="13"/>
    </row>
    <row r="156" spans="1:10" ht="15" customHeight="1">
      <c r="A156" s="13"/>
      <c r="B156" s="18"/>
      <c r="C156" s="18"/>
      <c r="D156" s="18"/>
      <c r="E156" s="18"/>
      <c r="F156" s="18"/>
      <c r="G156" s="18"/>
      <c r="H156" s="18"/>
      <c r="I156" s="19"/>
      <c r="J156" s="13"/>
    </row>
    <row r="157" spans="1:10" ht="15" customHeight="1">
      <c r="A157" s="13"/>
      <c r="B157" s="18"/>
      <c r="C157" s="18"/>
      <c r="D157" s="18"/>
      <c r="E157" s="18"/>
      <c r="F157" s="18"/>
      <c r="G157" s="18"/>
      <c r="H157" s="18"/>
      <c r="I157" s="19"/>
      <c r="J157" s="13"/>
    </row>
  </sheetData>
  <mergeCells count="14">
    <mergeCell ref="B26:F26"/>
    <mergeCell ref="H26:H28"/>
    <mergeCell ref="I26:I28"/>
    <mergeCell ref="B27:D27"/>
    <mergeCell ref="E27:E28"/>
    <mergeCell ref="F27:F28"/>
    <mergeCell ref="G27:G28"/>
    <mergeCell ref="A1:H1"/>
    <mergeCell ref="B3:H3"/>
    <mergeCell ref="I3:I5"/>
    <mergeCell ref="B4:E4"/>
    <mergeCell ref="F4:F5"/>
    <mergeCell ref="G4:G5"/>
    <mergeCell ref="H4:H5"/>
  </mergeCells>
  <phoneticPr fontId="3"/>
  <pageMargins left="0.78700000000000003" right="0.78700000000000003" top="0.98399999999999999" bottom="0.98399999999999999" header="0.51200000000000001" footer="0.51200000000000001"/>
  <pageSetup paperSize="9" scale="90"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57"/>
  <sheetViews>
    <sheetView zoomScaleNormal="100" workbookViewId="0">
      <selection sqref="A1:H1"/>
    </sheetView>
  </sheetViews>
  <sheetFormatPr defaultRowHeight="15" customHeight="1"/>
  <cols>
    <col min="1" max="1" width="10.75" customWidth="1"/>
    <col min="2" max="8" width="8.875" style="23" customWidth="1"/>
    <col min="9" max="9" width="8.875" style="1" customWidth="1"/>
    <col min="12" max="12" width="9" style="2"/>
  </cols>
  <sheetData>
    <row r="1" spans="1:11" ht="24.95" customHeight="1">
      <c r="A1" s="320" t="s">
        <v>41</v>
      </c>
      <c r="B1" s="320"/>
      <c r="C1" s="320"/>
      <c r="D1" s="320"/>
      <c r="E1" s="320"/>
      <c r="F1" s="320"/>
      <c r="G1" s="320"/>
      <c r="H1" s="320"/>
      <c r="I1" s="31"/>
      <c r="J1" s="2"/>
      <c r="K1" s="2"/>
    </row>
    <row r="2" spans="1:11" ht="15" customHeight="1">
      <c r="A2" s="5"/>
      <c r="B2" s="6"/>
      <c r="C2" s="6"/>
      <c r="D2" s="6"/>
      <c r="E2" s="6"/>
      <c r="F2" s="6"/>
      <c r="G2" s="6"/>
      <c r="H2" s="7"/>
      <c r="I2" s="7" t="s">
        <v>40</v>
      </c>
      <c r="J2" s="5"/>
      <c r="K2" s="2"/>
    </row>
    <row r="3" spans="1:11" ht="15" customHeight="1">
      <c r="A3" s="8"/>
      <c r="B3" s="284" t="s">
        <v>5</v>
      </c>
      <c r="C3" s="321"/>
      <c r="D3" s="321"/>
      <c r="E3" s="321"/>
      <c r="F3" s="321"/>
      <c r="G3" s="321"/>
      <c r="H3" s="321"/>
      <c r="I3" s="285" t="s">
        <v>8</v>
      </c>
      <c r="J3" s="5"/>
      <c r="K3" s="2"/>
    </row>
    <row r="4" spans="1:11" ht="15" customHeight="1">
      <c r="A4" s="9"/>
      <c r="B4" s="324" t="s">
        <v>4</v>
      </c>
      <c r="C4" s="325"/>
      <c r="D4" s="325"/>
      <c r="E4" s="326"/>
      <c r="F4" s="290" t="s">
        <v>22</v>
      </c>
      <c r="G4" s="291" t="s">
        <v>10</v>
      </c>
      <c r="H4" s="293" t="s">
        <v>62</v>
      </c>
      <c r="I4" s="322"/>
      <c r="J4" s="5"/>
      <c r="K4" s="2"/>
    </row>
    <row r="5" spans="1:11" s="3" customFormat="1" ht="22.5">
      <c r="A5" s="10"/>
      <c r="B5" s="4"/>
      <c r="C5" s="28" t="s">
        <v>1</v>
      </c>
      <c r="D5" s="24" t="s">
        <v>2</v>
      </c>
      <c r="E5" s="25" t="s">
        <v>3</v>
      </c>
      <c r="F5" s="290"/>
      <c r="G5" s="292"/>
      <c r="H5" s="293"/>
      <c r="I5" s="323"/>
      <c r="J5" s="11"/>
    </row>
    <row r="6" spans="1:11" ht="20.100000000000001" customHeight="1">
      <c r="A6" s="12" t="s">
        <v>0</v>
      </c>
      <c r="B6" s="121">
        <f t="shared" ref="B6:H6" si="0">SUM(B7:B24)</f>
        <v>31149</v>
      </c>
      <c r="C6" s="68">
        <f t="shared" si="0"/>
        <v>25861</v>
      </c>
      <c r="D6" s="69">
        <f t="shared" si="0"/>
        <v>3877</v>
      </c>
      <c r="E6" s="122">
        <f t="shared" si="0"/>
        <v>1411</v>
      </c>
      <c r="F6" s="121">
        <f t="shared" si="0"/>
        <v>8879</v>
      </c>
      <c r="G6" s="121">
        <f t="shared" si="0"/>
        <v>708</v>
      </c>
      <c r="H6" s="123">
        <f t="shared" si="0"/>
        <v>357</v>
      </c>
      <c r="I6" s="124">
        <f t="shared" ref="I6:I24" si="1">B6+F6+G6+H6</f>
        <v>41093</v>
      </c>
      <c r="J6" s="105"/>
      <c r="K6" s="2"/>
    </row>
    <row r="7" spans="1:11" ht="15" customHeight="1">
      <c r="A7" s="20" t="s">
        <v>11</v>
      </c>
      <c r="B7" s="125">
        <f t="shared" ref="B7:B24" si="2">SUM(C7:E7)</f>
        <v>864</v>
      </c>
      <c r="C7" s="72">
        <v>427</v>
      </c>
      <c r="D7" s="73">
        <v>395</v>
      </c>
      <c r="E7" s="74">
        <v>42</v>
      </c>
      <c r="F7" s="71">
        <v>231</v>
      </c>
      <c r="G7" s="71">
        <f>36+26+25</f>
        <v>87</v>
      </c>
      <c r="H7" s="107">
        <v>0</v>
      </c>
      <c r="I7" s="126">
        <f t="shared" si="1"/>
        <v>1182</v>
      </c>
      <c r="J7" s="105"/>
    </row>
    <row r="8" spans="1:11" ht="15" customHeight="1">
      <c r="A8" s="21" t="s">
        <v>23</v>
      </c>
      <c r="B8" s="127">
        <f t="shared" si="2"/>
        <v>1385</v>
      </c>
      <c r="C8" s="76">
        <v>866</v>
      </c>
      <c r="D8" s="77">
        <v>519</v>
      </c>
      <c r="E8" s="78">
        <v>0</v>
      </c>
      <c r="F8" s="75">
        <v>559</v>
      </c>
      <c r="G8" s="75">
        <v>72</v>
      </c>
      <c r="H8" s="63">
        <v>172</v>
      </c>
      <c r="I8" s="128">
        <f t="shared" si="1"/>
        <v>2188</v>
      </c>
      <c r="J8" s="105"/>
      <c r="K8" s="30"/>
    </row>
    <row r="9" spans="1:11" ht="15" customHeight="1">
      <c r="A9" s="21" t="s">
        <v>31</v>
      </c>
      <c r="B9" s="127">
        <f t="shared" si="2"/>
        <v>327</v>
      </c>
      <c r="C9" s="76">
        <v>37</v>
      </c>
      <c r="D9" s="77">
        <v>167</v>
      </c>
      <c r="E9" s="78">
        <v>123</v>
      </c>
      <c r="F9" s="75">
        <v>209</v>
      </c>
      <c r="G9" s="75">
        <v>0</v>
      </c>
      <c r="H9" s="63">
        <v>0</v>
      </c>
      <c r="I9" s="128">
        <f t="shared" si="1"/>
        <v>536</v>
      </c>
      <c r="J9" s="105"/>
    </row>
    <row r="10" spans="1:11" ht="15" customHeight="1">
      <c r="A10" s="21" t="s">
        <v>32</v>
      </c>
      <c r="B10" s="127">
        <f t="shared" si="2"/>
        <v>887</v>
      </c>
      <c r="C10" s="76">
        <v>159</v>
      </c>
      <c r="D10" s="77">
        <v>345</v>
      </c>
      <c r="E10" s="78">
        <v>383</v>
      </c>
      <c r="F10" s="75">
        <v>194</v>
      </c>
      <c r="G10" s="75">
        <v>53</v>
      </c>
      <c r="H10" s="63">
        <v>0</v>
      </c>
      <c r="I10" s="128">
        <f t="shared" si="1"/>
        <v>1134</v>
      </c>
      <c r="J10" s="105"/>
      <c r="K10" s="30"/>
    </row>
    <row r="11" spans="1:11" ht="15" customHeight="1">
      <c r="A11" s="21" t="s">
        <v>33</v>
      </c>
      <c r="B11" s="127">
        <f t="shared" si="2"/>
        <v>814</v>
      </c>
      <c r="C11" s="76">
        <v>106</v>
      </c>
      <c r="D11" s="77">
        <v>617</v>
      </c>
      <c r="E11" s="78">
        <v>91</v>
      </c>
      <c r="F11" s="75">
        <v>273</v>
      </c>
      <c r="G11" s="75">
        <v>92</v>
      </c>
      <c r="H11" s="63">
        <v>0</v>
      </c>
      <c r="I11" s="128">
        <f t="shared" si="1"/>
        <v>1179</v>
      </c>
      <c r="J11" s="105"/>
    </row>
    <row r="12" spans="1:11" ht="15" customHeight="1">
      <c r="A12" s="21" t="s">
        <v>34</v>
      </c>
      <c r="B12" s="127">
        <f t="shared" si="2"/>
        <v>3543</v>
      </c>
      <c r="C12" s="76">
        <v>3334</v>
      </c>
      <c r="D12" s="77">
        <v>209</v>
      </c>
      <c r="E12" s="78">
        <v>0</v>
      </c>
      <c r="F12" s="75">
        <v>309</v>
      </c>
      <c r="G12" s="75">
        <v>23</v>
      </c>
      <c r="H12" s="63">
        <v>0</v>
      </c>
      <c r="I12" s="128">
        <f t="shared" si="1"/>
        <v>3875</v>
      </c>
      <c r="J12" s="105"/>
      <c r="K12" s="30"/>
    </row>
    <row r="13" spans="1:11" ht="15" customHeight="1">
      <c r="A13" s="21" t="s">
        <v>39</v>
      </c>
      <c r="B13" s="127">
        <f t="shared" si="2"/>
        <v>1675</v>
      </c>
      <c r="C13" s="76">
        <v>1309</v>
      </c>
      <c r="D13" s="77">
        <v>332</v>
      </c>
      <c r="E13" s="78">
        <v>34</v>
      </c>
      <c r="F13" s="75">
        <v>172</v>
      </c>
      <c r="G13" s="75">
        <v>67</v>
      </c>
      <c r="H13" s="63">
        <v>0</v>
      </c>
      <c r="I13" s="128">
        <f t="shared" si="1"/>
        <v>1914</v>
      </c>
      <c r="J13" s="105"/>
    </row>
    <row r="14" spans="1:11" ht="15" customHeight="1">
      <c r="A14" s="21" t="s">
        <v>35</v>
      </c>
      <c r="B14" s="127">
        <f t="shared" si="2"/>
        <v>4244</v>
      </c>
      <c r="C14" s="76">
        <v>4076</v>
      </c>
      <c r="D14" s="77">
        <v>168</v>
      </c>
      <c r="E14" s="78">
        <v>0</v>
      </c>
      <c r="F14" s="75">
        <v>597</v>
      </c>
      <c r="G14" s="75">
        <v>34</v>
      </c>
      <c r="H14" s="63">
        <v>0</v>
      </c>
      <c r="I14" s="128">
        <f t="shared" si="1"/>
        <v>4875</v>
      </c>
      <c r="J14" s="105"/>
    </row>
    <row r="15" spans="1:11" ht="15" customHeight="1">
      <c r="A15" s="21" t="s">
        <v>29</v>
      </c>
      <c r="B15" s="127">
        <f t="shared" si="2"/>
        <v>1632</v>
      </c>
      <c r="C15" s="76">
        <v>1345</v>
      </c>
      <c r="D15" s="77">
        <v>287</v>
      </c>
      <c r="E15" s="78">
        <v>0</v>
      </c>
      <c r="F15" s="75">
        <v>390</v>
      </c>
      <c r="G15" s="75">
        <v>0</v>
      </c>
      <c r="H15" s="63">
        <v>0</v>
      </c>
      <c r="I15" s="128">
        <f t="shared" si="1"/>
        <v>2022</v>
      </c>
      <c r="J15" s="105"/>
    </row>
    <row r="16" spans="1:11" ht="15" customHeight="1">
      <c r="A16" s="21" t="s">
        <v>36</v>
      </c>
      <c r="B16" s="127">
        <f t="shared" si="2"/>
        <v>2112</v>
      </c>
      <c r="C16" s="76">
        <v>1517</v>
      </c>
      <c r="D16" s="77">
        <v>57</v>
      </c>
      <c r="E16" s="78">
        <v>538</v>
      </c>
      <c r="F16" s="75">
        <v>301</v>
      </c>
      <c r="G16" s="75">
        <v>0</v>
      </c>
      <c r="H16" s="63">
        <v>110</v>
      </c>
      <c r="I16" s="128">
        <f t="shared" si="1"/>
        <v>2523</v>
      </c>
      <c r="J16" s="105"/>
    </row>
    <row r="17" spans="1:10" ht="15" customHeight="1">
      <c r="A17" s="21" t="s">
        <v>21</v>
      </c>
      <c r="B17" s="127">
        <f t="shared" si="2"/>
        <v>691</v>
      </c>
      <c r="C17" s="76">
        <v>283</v>
      </c>
      <c r="D17" s="77">
        <v>228</v>
      </c>
      <c r="E17" s="78">
        <v>180</v>
      </c>
      <c r="F17" s="75">
        <v>916</v>
      </c>
      <c r="G17" s="75">
        <f>23+53+36</f>
        <v>112</v>
      </c>
      <c r="H17" s="63">
        <v>0</v>
      </c>
      <c r="I17" s="128">
        <f t="shared" si="1"/>
        <v>1719</v>
      </c>
      <c r="J17" s="105"/>
    </row>
    <row r="18" spans="1:10" ht="15" customHeight="1">
      <c r="A18" s="21" t="s">
        <v>14</v>
      </c>
      <c r="B18" s="127">
        <f t="shared" si="2"/>
        <v>4393</v>
      </c>
      <c r="C18" s="76">
        <v>4317</v>
      </c>
      <c r="D18" s="77">
        <v>76</v>
      </c>
      <c r="E18" s="78">
        <v>0</v>
      </c>
      <c r="F18" s="75">
        <v>812</v>
      </c>
      <c r="G18" s="75">
        <v>54</v>
      </c>
      <c r="H18" s="63">
        <v>0</v>
      </c>
      <c r="I18" s="128">
        <f t="shared" si="1"/>
        <v>5259</v>
      </c>
      <c r="J18" s="105"/>
    </row>
    <row r="19" spans="1:10" ht="15" customHeight="1">
      <c r="A19" s="21" t="s">
        <v>15</v>
      </c>
      <c r="B19" s="127">
        <f t="shared" si="2"/>
        <v>191</v>
      </c>
      <c r="C19" s="76">
        <v>164</v>
      </c>
      <c r="D19" s="77">
        <v>27</v>
      </c>
      <c r="E19" s="78">
        <v>0</v>
      </c>
      <c r="F19" s="75">
        <v>865</v>
      </c>
      <c r="G19" s="75">
        <v>46</v>
      </c>
      <c r="H19" s="63">
        <v>0</v>
      </c>
      <c r="I19" s="128">
        <f t="shared" si="1"/>
        <v>1102</v>
      </c>
      <c r="J19" s="105"/>
    </row>
    <row r="20" spans="1:10" ht="15" customHeight="1">
      <c r="A20" s="21" t="s">
        <v>16</v>
      </c>
      <c r="B20" s="127">
        <f t="shared" si="2"/>
        <v>1719</v>
      </c>
      <c r="C20" s="76">
        <v>1654</v>
      </c>
      <c r="D20" s="77">
        <v>65</v>
      </c>
      <c r="E20" s="78">
        <v>0</v>
      </c>
      <c r="F20" s="75">
        <v>1294</v>
      </c>
      <c r="G20" s="75">
        <v>27</v>
      </c>
      <c r="H20" s="63">
        <v>0</v>
      </c>
      <c r="I20" s="128">
        <f t="shared" si="1"/>
        <v>3040</v>
      </c>
      <c r="J20" s="105"/>
    </row>
    <row r="21" spans="1:10" ht="15" customHeight="1">
      <c r="A21" s="21" t="s">
        <v>17</v>
      </c>
      <c r="B21" s="127">
        <f t="shared" si="2"/>
        <v>1128</v>
      </c>
      <c r="C21" s="76">
        <v>989</v>
      </c>
      <c r="D21" s="77">
        <v>139</v>
      </c>
      <c r="E21" s="78">
        <v>0</v>
      </c>
      <c r="F21" s="75">
        <v>479</v>
      </c>
      <c r="G21" s="75">
        <v>0</v>
      </c>
      <c r="H21" s="63">
        <v>75</v>
      </c>
      <c r="I21" s="128">
        <f t="shared" si="1"/>
        <v>1682</v>
      </c>
      <c r="J21" s="105"/>
    </row>
    <row r="22" spans="1:10" ht="15" customHeight="1">
      <c r="A22" s="21" t="s">
        <v>18</v>
      </c>
      <c r="B22" s="127">
        <f t="shared" si="2"/>
        <v>689</v>
      </c>
      <c r="C22" s="76">
        <v>654</v>
      </c>
      <c r="D22" s="77">
        <v>15</v>
      </c>
      <c r="E22" s="78">
        <v>20</v>
      </c>
      <c r="F22" s="75">
        <v>220</v>
      </c>
      <c r="G22" s="75">
        <v>24</v>
      </c>
      <c r="H22" s="63">
        <v>0</v>
      </c>
      <c r="I22" s="128">
        <f t="shared" si="1"/>
        <v>933</v>
      </c>
      <c r="J22" s="105"/>
    </row>
    <row r="23" spans="1:10" ht="15" customHeight="1">
      <c r="A23" s="21" t="s">
        <v>19</v>
      </c>
      <c r="B23" s="127">
        <f t="shared" si="2"/>
        <v>1795</v>
      </c>
      <c r="C23" s="76">
        <v>1644</v>
      </c>
      <c r="D23" s="77">
        <v>151</v>
      </c>
      <c r="E23" s="78">
        <v>0</v>
      </c>
      <c r="F23" s="75">
        <v>717</v>
      </c>
      <c r="G23" s="75">
        <v>0</v>
      </c>
      <c r="H23" s="63">
        <v>0</v>
      </c>
      <c r="I23" s="128">
        <f t="shared" si="1"/>
        <v>2512</v>
      </c>
      <c r="J23" s="105"/>
    </row>
    <row r="24" spans="1:10" ht="15" customHeight="1">
      <c r="A24" s="22" t="s">
        <v>20</v>
      </c>
      <c r="B24" s="129">
        <f t="shared" si="2"/>
        <v>3060</v>
      </c>
      <c r="C24" s="80">
        <v>2980</v>
      </c>
      <c r="D24" s="81">
        <v>80</v>
      </c>
      <c r="E24" s="82">
        <v>0</v>
      </c>
      <c r="F24" s="79">
        <v>341</v>
      </c>
      <c r="G24" s="79">
        <v>17</v>
      </c>
      <c r="H24" s="67">
        <v>0</v>
      </c>
      <c r="I24" s="130">
        <f t="shared" si="1"/>
        <v>3418</v>
      </c>
      <c r="J24" s="105"/>
    </row>
    <row r="25" spans="1:10" ht="15" customHeight="1">
      <c r="A25" s="14"/>
      <c r="B25" s="15"/>
      <c r="C25" s="15"/>
      <c r="D25" s="15"/>
      <c r="E25" s="15"/>
      <c r="F25" s="15"/>
      <c r="G25" s="15"/>
      <c r="H25" s="15"/>
      <c r="I25" s="16"/>
      <c r="J25" s="13"/>
    </row>
    <row r="26" spans="1:10" s="2" customFormat="1" ht="15" customHeight="1">
      <c r="A26" s="8"/>
      <c r="B26" s="294" t="s">
        <v>6</v>
      </c>
      <c r="C26" s="295"/>
      <c r="D26" s="295"/>
      <c r="E26" s="295"/>
      <c r="F26" s="295"/>
      <c r="G26" s="26"/>
      <c r="H26" s="296" t="s">
        <v>64</v>
      </c>
      <c r="I26" s="338" t="s">
        <v>9</v>
      </c>
      <c r="J26" s="5"/>
    </row>
    <row r="27" spans="1:10" s="2" customFormat="1" ht="15" customHeight="1">
      <c r="A27" s="9"/>
      <c r="B27" s="296" t="s">
        <v>7</v>
      </c>
      <c r="C27" s="305"/>
      <c r="D27" s="306"/>
      <c r="E27" s="306" t="s">
        <v>30</v>
      </c>
      <c r="F27" s="291" t="s">
        <v>10</v>
      </c>
      <c r="G27" s="295" t="s">
        <v>66</v>
      </c>
      <c r="H27" s="297"/>
      <c r="I27" s="339"/>
      <c r="J27" s="5"/>
    </row>
    <row r="28" spans="1:10" s="3" customFormat="1" ht="22.5">
      <c r="A28" s="10"/>
      <c r="B28" s="27"/>
      <c r="C28" s="28" t="s">
        <v>1</v>
      </c>
      <c r="D28" s="29" t="s">
        <v>61</v>
      </c>
      <c r="E28" s="307"/>
      <c r="F28" s="292"/>
      <c r="G28" s="295"/>
      <c r="H28" s="298"/>
      <c r="I28" s="340"/>
      <c r="J28" s="11"/>
    </row>
    <row r="29" spans="1:10" ht="15" customHeight="1">
      <c r="A29" s="12" t="s">
        <v>0</v>
      </c>
      <c r="B29" s="131">
        <f t="shared" ref="B29:H29" si="3">SUM(B30:B47)</f>
        <v>17822</v>
      </c>
      <c r="C29" s="108">
        <f t="shared" si="3"/>
        <v>17557</v>
      </c>
      <c r="D29" s="109">
        <f t="shared" si="3"/>
        <v>265</v>
      </c>
      <c r="E29" s="109">
        <f t="shared" si="3"/>
        <v>1692</v>
      </c>
      <c r="F29" s="88">
        <f t="shared" si="3"/>
        <v>14</v>
      </c>
      <c r="G29" s="132">
        <f t="shared" si="3"/>
        <v>5603</v>
      </c>
      <c r="H29" s="131">
        <f t="shared" si="3"/>
        <v>45927</v>
      </c>
      <c r="I29" s="133">
        <f t="shared" ref="I29:I47" si="4">I6+B29+E29+F29+G29+H29</f>
        <v>112151</v>
      </c>
      <c r="J29" s="105"/>
    </row>
    <row r="30" spans="1:10" ht="15" customHeight="1">
      <c r="A30" s="20" t="s">
        <v>11</v>
      </c>
      <c r="B30" s="134">
        <f t="shared" ref="B30:B47" si="5">SUM(C30:D30)</f>
        <v>0</v>
      </c>
      <c r="C30" s="111">
        <v>0</v>
      </c>
      <c r="D30" s="112">
        <v>0</v>
      </c>
      <c r="E30" s="112">
        <v>112</v>
      </c>
      <c r="F30" s="113">
        <v>0</v>
      </c>
      <c r="G30" s="113">
        <v>42</v>
      </c>
      <c r="H30" s="89">
        <v>824</v>
      </c>
      <c r="I30" s="135">
        <f t="shared" si="4"/>
        <v>2160</v>
      </c>
      <c r="J30" s="105"/>
    </row>
    <row r="31" spans="1:10" ht="15" customHeight="1">
      <c r="A31" s="21" t="s">
        <v>23</v>
      </c>
      <c r="B31" s="136">
        <f t="shared" si="5"/>
        <v>841</v>
      </c>
      <c r="C31" s="115">
        <v>812</v>
      </c>
      <c r="D31" s="116">
        <v>29</v>
      </c>
      <c r="E31" s="116">
        <v>23</v>
      </c>
      <c r="F31" s="117">
        <v>0</v>
      </c>
      <c r="G31" s="117">
        <v>292</v>
      </c>
      <c r="H31" s="94">
        <v>4381</v>
      </c>
      <c r="I31" s="137">
        <f t="shared" si="4"/>
        <v>7725</v>
      </c>
      <c r="J31" s="105"/>
    </row>
    <row r="32" spans="1:10" ht="15" customHeight="1">
      <c r="A32" s="21" t="s">
        <v>31</v>
      </c>
      <c r="B32" s="136">
        <f t="shared" si="5"/>
        <v>244</v>
      </c>
      <c r="C32" s="115">
        <v>244</v>
      </c>
      <c r="D32" s="112">
        <v>0</v>
      </c>
      <c r="E32" s="116">
        <v>0</v>
      </c>
      <c r="F32" s="117">
        <v>0</v>
      </c>
      <c r="G32" s="117">
        <v>0</v>
      </c>
      <c r="H32" s="94">
        <v>396</v>
      </c>
      <c r="I32" s="137">
        <f t="shared" si="4"/>
        <v>1176</v>
      </c>
      <c r="J32" s="105"/>
    </row>
    <row r="33" spans="1:13" ht="15" customHeight="1">
      <c r="A33" s="21" t="s">
        <v>32</v>
      </c>
      <c r="B33" s="136">
        <f t="shared" si="5"/>
        <v>0</v>
      </c>
      <c r="C33" s="115">
        <v>0</v>
      </c>
      <c r="D33" s="112">
        <v>0</v>
      </c>
      <c r="E33" s="116">
        <v>0</v>
      </c>
      <c r="F33" s="117">
        <v>0</v>
      </c>
      <c r="G33" s="117">
        <v>780</v>
      </c>
      <c r="H33" s="94">
        <v>3998</v>
      </c>
      <c r="I33" s="137">
        <f t="shared" si="4"/>
        <v>5912</v>
      </c>
      <c r="J33" s="105"/>
    </row>
    <row r="34" spans="1:13" ht="15" customHeight="1">
      <c r="A34" s="21" t="s">
        <v>33</v>
      </c>
      <c r="B34" s="136">
        <f t="shared" si="5"/>
        <v>0</v>
      </c>
      <c r="C34" s="115">
        <v>0</v>
      </c>
      <c r="D34" s="112">
        <v>0</v>
      </c>
      <c r="E34" s="116">
        <v>16</v>
      </c>
      <c r="F34" s="117">
        <v>0</v>
      </c>
      <c r="G34" s="117">
        <v>161</v>
      </c>
      <c r="H34" s="94">
        <v>2978</v>
      </c>
      <c r="I34" s="137">
        <f t="shared" si="4"/>
        <v>4334</v>
      </c>
      <c r="J34" s="105"/>
    </row>
    <row r="35" spans="1:13" ht="15" customHeight="1">
      <c r="A35" s="21" t="s">
        <v>37</v>
      </c>
      <c r="B35" s="136">
        <f t="shared" si="5"/>
        <v>774</v>
      </c>
      <c r="C35" s="115">
        <v>774</v>
      </c>
      <c r="D35" s="112">
        <v>0</v>
      </c>
      <c r="E35" s="116">
        <v>227</v>
      </c>
      <c r="F35" s="117">
        <v>0</v>
      </c>
      <c r="G35" s="117">
        <v>0</v>
      </c>
      <c r="H35" s="94">
        <v>2510</v>
      </c>
      <c r="I35" s="137">
        <f t="shared" si="4"/>
        <v>7386</v>
      </c>
      <c r="J35" s="105"/>
    </row>
    <row r="36" spans="1:13" ht="15" customHeight="1">
      <c r="A36" s="21" t="s">
        <v>39</v>
      </c>
      <c r="B36" s="136">
        <f t="shared" si="5"/>
        <v>3885</v>
      </c>
      <c r="C36" s="115">
        <v>3885</v>
      </c>
      <c r="D36" s="112">
        <v>0</v>
      </c>
      <c r="E36" s="116">
        <v>37</v>
      </c>
      <c r="F36" s="117">
        <v>0</v>
      </c>
      <c r="G36" s="117">
        <v>68</v>
      </c>
      <c r="H36" s="94">
        <v>4603</v>
      </c>
      <c r="I36" s="137">
        <f t="shared" si="4"/>
        <v>10507</v>
      </c>
      <c r="J36" s="105"/>
    </row>
    <row r="37" spans="1:13" ht="15" customHeight="1">
      <c r="A37" s="21" t="s">
        <v>38</v>
      </c>
      <c r="B37" s="136">
        <f t="shared" si="5"/>
        <v>1509</v>
      </c>
      <c r="C37" s="115">
        <v>1509</v>
      </c>
      <c r="D37" s="112">
        <v>0</v>
      </c>
      <c r="E37" s="116">
        <v>158</v>
      </c>
      <c r="F37" s="117">
        <v>0</v>
      </c>
      <c r="G37" s="117">
        <f>1054+326+92</f>
        <v>1472</v>
      </c>
      <c r="H37" s="94">
        <v>3095</v>
      </c>
      <c r="I37" s="137">
        <f t="shared" si="4"/>
        <v>11109</v>
      </c>
      <c r="J37" s="105"/>
    </row>
    <row r="38" spans="1:13" ht="15" customHeight="1">
      <c r="A38" s="21" t="s">
        <v>12</v>
      </c>
      <c r="B38" s="136">
        <f t="shared" si="5"/>
        <v>324</v>
      </c>
      <c r="C38" s="115">
        <v>324</v>
      </c>
      <c r="D38" s="112">
        <v>0</v>
      </c>
      <c r="E38" s="116">
        <v>39</v>
      </c>
      <c r="F38" s="117">
        <v>0</v>
      </c>
      <c r="G38" s="117">
        <f>519+102</f>
        <v>621</v>
      </c>
      <c r="H38" s="94">
        <v>4323</v>
      </c>
      <c r="I38" s="137">
        <f t="shared" si="4"/>
        <v>7329</v>
      </c>
      <c r="J38" s="105"/>
    </row>
    <row r="39" spans="1:13" ht="15" customHeight="1">
      <c r="A39" s="21" t="s">
        <v>13</v>
      </c>
      <c r="B39" s="136">
        <f t="shared" si="5"/>
        <v>534</v>
      </c>
      <c r="C39" s="115">
        <v>358</v>
      </c>
      <c r="D39" s="116">
        <v>176</v>
      </c>
      <c r="E39" s="116">
        <v>27</v>
      </c>
      <c r="F39" s="117">
        <v>0</v>
      </c>
      <c r="G39" s="117">
        <v>0</v>
      </c>
      <c r="H39" s="94">
        <v>4017</v>
      </c>
      <c r="I39" s="137">
        <f t="shared" si="4"/>
        <v>7101</v>
      </c>
      <c r="J39" s="105"/>
    </row>
    <row r="40" spans="1:13" ht="15" customHeight="1">
      <c r="A40" s="21" t="s">
        <v>21</v>
      </c>
      <c r="B40" s="136">
        <f t="shared" si="5"/>
        <v>7</v>
      </c>
      <c r="C40" s="115">
        <v>7</v>
      </c>
      <c r="D40" s="112">
        <v>0</v>
      </c>
      <c r="E40" s="116">
        <v>168</v>
      </c>
      <c r="F40" s="117">
        <v>0</v>
      </c>
      <c r="G40" s="117">
        <v>0</v>
      </c>
      <c r="H40" s="94">
        <v>1718</v>
      </c>
      <c r="I40" s="137">
        <f t="shared" si="4"/>
        <v>3612</v>
      </c>
      <c r="J40" s="105"/>
    </row>
    <row r="41" spans="1:13" ht="15" customHeight="1">
      <c r="A41" s="21" t="s">
        <v>14</v>
      </c>
      <c r="B41" s="136">
        <f t="shared" si="5"/>
        <v>618</v>
      </c>
      <c r="C41" s="115">
        <v>618</v>
      </c>
      <c r="D41" s="112">
        <v>0</v>
      </c>
      <c r="E41" s="116">
        <v>135</v>
      </c>
      <c r="F41" s="117">
        <v>14</v>
      </c>
      <c r="G41" s="117">
        <v>727</v>
      </c>
      <c r="H41" s="94">
        <v>1745</v>
      </c>
      <c r="I41" s="137">
        <f t="shared" si="4"/>
        <v>8498</v>
      </c>
      <c r="J41" s="105"/>
    </row>
    <row r="42" spans="1:13" ht="15" customHeight="1">
      <c r="A42" s="21" t="s">
        <v>15</v>
      </c>
      <c r="B42" s="136">
        <f t="shared" si="5"/>
        <v>0</v>
      </c>
      <c r="C42" s="115">
        <v>0</v>
      </c>
      <c r="D42" s="112">
        <v>0</v>
      </c>
      <c r="E42" s="116">
        <v>211</v>
      </c>
      <c r="F42" s="117">
        <v>0</v>
      </c>
      <c r="G42" s="117">
        <v>0</v>
      </c>
      <c r="H42" s="94">
        <v>2565</v>
      </c>
      <c r="I42" s="137">
        <f t="shared" si="4"/>
        <v>3878</v>
      </c>
      <c r="J42" s="105"/>
    </row>
    <row r="43" spans="1:13" ht="15" customHeight="1">
      <c r="A43" s="21" t="s">
        <v>16</v>
      </c>
      <c r="B43" s="136">
        <f t="shared" si="5"/>
        <v>0</v>
      </c>
      <c r="C43" s="115">
        <v>0</v>
      </c>
      <c r="D43" s="112">
        <v>0</v>
      </c>
      <c r="E43" s="116">
        <v>212</v>
      </c>
      <c r="F43" s="117">
        <v>0</v>
      </c>
      <c r="G43" s="117">
        <v>0</v>
      </c>
      <c r="H43" s="94">
        <f>3032+170</f>
        <v>3202</v>
      </c>
      <c r="I43" s="137">
        <f t="shared" si="4"/>
        <v>6454</v>
      </c>
      <c r="J43" s="105"/>
    </row>
    <row r="44" spans="1:13" ht="15" customHeight="1">
      <c r="A44" s="21" t="s">
        <v>17</v>
      </c>
      <c r="B44" s="136">
        <f t="shared" si="5"/>
        <v>3502</v>
      </c>
      <c r="C44" s="115">
        <v>3502</v>
      </c>
      <c r="D44" s="112">
        <v>0</v>
      </c>
      <c r="E44" s="116">
        <v>0</v>
      </c>
      <c r="F44" s="117">
        <v>0</v>
      </c>
      <c r="G44" s="117">
        <v>790</v>
      </c>
      <c r="H44" s="94">
        <v>1913</v>
      </c>
      <c r="I44" s="137">
        <f t="shared" si="4"/>
        <v>7887</v>
      </c>
      <c r="J44" s="105"/>
    </row>
    <row r="45" spans="1:13" ht="15" customHeight="1">
      <c r="A45" s="21" t="s">
        <v>18</v>
      </c>
      <c r="B45" s="136">
        <f t="shared" si="5"/>
        <v>303</v>
      </c>
      <c r="C45" s="115">
        <v>303</v>
      </c>
      <c r="D45" s="112">
        <v>0</v>
      </c>
      <c r="E45" s="116">
        <v>133</v>
      </c>
      <c r="F45" s="117">
        <v>0</v>
      </c>
      <c r="G45" s="117">
        <v>650</v>
      </c>
      <c r="H45" s="94">
        <v>3207</v>
      </c>
      <c r="I45" s="137">
        <f t="shared" si="4"/>
        <v>5226</v>
      </c>
      <c r="J45" s="105"/>
    </row>
    <row r="46" spans="1:13" ht="15" customHeight="1">
      <c r="A46" s="21" t="s">
        <v>19</v>
      </c>
      <c r="B46" s="136">
        <f t="shared" si="5"/>
        <v>2238</v>
      </c>
      <c r="C46" s="115">
        <v>2238</v>
      </c>
      <c r="D46" s="112">
        <v>0</v>
      </c>
      <c r="E46" s="116">
        <v>194</v>
      </c>
      <c r="F46" s="117">
        <v>0</v>
      </c>
      <c r="G46" s="117">
        <v>0</v>
      </c>
      <c r="H46" s="94">
        <v>0</v>
      </c>
      <c r="I46" s="137">
        <f t="shared" si="4"/>
        <v>4944</v>
      </c>
      <c r="J46" s="105"/>
    </row>
    <row r="47" spans="1:13" ht="15" customHeight="1">
      <c r="A47" s="22" t="s">
        <v>20</v>
      </c>
      <c r="B47" s="138">
        <f t="shared" si="5"/>
        <v>3043</v>
      </c>
      <c r="C47" s="118">
        <v>2983</v>
      </c>
      <c r="D47" s="119">
        <v>60</v>
      </c>
      <c r="E47" s="119">
        <v>0</v>
      </c>
      <c r="F47" s="120">
        <v>0</v>
      </c>
      <c r="G47" s="120">
        <v>0</v>
      </c>
      <c r="H47" s="98">
        <v>452</v>
      </c>
      <c r="I47" s="139">
        <f t="shared" si="4"/>
        <v>6913</v>
      </c>
      <c r="J47" s="105"/>
    </row>
    <row r="48" spans="1:13" s="33" customFormat="1" ht="15" customHeight="1">
      <c r="A48" s="51" t="s">
        <v>71</v>
      </c>
      <c r="B48" s="49"/>
      <c r="C48" s="49"/>
      <c r="D48" s="49"/>
      <c r="E48" s="49"/>
      <c r="F48" s="49"/>
      <c r="G48" s="49"/>
      <c r="H48" s="49"/>
      <c r="I48" s="49"/>
      <c r="J48" s="50"/>
      <c r="K48" s="13"/>
      <c r="M48" s="2"/>
    </row>
    <row r="49" spans="1:13" s="33" customFormat="1" ht="15" customHeight="1">
      <c r="A49" s="51" t="s">
        <v>73</v>
      </c>
      <c r="B49" s="13"/>
      <c r="C49" s="13"/>
      <c r="D49" s="13"/>
      <c r="E49" s="13"/>
      <c r="F49" s="13"/>
      <c r="G49" s="13"/>
      <c r="H49" s="13"/>
      <c r="I49" s="13"/>
      <c r="J49" s="13"/>
      <c r="K49" s="13"/>
      <c r="M49" s="2"/>
    </row>
    <row r="50" spans="1:13" s="33" customFormat="1" ht="15" customHeight="1">
      <c r="A50" s="51" t="s">
        <v>74</v>
      </c>
      <c r="B50" s="13"/>
      <c r="C50" s="13"/>
      <c r="D50" s="13"/>
      <c r="E50" s="13"/>
      <c r="F50" s="13"/>
      <c r="G50" s="13"/>
      <c r="H50" s="13"/>
      <c r="I50" s="13"/>
      <c r="J50" s="13"/>
      <c r="K50" s="13"/>
      <c r="M50" s="2"/>
    </row>
    <row r="51" spans="1:13" s="33" customFormat="1" ht="15" customHeight="1">
      <c r="A51" s="51" t="s">
        <v>75</v>
      </c>
      <c r="B51" s="13"/>
      <c r="C51" s="13"/>
      <c r="D51" s="13"/>
      <c r="E51" s="13"/>
      <c r="F51" s="13"/>
      <c r="G51" s="13"/>
      <c r="H51" s="13"/>
      <c r="I51" s="13"/>
      <c r="J51" s="13"/>
      <c r="K51" s="13"/>
      <c r="M51" s="2"/>
    </row>
    <row r="52" spans="1:13" s="33" customFormat="1" ht="15" customHeight="1">
      <c r="A52" s="51" t="s">
        <v>68</v>
      </c>
      <c r="B52" s="13"/>
      <c r="C52" s="13"/>
      <c r="D52" s="13"/>
      <c r="E52" s="13"/>
      <c r="F52" s="13"/>
      <c r="G52" s="13"/>
      <c r="H52" s="13"/>
      <c r="I52" s="13"/>
      <c r="J52" s="13"/>
      <c r="K52" s="13"/>
      <c r="M52" s="2"/>
    </row>
    <row r="53" spans="1:13" ht="15" customHeight="1">
      <c r="A53" s="17"/>
      <c r="B53" s="15"/>
      <c r="C53" s="15"/>
      <c r="D53" s="15"/>
      <c r="E53" s="15"/>
      <c r="F53" s="15"/>
      <c r="G53" s="15"/>
      <c r="H53" s="15"/>
      <c r="I53" s="16"/>
      <c r="J53" s="13"/>
    </row>
    <row r="54" spans="1:13" ht="15" customHeight="1">
      <c r="A54" s="17"/>
      <c r="B54" s="15"/>
      <c r="C54" s="15"/>
      <c r="D54" s="15"/>
      <c r="E54" s="15"/>
      <c r="F54" s="15"/>
      <c r="G54" s="15"/>
      <c r="H54" s="15"/>
      <c r="I54" s="16"/>
      <c r="J54" s="13"/>
    </row>
    <row r="55" spans="1:13" ht="15" customHeight="1">
      <c r="A55" s="17"/>
      <c r="B55" s="15"/>
      <c r="C55" s="15"/>
      <c r="D55" s="15"/>
      <c r="E55" s="15"/>
      <c r="F55" s="15"/>
      <c r="G55" s="15"/>
      <c r="H55" s="15"/>
      <c r="I55" s="16"/>
      <c r="J55" s="13"/>
    </row>
    <row r="56" spans="1:13" ht="15" customHeight="1">
      <c r="A56" s="17"/>
      <c r="B56" s="15"/>
      <c r="C56" s="15"/>
      <c r="D56" s="15"/>
      <c r="E56" s="15"/>
      <c r="F56" s="15"/>
      <c r="G56" s="15"/>
      <c r="H56" s="15"/>
      <c r="I56" s="16"/>
      <c r="J56" s="13"/>
    </row>
    <row r="57" spans="1:13" ht="15" customHeight="1">
      <c r="A57" s="17"/>
      <c r="B57" s="15"/>
      <c r="C57" s="15"/>
      <c r="D57" s="15"/>
      <c r="E57" s="15"/>
      <c r="F57" s="15"/>
      <c r="G57" s="15"/>
      <c r="H57" s="15"/>
      <c r="I57" s="16"/>
      <c r="J57" s="13"/>
    </row>
    <row r="58" spans="1:13" ht="15" customHeight="1">
      <c r="A58" s="17"/>
      <c r="B58" s="15"/>
      <c r="C58" s="15"/>
      <c r="D58" s="15"/>
      <c r="E58" s="15"/>
      <c r="F58" s="15"/>
      <c r="G58" s="15"/>
      <c r="H58" s="15"/>
      <c r="I58" s="16"/>
      <c r="J58" s="13"/>
    </row>
    <row r="59" spans="1:13" ht="15" customHeight="1">
      <c r="A59" s="17"/>
      <c r="B59" s="15"/>
      <c r="C59" s="15"/>
      <c r="D59" s="15"/>
      <c r="E59" s="15"/>
      <c r="F59" s="15"/>
      <c r="G59" s="15"/>
      <c r="H59" s="15"/>
      <c r="I59" s="16"/>
      <c r="J59" s="13"/>
    </row>
    <row r="60" spans="1:13" ht="15" customHeight="1">
      <c r="A60" s="17"/>
      <c r="B60" s="15"/>
      <c r="C60" s="15"/>
      <c r="D60" s="15"/>
      <c r="E60" s="15"/>
      <c r="F60" s="15"/>
      <c r="G60" s="15"/>
      <c r="H60" s="15"/>
      <c r="I60" s="16"/>
      <c r="J60" s="13"/>
    </row>
    <row r="61" spans="1:13" ht="15" customHeight="1">
      <c r="A61" s="17"/>
      <c r="B61" s="15"/>
      <c r="C61" s="15"/>
      <c r="D61" s="15"/>
      <c r="E61" s="15"/>
      <c r="F61" s="15"/>
      <c r="G61" s="15"/>
      <c r="H61" s="15"/>
      <c r="I61" s="16"/>
      <c r="J61" s="13"/>
    </row>
    <row r="62" spans="1:13" ht="15" customHeight="1">
      <c r="A62" s="17"/>
      <c r="B62" s="15"/>
      <c r="C62" s="15"/>
      <c r="D62" s="15"/>
      <c r="E62" s="15"/>
      <c r="F62" s="15"/>
      <c r="G62" s="15"/>
      <c r="H62" s="15"/>
      <c r="I62" s="16"/>
      <c r="J62" s="13"/>
    </row>
    <row r="63" spans="1:13" ht="15" customHeight="1">
      <c r="A63" s="13"/>
      <c r="B63" s="18"/>
      <c r="C63" s="18"/>
      <c r="D63" s="18"/>
      <c r="E63" s="18"/>
      <c r="F63" s="18"/>
      <c r="G63" s="18"/>
      <c r="H63" s="18"/>
      <c r="I63" s="19"/>
      <c r="J63" s="13"/>
    </row>
    <row r="64" spans="1:13" ht="15" customHeight="1">
      <c r="A64" s="13"/>
      <c r="B64" s="18"/>
      <c r="C64" s="18"/>
      <c r="D64" s="18"/>
      <c r="E64" s="18"/>
      <c r="F64" s="18"/>
      <c r="G64" s="18"/>
      <c r="H64" s="18"/>
      <c r="I64" s="19"/>
      <c r="J64" s="13"/>
    </row>
    <row r="65" spans="1:10" ht="15" customHeight="1">
      <c r="A65" s="13"/>
      <c r="B65" s="18"/>
      <c r="C65" s="18"/>
      <c r="D65" s="18"/>
      <c r="E65" s="18"/>
      <c r="F65" s="18"/>
      <c r="G65" s="18"/>
      <c r="H65" s="18"/>
      <c r="I65" s="19"/>
      <c r="J65" s="13"/>
    </row>
    <row r="66" spans="1:10" ht="15" customHeight="1">
      <c r="A66" s="13"/>
      <c r="B66" s="18"/>
      <c r="C66" s="18"/>
      <c r="D66" s="18"/>
      <c r="E66" s="18"/>
      <c r="F66" s="18"/>
      <c r="G66" s="18"/>
      <c r="H66" s="18"/>
      <c r="I66" s="19"/>
      <c r="J66" s="13"/>
    </row>
    <row r="67" spans="1:10" ht="15" customHeight="1">
      <c r="A67" s="13"/>
      <c r="B67" s="18"/>
      <c r="C67" s="18"/>
      <c r="D67" s="18"/>
      <c r="E67" s="18"/>
      <c r="F67" s="18"/>
      <c r="G67" s="18"/>
      <c r="H67" s="18"/>
      <c r="I67" s="19"/>
      <c r="J67" s="13"/>
    </row>
    <row r="68" spans="1:10" ht="15" customHeight="1">
      <c r="A68" s="13"/>
      <c r="B68" s="18"/>
      <c r="C68" s="18"/>
      <c r="D68" s="18"/>
      <c r="E68" s="18"/>
      <c r="F68" s="18"/>
      <c r="G68" s="18"/>
      <c r="H68" s="18"/>
      <c r="I68" s="19"/>
      <c r="J68" s="13"/>
    </row>
    <row r="69" spans="1:10" ht="15" customHeight="1">
      <c r="A69" s="13"/>
      <c r="B69" s="18"/>
      <c r="C69" s="18"/>
      <c r="D69" s="18"/>
      <c r="E69" s="18"/>
      <c r="F69" s="18"/>
      <c r="G69" s="18"/>
      <c r="H69" s="18"/>
      <c r="I69" s="19"/>
      <c r="J69" s="13"/>
    </row>
    <row r="70" spans="1:10" ht="15" customHeight="1">
      <c r="A70" s="13"/>
      <c r="B70" s="18"/>
      <c r="C70" s="18"/>
      <c r="D70" s="18"/>
      <c r="E70" s="18"/>
      <c r="F70" s="18"/>
      <c r="G70" s="18"/>
      <c r="H70" s="18"/>
      <c r="I70" s="19"/>
      <c r="J70" s="13"/>
    </row>
    <row r="71" spans="1:10" ht="15" customHeight="1">
      <c r="A71" s="13"/>
      <c r="B71" s="18"/>
      <c r="C71" s="18"/>
      <c r="D71" s="18"/>
      <c r="E71" s="18"/>
      <c r="F71" s="18"/>
      <c r="G71" s="18"/>
      <c r="H71" s="18"/>
      <c r="I71" s="19"/>
      <c r="J71" s="13"/>
    </row>
    <row r="72" spans="1:10" ht="15" customHeight="1">
      <c r="A72" s="13"/>
      <c r="B72" s="18"/>
      <c r="C72" s="18"/>
      <c r="D72" s="18"/>
      <c r="E72" s="18"/>
      <c r="F72" s="18"/>
      <c r="G72" s="18"/>
      <c r="H72" s="18"/>
      <c r="I72" s="19"/>
      <c r="J72" s="13"/>
    </row>
    <row r="73" spans="1:10" ht="15" customHeight="1">
      <c r="A73" s="13"/>
      <c r="B73" s="18"/>
      <c r="C73" s="18"/>
      <c r="D73" s="18"/>
      <c r="E73" s="18"/>
      <c r="F73" s="18"/>
      <c r="G73" s="18"/>
      <c r="H73" s="18"/>
      <c r="I73" s="19"/>
      <c r="J73" s="13"/>
    </row>
    <row r="74" spans="1:10" ht="15" customHeight="1">
      <c r="A74" s="13"/>
      <c r="B74" s="18"/>
      <c r="C74" s="18"/>
      <c r="D74" s="18"/>
      <c r="E74" s="18"/>
      <c r="F74" s="18"/>
      <c r="G74" s="18"/>
      <c r="H74" s="18"/>
      <c r="I74" s="19"/>
      <c r="J74" s="13"/>
    </row>
    <row r="75" spans="1:10" ht="15" customHeight="1">
      <c r="A75" s="13"/>
      <c r="B75" s="18"/>
      <c r="C75" s="18"/>
      <c r="D75" s="18"/>
      <c r="E75" s="18"/>
      <c r="F75" s="18"/>
      <c r="G75" s="18"/>
      <c r="H75" s="18"/>
      <c r="I75" s="19"/>
      <c r="J75" s="13"/>
    </row>
    <row r="76" spans="1:10" ht="15" customHeight="1">
      <c r="A76" s="13"/>
      <c r="B76" s="18"/>
      <c r="C76" s="18"/>
      <c r="D76" s="18"/>
      <c r="E76" s="18"/>
      <c r="F76" s="18"/>
      <c r="G76" s="18"/>
      <c r="H76" s="18"/>
      <c r="I76" s="19"/>
      <c r="J76" s="13"/>
    </row>
    <row r="77" spans="1:10" ht="15" customHeight="1">
      <c r="A77" s="13"/>
      <c r="B77" s="18"/>
      <c r="C77" s="18"/>
      <c r="D77" s="18"/>
      <c r="E77" s="18"/>
      <c r="F77" s="18"/>
      <c r="G77" s="18"/>
      <c r="H77" s="18"/>
      <c r="I77" s="19"/>
      <c r="J77" s="13"/>
    </row>
    <row r="78" spans="1:10" ht="15" customHeight="1">
      <c r="A78" s="13"/>
      <c r="B78" s="18"/>
      <c r="C78" s="18"/>
      <c r="D78" s="18"/>
      <c r="E78" s="18"/>
      <c r="F78" s="18"/>
      <c r="G78" s="18"/>
      <c r="H78" s="18"/>
      <c r="I78" s="19"/>
      <c r="J78" s="13"/>
    </row>
    <row r="79" spans="1:10" ht="15" customHeight="1">
      <c r="A79" s="13"/>
      <c r="B79" s="18"/>
      <c r="C79" s="18"/>
      <c r="D79" s="18"/>
      <c r="E79" s="18"/>
      <c r="F79" s="18"/>
      <c r="G79" s="18"/>
      <c r="H79" s="18"/>
      <c r="I79" s="19"/>
      <c r="J79" s="13"/>
    </row>
    <row r="80" spans="1:10" ht="15" customHeight="1">
      <c r="A80" s="13"/>
      <c r="B80" s="18"/>
      <c r="C80" s="18"/>
      <c r="D80" s="18"/>
      <c r="E80" s="18"/>
      <c r="F80" s="18"/>
      <c r="G80" s="18"/>
      <c r="H80" s="18"/>
      <c r="I80" s="19"/>
      <c r="J80" s="13"/>
    </row>
    <row r="81" spans="1:10" ht="15" customHeight="1">
      <c r="A81" s="13"/>
      <c r="B81" s="18"/>
      <c r="C81" s="18"/>
      <c r="D81" s="18"/>
      <c r="E81" s="18"/>
      <c r="F81" s="18"/>
      <c r="G81" s="18"/>
      <c r="H81" s="18"/>
      <c r="I81" s="19"/>
      <c r="J81" s="13"/>
    </row>
    <row r="82" spans="1:10" ht="15" customHeight="1">
      <c r="A82" s="13"/>
      <c r="B82" s="18"/>
      <c r="C82" s="18"/>
      <c r="D82" s="18"/>
      <c r="E82" s="18"/>
      <c r="F82" s="18"/>
      <c r="G82" s="18"/>
      <c r="H82" s="18"/>
      <c r="I82" s="19"/>
      <c r="J82" s="13"/>
    </row>
    <row r="83" spans="1:10" ht="15" customHeight="1">
      <c r="A83" s="13"/>
      <c r="B83" s="18"/>
      <c r="C83" s="18"/>
      <c r="D83" s="18"/>
      <c r="E83" s="18"/>
      <c r="F83" s="18"/>
      <c r="G83" s="18"/>
      <c r="H83" s="18"/>
      <c r="I83" s="19"/>
      <c r="J83" s="13"/>
    </row>
    <row r="84" spans="1:10" ht="15" customHeight="1">
      <c r="A84" s="13"/>
      <c r="B84" s="18"/>
      <c r="C84" s="18"/>
      <c r="D84" s="18"/>
      <c r="E84" s="18"/>
      <c r="F84" s="18"/>
      <c r="G84" s="18"/>
      <c r="H84" s="18"/>
      <c r="I84" s="19"/>
      <c r="J84" s="13"/>
    </row>
    <row r="85" spans="1:10" ht="15" customHeight="1">
      <c r="A85" s="13"/>
      <c r="B85" s="18"/>
      <c r="C85" s="18"/>
      <c r="D85" s="18"/>
      <c r="E85" s="18"/>
      <c r="F85" s="18"/>
      <c r="G85" s="18"/>
      <c r="H85" s="18"/>
      <c r="I85" s="19"/>
      <c r="J85" s="13"/>
    </row>
    <row r="86" spans="1:10" ht="15" customHeight="1">
      <c r="A86" s="13"/>
      <c r="B86" s="18"/>
      <c r="C86" s="18"/>
      <c r="D86" s="18"/>
      <c r="E86" s="18"/>
      <c r="F86" s="18"/>
      <c r="G86" s="18"/>
      <c r="H86" s="18"/>
      <c r="I86" s="19"/>
      <c r="J86" s="13"/>
    </row>
    <row r="87" spans="1:10" ht="15" customHeight="1">
      <c r="A87" s="13"/>
      <c r="B87" s="18"/>
      <c r="C87" s="18"/>
      <c r="D87" s="18"/>
      <c r="E87" s="18"/>
      <c r="F87" s="18"/>
      <c r="G87" s="18"/>
      <c r="H87" s="18"/>
      <c r="I87" s="19"/>
      <c r="J87" s="13"/>
    </row>
    <row r="88" spans="1:10" ht="15" customHeight="1">
      <c r="A88" s="13"/>
      <c r="B88" s="18"/>
      <c r="C88" s="18"/>
      <c r="D88" s="18"/>
      <c r="E88" s="18"/>
      <c r="F88" s="18"/>
      <c r="G88" s="18"/>
      <c r="H88" s="18"/>
      <c r="I88" s="19"/>
      <c r="J88" s="13"/>
    </row>
    <row r="89" spans="1:10" ht="15" customHeight="1">
      <c r="A89" s="13"/>
      <c r="B89" s="18"/>
      <c r="C89" s="18"/>
      <c r="D89" s="18"/>
      <c r="E89" s="18"/>
      <c r="F89" s="18"/>
      <c r="G89" s="18"/>
      <c r="H89" s="18"/>
      <c r="I89" s="19"/>
      <c r="J89" s="13"/>
    </row>
    <row r="90" spans="1:10" ht="15" customHeight="1">
      <c r="A90" s="13"/>
      <c r="B90" s="18"/>
      <c r="C90" s="18"/>
      <c r="D90" s="18"/>
      <c r="E90" s="18"/>
      <c r="F90" s="18"/>
      <c r="G90" s="18"/>
      <c r="H90" s="18"/>
      <c r="I90" s="19"/>
      <c r="J90" s="13"/>
    </row>
    <row r="91" spans="1:10" ht="15" customHeight="1">
      <c r="A91" s="13"/>
      <c r="B91" s="18"/>
      <c r="C91" s="18"/>
      <c r="D91" s="18"/>
      <c r="E91" s="18"/>
      <c r="F91" s="18"/>
      <c r="G91" s="18"/>
      <c r="H91" s="18"/>
      <c r="I91" s="19"/>
      <c r="J91" s="13"/>
    </row>
    <row r="92" spans="1:10" ht="15" customHeight="1">
      <c r="A92" s="13"/>
      <c r="B92" s="18"/>
      <c r="C92" s="18"/>
      <c r="D92" s="18"/>
      <c r="E92" s="18"/>
      <c r="F92" s="18"/>
      <c r="G92" s="18"/>
      <c r="H92" s="18"/>
      <c r="I92" s="19"/>
      <c r="J92" s="13"/>
    </row>
    <row r="93" spans="1:10" ht="15" customHeight="1">
      <c r="A93" s="13"/>
      <c r="B93" s="18"/>
      <c r="C93" s="18"/>
      <c r="D93" s="18"/>
      <c r="E93" s="18"/>
      <c r="F93" s="18"/>
      <c r="G93" s="18"/>
      <c r="H93" s="18"/>
      <c r="I93" s="19"/>
      <c r="J93" s="13"/>
    </row>
    <row r="94" spans="1:10" ht="15" customHeight="1">
      <c r="A94" s="13"/>
      <c r="B94" s="18"/>
      <c r="C94" s="18"/>
      <c r="D94" s="18"/>
      <c r="E94" s="18"/>
      <c r="F94" s="18"/>
      <c r="G94" s="18"/>
      <c r="H94" s="18"/>
      <c r="I94" s="19"/>
      <c r="J94" s="13"/>
    </row>
    <row r="95" spans="1:10" ht="15" customHeight="1">
      <c r="A95" s="13"/>
      <c r="B95" s="18"/>
      <c r="C95" s="18"/>
      <c r="D95" s="18"/>
      <c r="E95" s="18"/>
      <c r="F95" s="18"/>
      <c r="G95" s="18"/>
      <c r="H95" s="18"/>
      <c r="I95" s="19"/>
      <c r="J95" s="13"/>
    </row>
    <row r="96" spans="1:10" ht="15" customHeight="1">
      <c r="A96" s="13"/>
      <c r="B96" s="18"/>
      <c r="C96" s="18"/>
      <c r="D96" s="18"/>
      <c r="E96" s="18"/>
      <c r="F96" s="18"/>
      <c r="G96" s="18"/>
      <c r="H96" s="18"/>
      <c r="I96" s="19"/>
      <c r="J96" s="13"/>
    </row>
    <row r="97" spans="1:10" ht="15" customHeight="1">
      <c r="A97" s="13"/>
      <c r="B97" s="18"/>
      <c r="C97" s="18"/>
      <c r="D97" s="18"/>
      <c r="E97" s="18"/>
      <c r="F97" s="18"/>
      <c r="G97" s="18"/>
      <c r="H97" s="18"/>
      <c r="I97" s="19"/>
      <c r="J97" s="13"/>
    </row>
    <row r="98" spans="1:10" ht="15" customHeight="1">
      <c r="A98" s="13"/>
      <c r="B98" s="18"/>
      <c r="C98" s="18"/>
      <c r="D98" s="18"/>
      <c r="E98" s="18"/>
      <c r="F98" s="18"/>
      <c r="G98" s="18"/>
      <c r="H98" s="18"/>
      <c r="I98" s="19"/>
      <c r="J98" s="13"/>
    </row>
    <row r="99" spans="1:10" ht="15" customHeight="1">
      <c r="A99" s="13"/>
      <c r="B99" s="18"/>
      <c r="C99" s="18"/>
      <c r="D99" s="18"/>
      <c r="E99" s="18"/>
      <c r="F99" s="18"/>
      <c r="G99" s="18"/>
      <c r="H99" s="18"/>
      <c r="I99" s="19"/>
      <c r="J99" s="13"/>
    </row>
    <row r="100" spans="1:10" ht="15" customHeight="1">
      <c r="A100" s="13"/>
      <c r="B100" s="18"/>
      <c r="C100" s="18"/>
      <c r="D100" s="18"/>
      <c r="E100" s="18"/>
      <c r="F100" s="18"/>
      <c r="G100" s="18"/>
      <c r="H100" s="18"/>
      <c r="I100" s="19"/>
      <c r="J100" s="13"/>
    </row>
    <row r="101" spans="1:10" ht="15" customHeight="1">
      <c r="A101" s="13"/>
      <c r="B101" s="18"/>
      <c r="C101" s="18"/>
      <c r="D101" s="18"/>
      <c r="E101" s="18"/>
      <c r="F101" s="18"/>
      <c r="G101" s="18"/>
      <c r="H101" s="18"/>
      <c r="I101" s="19"/>
      <c r="J101" s="13"/>
    </row>
    <row r="102" spans="1:10" ht="15" customHeight="1">
      <c r="A102" s="13"/>
      <c r="B102" s="18"/>
      <c r="C102" s="18"/>
      <c r="D102" s="18"/>
      <c r="E102" s="18"/>
      <c r="F102" s="18"/>
      <c r="G102" s="18"/>
      <c r="H102" s="18"/>
      <c r="I102" s="19"/>
      <c r="J102" s="13"/>
    </row>
    <row r="103" spans="1:10" ht="15" customHeight="1">
      <c r="A103" s="13"/>
      <c r="B103" s="18"/>
      <c r="C103" s="18"/>
      <c r="D103" s="18"/>
      <c r="E103" s="18"/>
      <c r="F103" s="18"/>
      <c r="G103" s="18"/>
      <c r="H103" s="18"/>
      <c r="I103" s="19"/>
      <c r="J103" s="13"/>
    </row>
    <row r="104" spans="1:10" ht="15" customHeight="1">
      <c r="A104" s="13"/>
      <c r="B104" s="18"/>
      <c r="C104" s="18"/>
      <c r="D104" s="18"/>
      <c r="E104" s="18"/>
      <c r="F104" s="18"/>
      <c r="G104" s="18"/>
      <c r="H104" s="18"/>
      <c r="I104" s="19"/>
      <c r="J104" s="13"/>
    </row>
    <row r="105" spans="1:10" ht="15" customHeight="1">
      <c r="A105" s="13"/>
      <c r="B105" s="18"/>
      <c r="C105" s="18"/>
      <c r="D105" s="18"/>
      <c r="E105" s="18"/>
      <c r="F105" s="18"/>
      <c r="G105" s="18"/>
      <c r="H105" s="18"/>
      <c r="I105" s="19"/>
      <c r="J105" s="13"/>
    </row>
    <row r="106" spans="1:10" ht="15" customHeight="1">
      <c r="A106" s="13"/>
      <c r="B106" s="18"/>
      <c r="C106" s="18"/>
      <c r="D106" s="18"/>
      <c r="E106" s="18"/>
      <c r="F106" s="18"/>
      <c r="G106" s="18"/>
      <c r="H106" s="18"/>
      <c r="I106" s="19"/>
      <c r="J106" s="13"/>
    </row>
    <row r="107" spans="1:10" ht="15" customHeight="1">
      <c r="A107" s="13"/>
      <c r="B107" s="18"/>
      <c r="C107" s="18"/>
      <c r="D107" s="18"/>
      <c r="E107" s="18"/>
      <c r="F107" s="18"/>
      <c r="G107" s="18"/>
      <c r="H107" s="18"/>
      <c r="I107" s="19"/>
      <c r="J107" s="13"/>
    </row>
    <row r="108" spans="1:10" ht="15" customHeight="1">
      <c r="A108" s="13"/>
      <c r="B108" s="18"/>
      <c r="C108" s="18"/>
      <c r="D108" s="18"/>
      <c r="E108" s="18"/>
      <c r="F108" s="18"/>
      <c r="G108" s="18"/>
      <c r="H108" s="18"/>
      <c r="I108" s="19"/>
      <c r="J108" s="13"/>
    </row>
    <row r="109" spans="1:10" ht="15" customHeight="1">
      <c r="A109" s="13"/>
      <c r="B109" s="18"/>
      <c r="C109" s="18"/>
      <c r="D109" s="18"/>
      <c r="E109" s="18"/>
      <c r="F109" s="18"/>
      <c r="G109" s="18"/>
      <c r="H109" s="18"/>
      <c r="I109" s="19"/>
      <c r="J109" s="13"/>
    </row>
    <row r="110" spans="1:10" ht="15" customHeight="1">
      <c r="A110" s="13"/>
      <c r="B110" s="18"/>
      <c r="C110" s="18"/>
      <c r="D110" s="18"/>
      <c r="E110" s="18"/>
      <c r="F110" s="18"/>
      <c r="G110" s="18"/>
      <c r="H110" s="18"/>
      <c r="I110" s="19"/>
      <c r="J110" s="13"/>
    </row>
    <row r="111" spans="1:10" ht="15" customHeight="1">
      <c r="A111" s="13"/>
      <c r="B111" s="18"/>
      <c r="C111" s="18"/>
      <c r="D111" s="18"/>
      <c r="E111" s="18"/>
      <c r="F111" s="18"/>
      <c r="G111" s="18"/>
      <c r="H111" s="18"/>
      <c r="I111" s="19"/>
      <c r="J111" s="13"/>
    </row>
    <row r="112" spans="1:10" ht="15" customHeight="1">
      <c r="A112" s="13"/>
      <c r="B112" s="18"/>
      <c r="C112" s="18"/>
      <c r="D112" s="18"/>
      <c r="E112" s="18"/>
      <c r="F112" s="18"/>
      <c r="G112" s="18"/>
      <c r="H112" s="18"/>
      <c r="I112" s="19"/>
      <c r="J112" s="13"/>
    </row>
    <row r="113" spans="1:10" ht="15" customHeight="1">
      <c r="A113" s="13"/>
      <c r="B113" s="18"/>
      <c r="C113" s="18"/>
      <c r="D113" s="18"/>
      <c r="E113" s="18"/>
      <c r="F113" s="18"/>
      <c r="G113" s="18"/>
      <c r="H113" s="18"/>
      <c r="I113" s="19"/>
      <c r="J113" s="13"/>
    </row>
    <row r="114" spans="1:10" ht="15" customHeight="1">
      <c r="A114" s="13"/>
      <c r="B114" s="18"/>
      <c r="C114" s="18"/>
      <c r="D114" s="18"/>
      <c r="E114" s="18"/>
      <c r="F114" s="18"/>
      <c r="G114" s="18"/>
      <c r="H114" s="18"/>
      <c r="I114" s="19"/>
      <c r="J114" s="13"/>
    </row>
    <row r="115" spans="1:10" ht="15" customHeight="1">
      <c r="A115" s="13"/>
      <c r="B115" s="18"/>
      <c r="C115" s="18"/>
      <c r="D115" s="18"/>
      <c r="E115" s="18"/>
      <c r="F115" s="18"/>
      <c r="G115" s="18"/>
      <c r="H115" s="18"/>
      <c r="I115" s="19"/>
      <c r="J115" s="13"/>
    </row>
    <row r="116" spans="1:10" ht="15" customHeight="1">
      <c r="A116" s="13"/>
      <c r="B116" s="18"/>
      <c r="C116" s="18"/>
      <c r="D116" s="18"/>
      <c r="E116" s="18"/>
      <c r="F116" s="18"/>
      <c r="G116" s="18"/>
      <c r="H116" s="18"/>
      <c r="I116" s="19"/>
      <c r="J116" s="13"/>
    </row>
    <row r="117" spans="1:10" ht="15" customHeight="1">
      <c r="A117" s="13"/>
      <c r="B117" s="18"/>
      <c r="C117" s="18"/>
      <c r="D117" s="18"/>
      <c r="E117" s="18"/>
      <c r="F117" s="18"/>
      <c r="G117" s="18"/>
      <c r="H117" s="18"/>
      <c r="I117" s="19"/>
      <c r="J117" s="13"/>
    </row>
    <row r="118" spans="1:10" ht="15" customHeight="1">
      <c r="A118" s="13"/>
      <c r="B118" s="18"/>
      <c r="C118" s="18"/>
      <c r="D118" s="18"/>
      <c r="E118" s="18"/>
      <c r="F118" s="18"/>
      <c r="G118" s="18"/>
      <c r="H118" s="18"/>
      <c r="I118" s="19"/>
      <c r="J118" s="13"/>
    </row>
    <row r="119" spans="1:10" ht="15" customHeight="1">
      <c r="A119" s="13"/>
      <c r="B119" s="18"/>
      <c r="C119" s="18"/>
      <c r="D119" s="18"/>
      <c r="E119" s="18"/>
      <c r="F119" s="18"/>
      <c r="G119" s="18"/>
      <c r="H119" s="18"/>
      <c r="I119" s="19"/>
      <c r="J119" s="13"/>
    </row>
    <row r="120" spans="1:10" ht="15" customHeight="1">
      <c r="A120" s="13"/>
      <c r="B120" s="18"/>
      <c r="C120" s="18"/>
      <c r="D120" s="18"/>
      <c r="E120" s="18"/>
      <c r="F120" s="18"/>
      <c r="G120" s="18"/>
      <c r="H120" s="18"/>
      <c r="I120" s="19"/>
      <c r="J120" s="13"/>
    </row>
    <row r="121" spans="1:10" ht="15" customHeight="1">
      <c r="A121" s="13"/>
      <c r="B121" s="18"/>
      <c r="C121" s="18"/>
      <c r="D121" s="18"/>
      <c r="E121" s="18"/>
      <c r="F121" s="18"/>
      <c r="G121" s="18"/>
      <c r="H121" s="18"/>
      <c r="I121" s="19"/>
      <c r="J121" s="13"/>
    </row>
    <row r="122" spans="1:10" ht="15" customHeight="1">
      <c r="A122" s="13"/>
      <c r="B122" s="18"/>
      <c r="C122" s="18"/>
      <c r="D122" s="18"/>
      <c r="E122" s="18"/>
      <c r="F122" s="18"/>
      <c r="G122" s="18"/>
      <c r="H122" s="18"/>
      <c r="I122" s="19"/>
      <c r="J122" s="13"/>
    </row>
    <row r="123" spans="1:10" ht="15" customHeight="1">
      <c r="A123" s="13"/>
      <c r="B123" s="18"/>
      <c r="C123" s="18"/>
      <c r="D123" s="18"/>
      <c r="E123" s="18"/>
      <c r="F123" s="18"/>
      <c r="G123" s="18"/>
      <c r="H123" s="18"/>
      <c r="I123" s="19"/>
      <c r="J123" s="13"/>
    </row>
    <row r="124" spans="1:10" ht="15" customHeight="1">
      <c r="A124" s="13"/>
      <c r="B124" s="18"/>
      <c r="C124" s="18"/>
      <c r="D124" s="18"/>
      <c r="E124" s="18"/>
      <c r="F124" s="18"/>
      <c r="G124" s="18"/>
      <c r="H124" s="18"/>
      <c r="I124" s="19"/>
      <c r="J124" s="13"/>
    </row>
    <row r="125" spans="1:10" ht="15" customHeight="1">
      <c r="A125" s="13"/>
      <c r="B125" s="18"/>
      <c r="C125" s="18"/>
      <c r="D125" s="18"/>
      <c r="E125" s="18"/>
      <c r="F125" s="18"/>
      <c r="G125" s="18"/>
      <c r="H125" s="18"/>
      <c r="I125" s="19"/>
      <c r="J125" s="13"/>
    </row>
    <row r="126" spans="1:10" ht="15" customHeight="1">
      <c r="A126" s="13"/>
      <c r="B126" s="18"/>
      <c r="C126" s="18"/>
      <c r="D126" s="18"/>
      <c r="E126" s="18"/>
      <c r="F126" s="18"/>
      <c r="G126" s="18"/>
      <c r="H126" s="18"/>
      <c r="I126" s="19"/>
      <c r="J126" s="13"/>
    </row>
    <row r="127" spans="1:10" ht="15" customHeight="1">
      <c r="A127" s="13"/>
      <c r="B127" s="18"/>
      <c r="C127" s="18"/>
      <c r="D127" s="18"/>
      <c r="E127" s="18"/>
      <c r="F127" s="18"/>
      <c r="G127" s="18"/>
      <c r="H127" s="18"/>
      <c r="I127" s="19"/>
      <c r="J127" s="13"/>
    </row>
    <row r="128" spans="1:10" ht="15" customHeight="1">
      <c r="A128" s="13"/>
      <c r="B128" s="18"/>
      <c r="C128" s="18"/>
      <c r="D128" s="18"/>
      <c r="E128" s="18"/>
      <c r="F128" s="18"/>
      <c r="G128" s="18"/>
      <c r="H128" s="18"/>
      <c r="I128" s="19"/>
      <c r="J128" s="13"/>
    </row>
    <row r="129" spans="1:10" ht="15" customHeight="1">
      <c r="A129" s="13"/>
      <c r="B129" s="18"/>
      <c r="C129" s="18"/>
      <c r="D129" s="18"/>
      <c r="E129" s="18"/>
      <c r="F129" s="18"/>
      <c r="G129" s="18"/>
      <c r="H129" s="18"/>
      <c r="I129" s="19"/>
      <c r="J129" s="13"/>
    </row>
    <row r="130" spans="1:10" ht="15" customHeight="1">
      <c r="A130" s="13"/>
      <c r="B130" s="18"/>
      <c r="C130" s="18"/>
      <c r="D130" s="18"/>
      <c r="E130" s="18"/>
      <c r="F130" s="18"/>
      <c r="G130" s="18"/>
      <c r="H130" s="18"/>
      <c r="I130" s="19"/>
      <c r="J130" s="13"/>
    </row>
    <row r="131" spans="1:10" ht="15" customHeight="1">
      <c r="A131" s="13"/>
      <c r="B131" s="18"/>
      <c r="C131" s="18"/>
      <c r="D131" s="18"/>
      <c r="E131" s="18"/>
      <c r="F131" s="18"/>
      <c r="G131" s="18"/>
      <c r="H131" s="18"/>
      <c r="I131" s="19"/>
      <c r="J131" s="13"/>
    </row>
    <row r="132" spans="1:10" ht="15" customHeight="1">
      <c r="A132" s="13"/>
      <c r="B132" s="18"/>
      <c r="C132" s="18"/>
      <c r="D132" s="18"/>
      <c r="E132" s="18"/>
      <c r="F132" s="18"/>
      <c r="G132" s="18"/>
      <c r="H132" s="18"/>
      <c r="I132" s="19"/>
      <c r="J132" s="13"/>
    </row>
    <row r="133" spans="1:10" ht="15" customHeight="1">
      <c r="A133" s="13"/>
      <c r="B133" s="18"/>
      <c r="C133" s="18"/>
      <c r="D133" s="18"/>
      <c r="E133" s="18"/>
      <c r="F133" s="18"/>
      <c r="G133" s="18"/>
      <c r="H133" s="18"/>
      <c r="I133" s="19"/>
      <c r="J133" s="13"/>
    </row>
    <row r="134" spans="1:10" ht="15" customHeight="1">
      <c r="A134" s="13"/>
      <c r="B134" s="18"/>
      <c r="C134" s="18"/>
      <c r="D134" s="18"/>
      <c r="E134" s="18"/>
      <c r="F134" s="18"/>
      <c r="G134" s="18"/>
      <c r="H134" s="18"/>
      <c r="I134" s="19"/>
      <c r="J134" s="13"/>
    </row>
    <row r="135" spans="1:10" ht="15" customHeight="1">
      <c r="A135" s="13"/>
      <c r="B135" s="18"/>
      <c r="C135" s="18"/>
      <c r="D135" s="18"/>
      <c r="E135" s="18"/>
      <c r="F135" s="18"/>
      <c r="G135" s="18"/>
      <c r="H135" s="18"/>
      <c r="I135" s="19"/>
      <c r="J135" s="13"/>
    </row>
    <row r="136" spans="1:10" ht="15" customHeight="1">
      <c r="A136" s="13"/>
      <c r="B136" s="18"/>
      <c r="C136" s="18"/>
      <c r="D136" s="18"/>
      <c r="E136" s="18"/>
      <c r="F136" s="18"/>
      <c r="G136" s="18"/>
      <c r="H136" s="18"/>
      <c r="I136" s="19"/>
      <c r="J136" s="13"/>
    </row>
    <row r="137" spans="1:10" ht="15" customHeight="1">
      <c r="A137" s="13"/>
      <c r="B137" s="18"/>
      <c r="C137" s="18"/>
      <c r="D137" s="18"/>
      <c r="E137" s="18"/>
      <c r="F137" s="18"/>
      <c r="G137" s="18"/>
      <c r="H137" s="18"/>
      <c r="I137" s="19"/>
      <c r="J137" s="13"/>
    </row>
    <row r="138" spans="1:10" ht="15" customHeight="1">
      <c r="A138" s="13"/>
      <c r="B138" s="18"/>
      <c r="C138" s="18"/>
      <c r="D138" s="18"/>
      <c r="E138" s="18"/>
      <c r="F138" s="18"/>
      <c r="G138" s="18"/>
      <c r="H138" s="18"/>
      <c r="I138" s="19"/>
      <c r="J138" s="13"/>
    </row>
    <row r="139" spans="1:10" ht="15" customHeight="1">
      <c r="A139" s="13"/>
      <c r="B139" s="18"/>
      <c r="C139" s="18"/>
      <c r="D139" s="18"/>
      <c r="E139" s="18"/>
      <c r="F139" s="18"/>
      <c r="G139" s="18"/>
      <c r="H139" s="18"/>
      <c r="I139" s="19"/>
      <c r="J139" s="13"/>
    </row>
    <row r="140" spans="1:10" ht="15" customHeight="1">
      <c r="A140" s="13"/>
      <c r="B140" s="18"/>
      <c r="C140" s="18"/>
      <c r="D140" s="18"/>
      <c r="E140" s="18"/>
      <c r="F140" s="18"/>
      <c r="G140" s="18"/>
      <c r="H140" s="18"/>
      <c r="I140" s="19"/>
      <c r="J140" s="13"/>
    </row>
    <row r="141" spans="1:10" ht="15" customHeight="1">
      <c r="A141" s="13"/>
      <c r="B141" s="18"/>
      <c r="C141" s="18"/>
      <c r="D141" s="18"/>
      <c r="E141" s="18"/>
      <c r="F141" s="18"/>
      <c r="G141" s="18"/>
      <c r="H141" s="18"/>
      <c r="I141" s="19"/>
      <c r="J141" s="13"/>
    </row>
    <row r="142" spans="1:10" ht="15" customHeight="1">
      <c r="A142" s="13"/>
      <c r="B142" s="18"/>
      <c r="C142" s="18"/>
      <c r="D142" s="18"/>
      <c r="E142" s="18"/>
      <c r="F142" s="18"/>
      <c r="G142" s="18"/>
      <c r="H142" s="18"/>
      <c r="I142" s="19"/>
      <c r="J142" s="13"/>
    </row>
    <row r="143" spans="1:10" ht="15" customHeight="1">
      <c r="A143" s="13"/>
      <c r="B143" s="18"/>
      <c r="C143" s="18"/>
      <c r="D143" s="18"/>
      <c r="E143" s="18"/>
      <c r="F143" s="18"/>
      <c r="G143" s="18"/>
      <c r="H143" s="18"/>
      <c r="I143" s="19"/>
      <c r="J143" s="13"/>
    </row>
    <row r="144" spans="1:10" ht="15" customHeight="1">
      <c r="A144" s="13"/>
      <c r="B144" s="18"/>
      <c r="C144" s="18"/>
      <c r="D144" s="18"/>
      <c r="E144" s="18"/>
      <c r="F144" s="18"/>
      <c r="G144" s="18"/>
      <c r="H144" s="18"/>
      <c r="I144" s="19"/>
      <c r="J144" s="13"/>
    </row>
    <row r="145" spans="1:10" ht="15" customHeight="1">
      <c r="A145" s="13"/>
      <c r="B145" s="18"/>
      <c r="C145" s="18"/>
      <c r="D145" s="18"/>
      <c r="E145" s="18"/>
      <c r="F145" s="18"/>
      <c r="G145" s="18"/>
      <c r="H145" s="18"/>
      <c r="I145" s="19"/>
      <c r="J145" s="13"/>
    </row>
    <row r="146" spans="1:10" ht="15" customHeight="1">
      <c r="A146" s="13"/>
      <c r="B146" s="18"/>
      <c r="C146" s="18"/>
      <c r="D146" s="18"/>
      <c r="E146" s="18"/>
      <c r="F146" s="18"/>
      <c r="G146" s="18"/>
      <c r="H146" s="18"/>
      <c r="I146" s="19"/>
      <c r="J146" s="13"/>
    </row>
    <row r="147" spans="1:10" ht="15" customHeight="1">
      <c r="A147" s="13"/>
      <c r="B147" s="18"/>
      <c r="C147" s="18"/>
      <c r="D147" s="18"/>
      <c r="E147" s="18"/>
      <c r="F147" s="18"/>
      <c r="G147" s="18"/>
      <c r="H147" s="18"/>
      <c r="I147" s="19"/>
      <c r="J147" s="13"/>
    </row>
    <row r="148" spans="1:10" ht="15" customHeight="1">
      <c r="A148" s="13"/>
      <c r="B148" s="18"/>
      <c r="C148" s="18"/>
      <c r="D148" s="18"/>
      <c r="E148" s="18"/>
      <c r="F148" s="18"/>
      <c r="G148" s="18"/>
      <c r="H148" s="18"/>
      <c r="I148" s="19"/>
      <c r="J148" s="13"/>
    </row>
    <row r="149" spans="1:10" ht="15" customHeight="1">
      <c r="A149" s="13"/>
      <c r="B149" s="18"/>
      <c r="C149" s="18"/>
      <c r="D149" s="18"/>
      <c r="E149" s="18"/>
      <c r="F149" s="18"/>
      <c r="G149" s="18"/>
      <c r="H149" s="18"/>
      <c r="I149" s="19"/>
      <c r="J149" s="13"/>
    </row>
    <row r="150" spans="1:10" ht="15" customHeight="1">
      <c r="A150" s="13"/>
      <c r="B150" s="18"/>
      <c r="C150" s="18"/>
      <c r="D150" s="18"/>
      <c r="E150" s="18"/>
      <c r="F150" s="18"/>
      <c r="G150" s="18"/>
      <c r="H150" s="18"/>
      <c r="I150" s="19"/>
      <c r="J150" s="13"/>
    </row>
    <row r="151" spans="1:10" ht="15" customHeight="1">
      <c r="A151" s="13"/>
      <c r="B151" s="18"/>
      <c r="C151" s="18"/>
      <c r="D151" s="18"/>
      <c r="E151" s="18"/>
      <c r="F151" s="18"/>
      <c r="G151" s="18"/>
      <c r="H151" s="18"/>
      <c r="I151" s="19"/>
      <c r="J151" s="13"/>
    </row>
    <row r="152" spans="1:10" ht="15" customHeight="1">
      <c r="A152" s="13"/>
      <c r="B152" s="18"/>
      <c r="C152" s="18"/>
      <c r="D152" s="18"/>
      <c r="E152" s="18"/>
      <c r="F152" s="18"/>
      <c r="G152" s="18"/>
      <c r="H152" s="18"/>
      <c r="I152" s="19"/>
      <c r="J152" s="13"/>
    </row>
    <row r="153" spans="1:10" ht="15" customHeight="1">
      <c r="A153" s="13"/>
      <c r="B153" s="18"/>
      <c r="C153" s="18"/>
      <c r="D153" s="18"/>
      <c r="E153" s="18"/>
      <c r="F153" s="18"/>
      <c r="G153" s="18"/>
      <c r="H153" s="18"/>
      <c r="I153" s="19"/>
      <c r="J153" s="13"/>
    </row>
    <row r="154" spans="1:10" ht="15" customHeight="1">
      <c r="A154" s="13"/>
      <c r="B154" s="18"/>
      <c r="C154" s="18"/>
      <c r="D154" s="18"/>
      <c r="E154" s="18"/>
      <c r="F154" s="18"/>
      <c r="G154" s="18"/>
      <c r="H154" s="18"/>
      <c r="I154" s="19"/>
      <c r="J154" s="13"/>
    </row>
    <row r="155" spans="1:10" ht="15" customHeight="1">
      <c r="A155" s="13"/>
      <c r="B155" s="18"/>
      <c r="C155" s="18"/>
      <c r="D155" s="18"/>
      <c r="E155" s="18"/>
      <c r="F155" s="18"/>
      <c r="G155" s="18"/>
      <c r="H155" s="18"/>
      <c r="I155" s="19"/>
      <c r="J155" s="13"/>
    </row>
    <row r="156" spans="1:10" ht="15" customHeight="1">
      <c r="A156" s="13"/>
      <c r="B156" s="18"/>
      <c r="C156" s="18"/>
      <c r="D156" s="18"/>
      <c r="E156" s="18"/>
      <c r="F156" s="18"/>
      <c r="G156" s="18"/>
      <c r="H156" s="18"/>
      <c r="I156" s="19"/>
      <c r="J156" s="13"/>
    </row>
    <row r="157" spans="1:10" ht="15" customHeight="1">
      <c r="A157" s="13"/>
      <c r="B157" s="18"/>
      <c r="C157" s="18"/>
      <c r="D157" s="18"/>
      <c r="E157" s="18"/>
      <c r="F157" s="18"/>
      <c r="G157" s="18"/>
      <c r="H157" s="18"/>
      <c r="I157" s="19"/>
      <c r="J157" s="13"/>
    </row>
  </sheetData>
  <mergeCells count="14">
    <mergeCell ref="A1:H1"/>
    <mergeCell ref="B3:H3"/>
    <mergeCell ref="I3:I5"/>
    <mergeCell ref="B26:F26"/>
    <mergeCell ref="H26:H28"/>
    <mergeCell ref="I26:I28"/>
    <mergeCell ref="B27:D27"/>
    <mergeCell ref="E27:E28"/>
    <mergeCell ref="F27:F28"/>
    <mergeCell ref="G27:G28"/>
    <mergeCell ref="B4:E4"/>
    <mergeCell ref="F4:F5"/>
    <mergeCell ref="G4:G5"/>
    <mergeCell ref="H4:H5"/>
  </mergeCells>
  <phoneticPr fontId="3"/>
  <pageMargins left="0.78700000000000003" right="0.78700000000000003" top="0.98399999999999999" bottom="0.98399999999999999" header="0.51200000000000001" footer="0.51200000000000001"/>
  <pageSetup paperSize="9" scale="90"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J47"/>
  <sheetViews>
    <sheetView workbookViewId="0">
      <selection sqref="A1:J1"/>
    </sheetView>
  </sheetViews>
  <sheetFormatPr defaultRowHeight="13.5"/>
  <sheetData>
    <row r="6" spans="2:10">
      <c r="B6" s="105"/>
      <c r="C6" s="105"/>
      <c r="D6" s="105"/>
      <c r="E6" s="105"/>
      <c r="F6" s="105"/>
      <c r="G6" s="105"/>
      <c r="H6" s="105"/>
      <c r="I6" s="105"/>
      <c r="J6" s="105"/>
    </row>
    <row r="7" spans="2:10">
      <c r="B7" s="105"/>
      <c r="C7" s="105"/>
      <c r="D7" s="105"/>
      <c r="E7" s="105"/>
      <c r="F7" s="105"/>
      <c r="G7" s="105"/>
      <c r="H7" s="105"/>
      <c r="I7" s="105"/>
      <c r="J7" s="105"/>
    </row>
    <row r="8" spans="2:10">
      <c r="B8" s="105"/>
      <c r="C8" s="105"/>
      <c r="D8" s="105"/>
      <c r="E8" s="105"/>
      <c r="F8" s="105"/>
      <c r="G8" s="105"/>
      <c r="H8" s="105"/>
      <c r="I8" s="105"/>
      <c r="J8" s="105"/>
    </row>
    <row r="9" spans="2:10">
      <c r="B9" s="105"/>
      <c r="C9" s="105"/>
      <c r="D9" s="105"/>
      <c r="E9" s="105"/>
      <c r="F9" s="105"/>
      <c r="G9" s="105"/>
      <c r="H9" s="105"/>
      <c r="I9" s="105"/>
      <c r="J9" s="105"/>
    </row>
    <row r="10" spans="2:10">
      <c r="B10" s="105"/>
      <c r="C10" s="105"/>
      <c r="D10" s="105"/>
      <c r="E10" s="105"/>
      <c r="F10" s="105"/>
      <c r="G10" s="105"/>
      <c r="H10" s="105"/>
      <c r="I10" s="105"/>
      <c r="J10" s="105"/>
    </row>
    <row r="11" spans="2:10">
      <c r="B11" s="105"/>
      <c r="C11" s="105"/>
      <c r="D11" s="105"/>
      <c r="E11" s="105"/>
      <c r="F11" s="105"/>
      <c r="G11" s="105"/>
      <c r="H11" s="105"/>
      <c r="I11" s="105"/>
      <c r="J11" s="105"/>
    </row>
    <row r="12" spans="2:10">
      <c r="B12" s="105"/>
      <c r="C12" s="105"/>
      <c r="D12" s="105"/>
      <c r="E12" s="105"/>
      <c r="F12" s="105"/>
      <c r="G12" s="105"/>
      <c r="H12" s="105"/>
      <c r="I12" s="105"/>
      <c r="J12" s="105"/>
    </row>
    <row r="13" spans="2:10">
      <c r="B13" s="105"/>
      <c r="C13" s="105"/>
      <c r="D13" s="105"/>
      <c r="E13" s="105"/>
      <c r="F13" s="105"/>
      <c r="G13" s="105"/>
      <c r="H13" s="105"/>
      <c r="I13" s="105"/>
      <c r="J13" s="105"/>
    </row>
    <row r="14" spans="2:10">
      <c r="B14" s="105"/>
      <c r="C14" s="105"/>
      <c r="D14" s="105"/>
      <c r="E14" s="105"/>
      <c r="F14" s="105"/>
      <c r="G14" s="105"/>
      <c r="H14" s="105"/>
      <c r="I14" s="105"/>
      <c r="J14" s="105"/>
    </row>
    <row r="15" spans="2:10">
      <c r="B15" s="105"/>
      <c r="C15" s="105"/>
      <c r="D15" s="105"/>
      <c r="E15" s="105"/>
      <c r="F15" s="105"/>
      <c r="G15" s="105"/>
      <c r="H15" s="105"/>
      <c r="I15" s="105"/>
      <c r="J15" s="105"/>
    </row>
    <row r="16" spans="2:10">
      <c r="B16" s="105"/>
      <c r="C16" s="105"/>
      <c r="D16" s="105"/>
      <c r="E16" s="105"/>
      <c r="F16" s="105"/>
      <c r="G16" s="105"/>
      <c r="H16" s="105"/>
      <c r="I16" s="105"/>
      <c r="J16" s="105"/>
    </row>
    <row r="17" spans="2:10">
      <c r="B17" s="105"/>
      <c r="C17" s="105"/>
      <c r="D17" s="105"/>
      <c r="E17" s="105"/>
      <c r="F17" s="105"/>
      <c r="G17" s="105"/>
      <c r="H17" s="105"/>
      <c r="I17" s="105"/>
      <c r="J17" s="105"/>
    </row>
    <row r="18" spans="2:10">
      <c r="B18" s="105"/>
      <c r="C18" s="105"/>
      <c r="D18" s="105"/>
      <c r="E18" s="105"/>
      <c r="F18" s="105"/>
      <c r="G18" s="105"/>
      <c r="H18" s="105"/>
      <c r="I18" s="105"/>
      <c r="J18" s="105"/>
    </row>
    <row r="19" spans="2:10">
      <c r="B19" s="105"/>
      <c r="C19" s="105"/>
      <c r="D19" s="105"/>
      <c r="E19" s="105"/>
      <c r="F19" s="105"/>
      <c r="G19" s="105"/>
      <c r="H19" s="105"/>
      <c r="I19" s="105"/>
      <c r="J19" s="105"/>
    </row>
    <row r="20" spans="2:10">
      <c r="B20" s="105"/>
      <c r="C20" s="105"/>
      <c r="D20" s="105"/>
      <c r="E20" s="105"/>
      <c r="F20" s="105"/>
      <c r="G20" s="105"/>
      <c r="H20" s="105"/>
      <c r="I20" s="105"/>
      <c r="J20" s="105"/>
    </row>
    <row r="21" spans="2:10">
      <c r="B21" s="105"/>
      <c r="C21" s="105"/>
      <c r="D21" s="105"/>
      <c r="E21" s="105"/>
      <c r="F21" s="105"/>
      <c r="G21" s="105"/>
      <c r="H21" s="105"/>
      <c r="I21" s="105"/>
      <c r="J21" s="105"/>
    </row>
    <row r="22" spans="2:10">
      <c r="B22" s="105"/>
      <c r="C22" s="105"/>
      <c r="D22" s="105"/>
      <c r="E22" s="105"/>
      <c r="F22" s="105"/>
      <c r="G22" s="105"/>
      <c r="H22" s="105"/>
      <c r="I22" s="105"/>
      <c r="J22" s="105"/>
    </row>
    <row r="23" spans="2:10">
      <c r="B23" s="105"/>
      <c r="C23" s="105"/>
      <c r="D23" s="105"/>
      <c r="E23" s="105"/>
      <c r="F23" s="105"/>
      <c r="G23" s="105"/>
      <c r="H23" s="105"/>
      <c r="I23" s="105"/>
      <c r="J23" s="105"/>
    </row>
    <row r="24" spans="2:10">
      <c r="B24" s="105"/>
      <c r="C24" s="105"/>
      <c r="D24" s="105"/>
      <c r="E24" s="105"/>
      <c r="F24" s="105"/>
      <c r="G24" s="105"/>
      <c r="H24" s="105"/>
      <c r="I24" s="105"/>
      <c r="J24" s="105"/>
    </row>
    <row r="29" spans="2:10">
      <c r="B29" s="105"/>
      <c r="C29" s="105"/>
      <c r="D29" s="105"/>
      <c r="E29" s="105"/>
      <c r="F29" s="105"/>
      <c r="G29" s="105"/>
      <c r="H29" s="105"/>
      <c r="I29" s="105"/>
      <c r="J29" s="105"/>
    </row>
    <row r="30" spans="2:10">
      <c r="B30" s="105"/>
      <c r="C30" s="105"/>
      <c r="D30" s="105"/>
      <c r="E30" s="105"/>
      <c r="F30" s="105"/>
      <c r="G30" s="105"/>
      <c r="H30" s="105"/>
      <c r="I30" s="105"/>
      <c r="J30" s="105"/>
    </row>
    <row r="31" spans="2:10">
      <c r="B31" s="105"/>
      <c r="C31" s="105"/>
      <c r="D31" s="105"/>
      <c r="E31" s="105"/>
      <c r="F31" s="105"/>
      <c r="G31" s="105"/>
      <c r="H31" s="105"/>
      <c r="I31" s="105"/>
      <c r="J31" s="105"/>
    </row>
    <row r="32" spans="2:10">
      <c r="B32" s="105"/>
      <c r="C32" s="105"/>
      <c r="D32" s="105"/>
      <c r="E32" s="105"/>
      <c r="F32" s="105"/>
      <c r="G32" s="105"/>
      <c r="H32" s="105"/>
      <c r="I32" s="105"/>
      <c r="J32" s="105"/>
    </row>
    <row r="33" spans="2:10">
      <c r="B33" s="105"/>
      <c r="C33" s="105"/>
      <c r="D33" s="105"/>
      <c r="E33" s="105"/>
      <c r="F33" s="105"/>
      <c r="G33" s="105"/>
      <c r="H33" s="105"/>
      <c r="I33" s="105"/>
      <c r="J33" s="105"/>
    </row>
    <row r="34" spans="2:10">
      <c r="B34" s="105"/>
      <c r="C34" s="105"/>
      <c r="D34" s="105"/>
      <c r="E34" s="105"/>
      <c r="F34" s="105"/>
      <c r="G34" s="105"/>
      <c r="H34" s="105"/>
      <c r="I34" s="105"/>
      <c r="J34" s="105"/>
    </row>
    <row r="35" spans="2:10">
      <c r="B35" s="105"/>
      <c r="C35" s="105"/>
      <c r="D35" s="105"/>
      <c r="E35" s="105"/>
      <c r="F35" s="105"/>
      <c r="G35" s="105"/>
      <c r="H35" s="105"/>
      <c r="I35" s="105"/>
      <c r="J35" s="105"/>
    </row>
    <row r="36" spans="2:10">
      <c r="B36" s="105"/>
      <c r="C36" s="105"/>
      <c r="D36" s="105"/>
      <c r="E36" s="105"/>
      <c r="F36" s="105"/>
      <c r="G36" s="105"/>
      <c r="H36" s="105"/>
      <c r="I36" s="105"/>
      <c r="J36" s="105"/>
    </row>
    <row r="37" spans="2:10">
      <c r="B37" s="105"/>
      <c r="C37" s="105"/>
      <c r="D37" s="105"/>
      <c r="E37" s="105"/>
      <c r="F37" s="105"/>
      <c r="G37" s="105"/>
      <c r="H37" s="105"/>
      <c r="I37" s="105"/>
      <c r="J37" s="105"/>
    </row>
    <row r="38" spans="2:10">
      <c r="B38" s="105"/>
      <c r="C38" s="105"/>
      <c r="D38" s="105"/>
      <c r="E38" s="105"/>
      <c r="F38" s="105"/>
      <c r="G38" s="105"/>
      <c r="H38" s="105"/>
      <c r="I38" s="105"/>
      <c r="J38" s="105"/>
    </row>
    <row r="39" spans="2:10">
      <c r="B39" s="105"/>
      <c r="C39" s="105"/>
      <c r="D39" s="105"/>
      <c r="E39" s="105"/>
      <c r="F39" s="105"/>
      <c r="G39" s="105"/>
      <c r="H39" s="105"/>
      <c r="I39" s="105"/>
      <c r="J39" s="105"/>
    </row>
    <row r="40" spans="2:10">
      <c r="B40" s="105"/>
      <c r="C40" s="105"/>
      <c r="D40" s="105"/>
      <c r="E40" s="105"/>
      <c r="F40" s="105"/>
      <c r="G40" s="105"/>
      <c r="H40" s="105"/>
      <c r="I40" s="105"/>
      <c r="J40" s="105"/>
    </row>
    <row r="41" spans="2:10">
      <c r="B41" s="105"/>
      <c r="C41" s="105"/>
      <c r="D41" s="105"/>
      <c r="E41" s="105"/>
      <c r="F41" s="105"/>
      <c r="G41" s="105"/>
      <c r="H41" s="105"/>
      <c r="I41" s="105"/>
      <c r="J41" s="105"/>
    </row>
    <row r="42" spans="2:10">
      <c r="B42" s="105"/>
      <c r="C42" s="105"/>
      <c r="D42" s="105"/>
      <c r="E42" s="105"/>
      <c r="F42" s="105"/>
      <c r="G42" s="105"/>
      <c r="H42" s="105"/>
      <c r="I42" s="105"/>
      <c r="J42" s="105"/>
    </row>
    <row r="43" spans="2:10">
      <c r="B43" s="105"/>
      <c r="C43" s="105"/>
      <c r="D43" s="105"/>
      <c r="E43" s="105"/>
      <c r="F43" s="105"/>
      <c r="G43" s="105"/>
      <c r="H43" s="105"/>
      <c r="I43" s="105"/>
      <c r="J43" s="105"/>
    </row>
    <row r="44" spans="2:10">
      <c r="B44" s="105"/>
      <c r="C44" s="105"/>
      <c r="D44" s="105"/>
      <c r="E44" s="105"/>
      <c r="F44" s="105"/>
      <c r="G44" s="105"/>
      <c r="H44" s="105"/>
      <c r="I44" s="105"/>
      <c r="J44" s="105"/>
    </row>
    <row r="45" spans="2:10">
      <c r="B45" s="105"/>
      <c r="C45" s="105"/>
      <c r="D45" s="105"/>
      <c r="E45" s="105"/>
      <c r="F45" s="105"/>
      <c r="G45" s="105"/>
      <c r="H45" s="105"/>
      <c r="I45" s="105"/>
      <c r="J45" s="105"/>
    </row>
    <row r="46" spans="2:10">
      <c r="B46" s="105"/>
      <c r="C46" s="105"/>
      <c r="D46" s="105"/>
      <c r="E46" s="105"/>
      <c r="F46" s="105"/>
      <c r="G46" s="105"/>
      <c r="H46" s="105"/>
      <c r="I46" s="105"/>
      <c r="J46" s="105"/>
    </row>
    <row r="47" spans="2:10">
      <c r="B47" s="105"/>
      <c r="C47" s="105"/>
      <c r="D47" s="105"/>
      <c r="E47" s="105"/>
      <c r="F47" s="105"/>
      <c r="G47" s="105"/>
      <c r="H47" s="105"/>
      <c r="I47" s="105"/>
      <c r="J47" s="105"/>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4"/>
  <sheetViews>
    <sheetView showGridLines="0" zoomScaleNormal="100" zoomScaleSheetLayoutView="100" workbookViewId="0">
      <selection activeCell="D20" sqref="D20"/>
    </sheetView>
  </sheetViews>
  <sheetFormatPr defaultRowHeight="15" customHeight="1"/>
  <cols>
    <col min="1" max="1" width="10.75" style="33" customWidth="1"/>
    <col min="2" max="9" width="9.125" style="262" customWidth="1"/>
    <col min="10" max="10" width="0.5" style="262" customWidth="1"/>
    <col min="11" max="11" width="8.875" style="36" customWidth="1"/>
    <col min="12" max="13" width="9" style="33"/>
    <col min="14" max="14" width="9" style="2"/>
    <col min="15" max="16384" width="9" style="33"/>
  </cols>
  <sheetData>
    <row r="1" spans="1:15" ht="22.5" customHeight="1">
      <c r="A1" s="194" t="s">
        <v>86</v>
      </c>
      <c r="B1" s="194"/>
      <c r="C1" s="194"/>
      <c r="D1" s="194"/>
      <c r="E1" s="194"/>
      <c r="F1" s="194"/>
      <c r="G1" s="194"/>
      <c r="H1" s="194"/>
      <c r="I1" s="194"/>
      <c r="J1" s="194"/>
      <c r="K1" s="194"/>
      <c r="L1" s="2"/>
      <c r="M1" s="2"/>
    </row>
    <row r="2" spans="1:15" ht="15" customHeight="1">
      <c r="A2" s="39"/>
      <c r="B2" s="195"/>
      <c r="C2" s="195"/>
      <c r="D2" s="195"/>
      <c r="E2" s="195"/>
      <c r="F2" s="195"/>
      <c r="G2" s="195"/>
      <c r="H2" s="195"/>
      <c r="I2" s="196"/>
      <c r="J2" s="196"/>
      <c r="K2" s="196" t="s">
        <v>87</v>
      </c>
      <c r="L2" s="5"/>
      <c r="M2" s="2"/>
    </row>
    <row r="3" spans="1:15" ht="15" customHeight="1">
      <c r="A3" s="42"/>
      <c r="B3" s="279" t="s">
        <v>5</v>
      </c>
      <c r="C3" s="279"/>
      <c r="D3" s="279"/>
      <c r="E3" s="279"/>
      <c r="F3" s="279"/>
      <c r="G3" s="263"/>
      <c r="H3" s="263"/>
      <c r="I3" s="263"/>
      <c r="J3" s="197"/>
      <c r="K3" s="280" t="s">
        <v>8</v>
      </c>
      <c r="L3" s="5"/>
      <c r="M3" s="2"/>
    </row>
    <row r="4" spans="1:15" ht="15" customHeight="1">
      <c r="A4" s="43"/>
      <c r="B4" s="265" t="s">
        <v>4</v>
      </c>
      <c r="C4" s="271"/>
      <c r="D4" s="271"/>
      <c r="E4" s="272"/>
      <c r="F4" s="279" t="s">
        <v>22</v>
      </c>
      <c r="G4" s="275" t="s">
        <v>88</v>
      </c>
      <c r="H4" s="275" t="s">
        <v>89</v>
      </c>
      <c r="I4" s="282" t="s">
        <v>62</v>
      </c>
      <c r="J4" s="199"/>
      <c r="K4" s="281"/>
      <c r="M4" s="2"/>
    </row>
    <row r="5" spans="1:15" s="3" customFormat="1" ht="22.5">
      <c r="A5" s="44"/>
      <c r="B5" s="200"/>
      <c r="C5" s="201" t="s">
        <v>1</v>
      </c>
      <c r="D5" s="202" t="s">
        <v>2</v>
      </c>
      <c r="E5" s="203" t="s">
        <v>3</v>
      </c>
      <c r="F5" s="279"/>
      <c r="G5" s="276"/>
      <c r="H5" s="276"/>
      <c r="I5" s="282"/>
      <c r="J5" s="199"/>
      <c r="K5" s="281"/>
      <c r="L5" s="11"/>
    </row>
    <row r="6" spans="1:15" ht="15" customHeight="1">
      <c r="A6" s="205" t="s">
        <v>0</v>
      </c>
      <c r="B6" s="206">
        <f>SUM(B7:B24)</f>
        <v>31272</v>
      </c>
      <c r="C6" s="207">
        <f t="shared" ref="C6:D6" si="0">SUM(C7:C24)</f>
        <v>25991</v>
      </c>
      <c r="D6" s="208">
        <f t="shared" si="0"/>
        <v>3977</v>
      </c>
      <c r="E6" s="209">
        <f>SUM(E7:E24)</f>
        <v>1304</v>
      </c>
      <c r="F6" s="209">
        <f>SUM(F7:F24)</f>
        <v>580</v>
      </c>
      <c r="G6" s="209">
        <f>SUM(G7:G24)</f>
        <v>372</v>
      </c>
      <c r="H6" s="209">
        <f>SUM(H7:H24)</f>
        <v>2575</v>
      </c>
      <c r="I6" s="210">
        <f>SUM(I7:I24)</f>
        <v>560</v>
      </c>
      <c r="J6" s="208"/>
      <c r="K6" s="211">
        <f>SUM(B6,F6,G6,H6,I6)</f>
        <v>35359</v>
      </c>
      <c r="L6" s="39"/>
      <c r="M6" s="34"/>
      <c r="N6" s="32"/>
      <c r="O6" s="34"/>
    </row>
    <row r="7" spans="1:15" ht="15" customHeight="1">
      <c r="A7" s="212" t="s">
        <v>90</v>
      </c>
      <c r="B7" s="213">
        <f t="shared" ref="B7:B24" si="1">SUM(C7:E7)</f>
        <v>864</v>
      </c>
      <c r="C7" s="214">
        <v>427</v>
      </c>
      <c r="D7" s="215">
        <v>395</v>
      </c>
      <c r="E7" s="216">
        <v>42</v>
      </c>
      <c r="F7" s="217">
        <v>0</v>
      </c>
      <c r="G7" s="59">
        <v>23</v>
      </c>
      <c r="H7" s="217">
        <f>247+87</f>
        <v>334</v>
      </c>
      <c r="I7" s="218">
        <v>20</v>
      </c>
      <c r="J7" s="215"/>
      <c r="K7" s="219">
        <f t="shared" ref="K7:K24" si="2">B7+F7+H7+I7+G7</f>
        <v>1241</v>
      </c>
      <c r="L7" s="52"/>
      <c r="M7" s="34"/>
      <c r="N7" s="32"/>
      <c r="O7" s="34"/>
    </row>
    <row r="8" spans="1:15" ht="15" customHeight="1">
      <c r="A8" s="220" t="s">
        <v>91</v>
      </c>
      <c r="B8" s="221">
        <f t="shared" si="1"/>
        <v>1337</v>
      </c>
      <c r="C8" s="222">
        <v>818</v>
      </c>
      <c r="D8" s="223">
        <v>519</v>
      </c>
      <c r="E8" s="224">
        <v>0</v>
      </c>
      <c r="F8" s="225">
        <v>50</v>
      </c>
      <c r="G8" s="62">
        <v>11</v>
      </c>
      <c r="H8" s="225">
        <f>15+113</f>
        <v>128</v>
      </c>
      <c r="I8" s="226">
        <v>172</v>
      </c>
      <c r="J8" s="223"/>
      <c r="K8" s="227">
        <f t="shared" si="2"/>
        <v>1698</v>
      </c>
      <c r="L8" s="52"/>
      <c r="M8" s="34"/>
      <c r="N8" s="32"/>
      <c r="O8" s="34"/>
    </row>
    <row r="9" spans="1:15" ht="15" customHeight="1">
      <c r="A9" s="220" t="s">
        <v>92</v>
      </c>
      <c r="B9" s="221">
        <f t="shared" si="1"/>
        <v>327</v>
      </c>
      <c r="C9" s="222">
        <v>37</v>
      </c>
      <c r="D9" s="223">
        <v>167</v>
      </c>
      <c r="E9" s="224">
        <v>123</v>
      </c>
      <c r="F9" s="225">
        <v>24</v>
      </c>
      <c r="G9" s="62">
        <v>0</v>
      </c>
      <c r="H9" s="225">
        <f>39</f>
        <v>39</v>
      </c>
      <c r="I9" s="226">
        <v>30</v>
      </c>
      <c r="J9" s="223"/>
      <c r="K9" s="227">
        <f t="shared" si="2"/>
        <v>420</v>
      </c>
      <c r="L9" s="52"/>
      <c r="M9" s="34"/>
      <c r="N9" s="32"/>
      <c r="O9" s="34"/>
    </row>
    <row r="10" spans="1:15" ht="15" customHeight="1">
      <c r="A10" s="220" t="s">
        <v>93</v>
      </c>
      <c r="B10" s="221">
        <f t="shared" si="1"/>
        <v>887</v>
      </c>
      <c r="C10" s="222">
        <f>79+80</f>
        <v>159</v>
      </c>
      <c r="D10" s="223">
        <v>345</v>
      </c>
      <c r="E10" s="224">
        <v>383</v>
      </c>
      <c r="F10" s="225">
        <v>23</v>
      </c>
      <c r="G10" s="62">
        <v>0</v>
      </c>
      <c r="H10" s="225">
        <f>80+53</f>
        <v>133</v>
      </c>
      <c r="I10" s="226"/>
      <c r="J10" s="223"/>
      <c r="K10" s="227">
        <f t="shared" si="2"/>
        <v>1043</v>
      </c>
      <c r="L10" s="52"/>
      <c r="M10" s="34"/>
      <c r="N10" s="32"/>
      <c r="O10" s="34"/>
    </row>
    <row r="11" spans="1:15" ht="15" customHeight="1">
      <c r="A11" s="220" t="s">
        <v>94</v>
      </c>
      <c r="B11" s="221">
        <f t="shared" si="1"/>
        <v>828</v>
      </c>
      <c r="C11" s="222">
        <v>106</v>
      </c>
      <c r="D11" s="223">
        <v>614</v>
      </c>
      <c r="E11" s="224">
        <v>108</v>
      </c>
      <c r="F11" s="225">
        <v>30</v>
      </c>
      <c r="G11" s="62">
        <v>2</v>
      </c>
      <c r="H11" s="225">
        <f>61+164</f>
        <v>225</v>
      </c>
      <c r="I11" s="64">
        <v>22</v>
      </c>
      <c r="J11" s="223"/>
      <c r="K11" s="227">
        <f t="shared" si="2"/>
        <v>1107</v>
      </c>
      <c r="L11" s="13"/>
      <c r="M11" s="2"/>
    </row>
    <row r="12" spans="1:15" ht="15" customHeight="1">
      <c r="A12" s="220" t="s">
        <v>95</v>
      </c>
      <c r="B12" s="221">
        <f t="shared" si="1"/>
        <v>3543</v>
      </c>
      <c r="C12" s="222">
        <v>3334</v>
      </c>
      <c r="D12" s="223">
        <v>209</v>
      </c>
      <c r="E12" s="224">
        <v>0</v>
      </c>
      <c r="F12" s="225">
        <v>10</v>
      </c>
      <c r="G12" s="62">
        <v>25</v>
      </c>
      <c r="H12" s="225">
        <f>40+57</f>
        <v>97</v>
      </c>
      <c r="I12" s="226"/>
      <c r="J12" s="223"/>
      <c r="K12" s="227">
        <f t="shared" si="2"/>
        <v>3675</v>
      </c>
      <c r="L12" s="13"/>
      <c r="M12" s="2"/>
    </row>
    <row r="13" spans="1:15" ht="15" customHeight="1">
      <c r="A13" s="220" t="s">
        <v>96</v>
      </c>
      <c r="B13" s="221">
        <f t="shared" si="1"/>
        <v>1808</v>
      </c>
      <c r="C13" s="222">
        <v>1442</v>
      </c>
      <c r="D13" s="223">
        <v>332</v>
      </c>
      <c r="E13" s="224">
        <v>34</v>
      </c>
      <c r="F13" s="225">
        <v>0</v>
      </c>
      <c r="G13" s="62">
        <v>18</v>
      </c>
      <c r="H13" s="225">
        <f>100+67</f>
        <v>167</v>
      </c>
      <c r="I13" s="226"/>
      <c r="J13" s="223"/>
      <c r="K13" s="227">
        <f t="shared" si="2"/>
        <v>1993</v>
      </c>
      <c r="L13" s="13"/>
      <c r="M13" s="2"/>
    </row>
    <row r="14" spans="1:15" ht="15" customHeight="1">
      <c r="A14" s="220" t="s">
        <v>97</v>
      </c>
      <c r="B14" s="221">
        <f t="shared" si="1"/>
        <v>4239</v>
      </c>
      <c r="C14" s="222">
        <v>4076</v>
      </c>
      <c r="D14" s="223">
        <v>163</v>
      </c>
      <c r="E14" s="224">
        <v>0</v>
      </c>
      <c r="F14" s="225">
        <v>22</v>
      </c>
      <c r="G14" s="62">
        <v>2</v>
      </c>
      <c r="H14" s="225">
        <v>57</v>
      </c>
      <c r="I14" s="226"/>
      <c r="J14" s="223"/>
      <c r="K14" s="227">
        <f t="shared" si="2"/>
        <v>4320</v>
      </c>
      <c r="L14" s="13"/>
    </row>
    <row r="15" spans="1:15" ht="15" customHeight="1">
      <c r="A15" s="220" t="s">
        <v>98</v>
      </c>
      <c r="B15" s="221">
        <f t="shared" si="1"/>
        <v>1632</v>
      </c>
      <c r="C15" s="222">
        <v>1345</v>
      </c>
      <c r="D15" s="223">
        <v>287</v>
      </c>
      <c r="E15" s="224">
        <v>0</v>
      </c>
      <c r="F15" s="225">
        <v>20</v>
      </c>
      <c r="G15" s="62">
        <v>6</v>
      </c>
      <c r="H15" s="225">
        <v>112</v>
      </c>
      <c r="I15" s="226"/>
      <c r="J15" s="223"/>
      <c r="K15" s="227">
        <f t="shared" si="2"/>
        <v>1770</v>
      </c>
      <c r="L15" s="13"/>
    </row>
    <row r="16" spans="1:15" ht="15" customHeight="1">
      <c r="A16" s="220" t="s">
        <v>99</v>
      </c>
      <c r="B16" s="221">
        <f t="shared" si="1"/>
        <v>1988</v>
      </c>
      <c r="C16" s="222">
        <v>1517</v>
      </c>
      <c r="D16" s="223">
        <v>57</v>
      </c>
      <c r="E16" s="224">
        <v>414</v>
      </c>
      <c r="F16" s="225">
        <v>10</v>
      </c>
      <c r="G16" s="62">
        <v>70</v>
      </c>
      <c r="H16" s="225">
        <v>91</v>
      </c>
      <c r="I16" s="64">
        <v>64</v>
      </c>
      <c r="J16" s="223"/>
      <c r="K16" s="227">
        <f t="shared" si="2"/>
        <v>2223</v>
      </c>
      <c r="L16" s="13"/>
    </row>
    <row r="17" spans="1:12" ht="15" customHeight="1">
      <c r="A17" s="220" t="s">
        <v>100</v>
      </c>
      <c r="B17" s="221">
        <f t="shared" si="1"/>
        <v>857</v>
      </c>
      <c r="C17" s="222">
        <v>335</v>
      </c>
      <c r="D17" s="223">
        <v>342</v>
      </c>
      <c r="E17" s="224">
        <v>180</v>
      </c>
      <c r="F17" s="225">
        <v>174</v>
      </c>
      <c r="G17" s="62">
        <v>2</v>
      </c>
      <c r="H17" s="225">
        <f>85+112</f>
        <v>197</v>
      </c>
      <c r="I17" s="226"/>
      <c r="J17" s="223"/>
      <c r="K17" s="227">
        <f t="shared" si="2"/>
        <v>1230</v>
      </c>
      <c r="L17" s="13"/>
    </row>
    <row r="18" spans="1:12" ht="15" customHeight="1">
      <c r="A18" s="220" t="s">
        <v>101</v>
      </c>
      <c r="B18" s="221">
        <f t="shared" si="1"/>
        <v>4393</v>
      </c>
      <c r="C18" s="222">
        <v>4317</v>
      </c>
      <c r="D18" s="223">
        <v>76</v>
      </c>
      <c r="E18" s="224">
        <v>0</v>
      </c>
      <c r="F18" s="225">
        <v>89</v>
      </c>
      <c r="G18" s="62">
        <v>59</v>
      </c>
      <c r="H18" s="225">
        <f>54+74</f>
        <v>128</v>
      </c>
      <c r="I18" s="226"/>
      <c r="J18" s="223"/>
      <c r="K18" s="227">
        <f t="shared" si="2"/>
        <v>4669</v>
      </c>
      <c r="L18" s="13"/>
    </row>
    <row r="19" spans="1:12" ht="15" customHeight="1">
      <c r="A19" s="220" t="s">
        <v>102</v>
      </c>
      <c r="B19" s="221">
        <f t="shared" si="1"/>
        <v>191</v>
      </c>
      <c r="C19" s="222">
        <v>164</v>
      </c>
      <c r="D19" s="223">
        <v>27</v>
      </c>
      <c r="E19" s="224">
        <v>0</v>
      </c>
      <c r="F19" s="225">
        <v>43</v>
      </c>
      <c r="G19" s="62">
        <v>12</v>
      </c>
      <c r="H19" s="225">
        <f>59+46</f>
        <v>105</v>
      </c>
      <c r="I19" s="64">
        <v>209</v>
      </c>
      <c r="J19" s="223"/>
      <c r="K19" s="227">
        <f t="shared" si="2"/>
        <v>560</v>
      </c>
      <c r="L19" s="13"/>
    </row>
    <row r="20" spans="1:12" ht="15" customHeight="1">
      <c r="A20" s="220" t="s">
        <v>103</v>
      </c>
      <c r="B20" s="221">
        <f t="shared" si="1"/>
        <v>1717</v>
      </c>
      <c r="C20" s="222">
        <v>1654</v>
      </c>
      <c r="D20" s="223">
        <v>63</v>
      </c>
      <c r="E20" s="224">
        <v>0</v>
      </c>
      <c r="F20" s="225">
        <v>29</v>
      </c>
      <c r="G20" s="62">
        <v>62</v>
      </c>
      <c r="H20" s="225">
        <f>209+77</f>
        <v>286</v>
      </c>
      <c r="I20" s="64"/>
      <c r="J20" s="223"/>
      <c r="K20" s="227">
        <f t="shared" si="2"/>
        <v>2094</v>
      </c>
      <c r="L20" s="13"/>
    </row>
    <row r="21" spans="1:12" ht="15" customHeight="1">
      <c r="A21" s="220" t="s">
        <v>104</v>
      </c>
      <c r="B21" s="221">
        <f t="shared" si="1"/>
        <v>1124</v>
      </c>
      <c r="C21" s="222">
        <v>989</v>
      </c>
      <c r="D21" s="223">
        <v>135</v>
      </c>
      <c r="E21" s="224">
        <v>0</v>
      </c>
      <c r="F21" s="225">
        <v>29</v>
      </c>
      <c r="G21" s="62">
        <v>46</v>
      </c>
      <c r="H21" s="225">
        <f>207+57</f>
        <v>264</v>
      </c>
      <c r="I21" s="64">
        <v>43</v>
      </c>
      <c r="J21" s="223"/>
      <c r="K21" s="227">
        <f t="shared" si="2"/>
        <v>1506</v>
      </c>
      <c r="L21" s="13"/>
    </row>
    <row r="22" spans="1:12" ht="15" customHeight="1">
      <c r="A22" s="220" t="s">
        <v>105</v>
      </c>
      <c r="B22" s="221">
        <f t="shared" si="1"/>
        <v>689</v>
      </c>
      <c r="C22" s="222">
        <v>654</v>
      </c>
      <c r="D22" s="223">
        <v>15</v>
      </c>
      <c r="E22" s="224">
        <v>20</v>
      </c>
      <c r="F22" s="225">
        <v>0</v>
      </c>
      <c r="G22" s="62">
        <v>1</v>
      </c>
      <c r="H22" s="225">
        <v>24</v>
      </c>
      <c r="I22" s="226"/>
      <c r="J22" s="223"/>
      <c r="K22" s="227">
        <f t="shared" si="2"/>
        <v>714</v>
      </c>
      <c r="L22" s="13"/>
    </row>
    <row r="23" spans="1:12" ht="15" customHeight="1">
      <c r="A23" s="220" t="s">
        <v>106</v>
      </c>
      <c r="B23" s="221">
        <f t="shared" si="1"/>
        <v>1795</v>
      </c>
      <c r="C23" s="222">
        <v>1644</v>
      </c>
      <c r="D23" s="223">
        <v>151</v>
      </c>
      <c r="E23" s="224">
        <v>0</v>
      </c>
      <c r="F23" s="225">
        <v>27</v>
      </c>
      <c r="G23" s="62">
        <v>26</v>
      </c>
      <c r="H23" s="225">
        <f>82+30</f>
        <v>112</v>
      </c>
      <c r="I23" s="226"/>
      <c r="J23" s="223"/>
      <c r="K23" s="227">
        <f t="shared" si="2"/>
        <v>1960</v>
      </c>
      <c r="L23" s="13"/>
    </row>
    <row r="24" spans="1:12" ht="15" customHeight="1">
      <c r="A24" s="228" t="s">
        <v>107</v>
      </c>
      <c r="B24" s="229">
        <f t="shared" si="1"/>
        <v>3053</v>
      </c>
      <c r="C24" s="230">
        <v>2973</v>
      </c>
      <c r="D24" s="231">
        <v>80</v>
      </c>
      <c r="E24" s="232">
        <v>0</v>
      </c>
      <c r="F24" s="233">
        <v>0</v>
      </c>
      <c r="G24" s="66">
        <v>7</v>
      </c>
      <c r="H24" s="233">
        <f>59+17</f>
        <v>76</v>
      </c>
      <c r="I24" s="234"/>
      <c r="J24" s="231"/>
      <c r="K24" s="235">
        <f t="shared" si="2"/>
        <v>3136</v>
      </c>
      <c r="L24" s="13"/>
    </row>
    <row r="25" spans="1:12" ht="15" customHeight="1" thickBot="1">
      <c r="A25" s="14"/>
      <c r="B25" s="236"/>
      <c r="C25" s="236"/>
      <c r="D25" s="236"/>
      <c r="E25" s="236"/>
      <c r="F25" s="236"/>
      <c r="G25" s="236"/>
      <c r="H25" s="236"/>
      <c r="I25" s="236"/>
      <c r="J25" s="236"/>
      <c r="K25" s="236"/>
      <c r="L25" s="13"/>
    </row>
    <row r="26" spans="1:12" s="2" customFormat="1" ht="15" customHeight="1">
      <c r="A26" s="42"/>
      <c r="B26" s="263" t="s">
        <v>6</v>
      </c>
      <c r="C26" s="264"/>
      <c r="D26" s="264"/>
      <c r="E26" s="264"/>
      <c r="F26" s="264"/>
      <c r="G26" s="197"/>
      <c r="H26" s="265" t="s">
        <v>108</v>
      </c>
      <c r="I26" s="238"/>
      <c r="J26" s="236"/>
      <c r="K26" s="268" t="s">
        <v>109</v>
      </c>
      <c r="L26" s="5"/>
    </row>
    <row r="27" spans="1:12" s="2" customFormat="1" ht="15" customHeight="1">
      <c r="A27" s="43"/>
      <c r="B27" s="265" t="s">
        <v>7</v>
      </c>
      <c r="C27" s="271"/>
      <c r="D27" s="272"/>
      <c r="E27" s="273" t="s">
        <v>110</v>
      </c>
      <c r="F27" s="275" t="s">
        <v>89</v>
      </c>
      <c r="G27" s="264" t="s">
        <v>111</v>
      </c>
      <c r="H27" s="266"/>
      <c r="I27" s="277" t="s">
        <v>112</v>
      </c>
      <c r="J27" s="236"/>
      <c r="K27" s="269"/>
      <c r="L27" s="5"/>
    </row>
    <row r="28" spans="1:12" s="3" customFormat="1" ht="22.5">
      <c r="A28" s="44"/>
      <c r="B28" s="200"/>
      <c r="C28" s="239" t="s">
        <v>1</v>
      </c>
      <c r="D28" s="203" t="s">
        <v>61</v>
      </c>
      <c r="E28" s="274"/>
      <c r="F28" s="276"/>
      <c r="G28" s="264"/>
      <c r="H28" s="267"/>
      <c r="I28" s="278"/>
      <c r="J28" s="236"/>
      <c r="K28" s="270"/>
      <c r="L28" s="11"/>
    </row>
    <row r="29" spans="1:12" ht="15" customHeight="1">
      <c r="A29" s="205" t="s">
        <v>0</v>
      </c>
      <c r="B29" s="241">
        <f>SUM(B30:B47)</f>
        <v>17722</v>
      </c>
      <c r="C29" s="242">
        <f>SUM(C30:C47)</f>
        <v>17658</v>
      </c>
      <c r="D29" s="243">
        <f>SUM(D30:D47)</f>
        <v>64</v>
      </c>
      <c r="E29" s="241">
        <f t="shared" ref="E29:G29" si="3">SUM(E30:E47)</f>
        <v>0</v>
      </c>
      <c r="F29" s="241">
        <f t="shared" si="3"/>
        <v>0</v>
      </c>
      <c r="G29" s="241">
        <f t="shared" si="3"/>
        <v>4619</v>
      </c>
      <c r="H29" s="244">
        <f>SUM(H30:H47)</f>
        <v>43854</v>
      </c>
      <c r="I29" s="241">
        <f>SUM(I30:I47)</f>
        <v>1288</v>
      </c>
      <c r="J29" s="245"/>
      <c r="K29" s="246">
        <f>SUM(K6,B29,E29,F29,G29,H29)</f>
        <v>101554</v>
      </c>
      <c r="L29" s="13"/>
    </row>
    <row r="30" spans="1:12" ht="15" customHeight="1">
      <c r="A30" s="212" t="s">
        <v>90</v>
      </c>
      <c r="B30" s="247">
        <f>SUM(C30:D30)</f>
        <v>0</v>
      </c>
      <c r="C30" s="90">
        <v>0</v>
      </c>
      <c r="D30" s="248">
        <v>0</v>
      </c>
      <c r="E30" s="92">
        <v>0</v>
      </c>
      <c r="F30" s="92">
        <v>0</v>
      </c>
      <c r="G30" s="247">
        <v>42</v>
      </c>
      <c r="H30" s="249">
        <v>784</v>
      </c>
      <c r="I30" s="249">
        <v>0</v>
      </c>
      <c r="J30" s="245"/>
      <c r="K30" s="250">
        <f t="shared" ref="K30:K47" si="4">SUM(K7,B30,E30,F30,G30,H30)</f>
        <v>2067</v>
      </c>
      <c r="L30" s="13"/>
    </row>
    <row r="31" spans="1:12" ht="15" customHeight="1">
      <c r="A31" s="220" t="s">
        <v>91</v>
      </c>
      <c r="B31" s="251">
        <f>SUM(C31:D31)</f>
        <v>841</v>
      </c>
      <c r="C31" s="95">
        <v>841</v>
      </c>
      <c r="D31" s="252">
        <v>0</v>
      </c>
      <c r="E31" s="97">
        <v>0</v>
      </c>
      <c r="F31" s="97">
        <v>0</v>
      </c>
      <c r="G31" s="251">
        <v>180</v>
      </c>
      <c r="H31" s="251">
        <v>4248</v>
      </c>
      <c r="I31" s="251">
        <v>194</v>
      </c>
      <c r="J31" s="245"/>
      <c r="K31" s="253">
        <f t="shared" si="4"/>
        <v>6967</v>
      </c>
      <c r="L31" s="13"/>
    </row>
    <row r="32" spans="1:12" ht="15" customHeight="1">
      <c r="A32" s="220" t="s">
        <v>92</v>
      </c>
      <c r="B32" s="251">
        <f>SUM(C32:D32)</f>
        <v>244</v>
      </c>
      <c r="C32" s="95">
        <v>244</v>
      </c>
      <c r="D32" s="252">
        <v>0</v>
      </c>
      <c r="E32" s="97">
        <v>0</v>
      </c>
      <c r="F32" s="97">
        <v>0</v>
      </c>
      <c r="G32" s="251">
        <v>0</v>
      </c>
      <c r="H32" s="251">
        <v>0</v>
      </c>
      <c r="I32" s="251">
        <v>0</v>
      </c>
      <c r="J32" s="245"/>
      <c r="K32" s="253">
        <f t="shared" si="4"/>
        <v>664</v>
      </c>
      <c r="L32" s="13"/>
    </row>
    <row r="33" spans="1:12" ht="15" customHeight="1">
      <c r="A33" s="220" t="s">
        <v>93</v>
      </c>
      <c r="B33" s="251">
        <f t="shared" ref="B33:B47" si="5">SUM(C33:D33)</f>
        <v>0</v>
      </c>
      <c r="C33" s="95">
        <v>0</v>
      </c>
      <c r="D33" s="252">
        <v>0</v>
      </c>
      <c r="E33" s="97">
        <v>0</v>
      </c>
      <c r="F33" s="97">
        <v>0</v>
      </c>
      <c r="G33" s="251">
        <v>639</v>
      </c>
      <c r="H33" s="251">
        <v>3400</v>
      </c>
      <c r="I33" s="251">
        <v>0</v>
      </c>
      <c r="J33" s="245"/>
      <c r="K33" s="253">
        <f t="shared" si="4"/>
        <v>5082</v>
      </c>
      <c r="L33" s="13"/>
    </row>
    <row r="34" spans="1:12" ht="15" customHeight="1">
      <c r="A34" s="220" t="s">
        <v>94</v>
      </c>
      <c r="B34" s="251">
        <f t="shared" si="5"/>
        <v>0</v>
      </c>
      <c r="C34" s="95">
        <v>0</v>
      </c>
      <c r="D34" s="252">
        <v>0</v>
      </c>
      <c r="E34" s="97">
        <v>0</v>
      </c>
      <c r="F34" s="97">
        <v>0</v>
      </c>
      <c r="G34" s="251">
        <v>0</v>
      </c>
      <c r="H34" s="251">
        <v>2969</v>
      </c>
      <c r="I34" s="251">
        <v>21</v>
      </c>
      <c r="J34" s="245"/>
      <c r="K34" s="253">
        <f t="shared" si="4"/>
        <v>4076</v>
      </c>
      <c r="L34" s="13"/>
    </row>
    <row r="35" spans="1:12" ht="15" customHeight="1">
      <c r="A35" s="220" t="s">
        <v>95</v>
      </c>
      <c r="B35" s="251">
        <f>SUM(C35:D35)</f>
        <v>774</v>
      </c>
      <c r="C35" s="95">
        <v>774</v>
      </c>
      <c r="D35" s="252">
        <v>0</v>
      </c>
      <c r="E35" s="97">
        <v>0</v>
      </c>
      <c r="F35" s="97">
        <v>0</v>
      </c>
      <c r="G35" s="251">
        <v>0</v>
      </c>
      <c r="H35" s="251">
        <v>2481</v>
      </c>
      <c r="I35" s="251">
        <v>54</v>
      </c>
      <c r="J35" s="245"/>
      <c r="K35" s="253">
        <f t="shared" si="4"/>
        <v>6930</v>
      </c>
      <c r="L35" s="13"/>
    </row>
    <row r="36" spans="1:12" ht="15" customHeight="1">
      <c r="A36" s="220" t="s">
        <v>96</v>
      </c>
      <c r="B36" s="251">
        <f>SUM(C36:D36)</f>
        <v>3885</v>
      </c>
      <c r="C36" s="95">
        <v>3885</v>
      </c>
      <c r="D36" s="252">
        <v>0</v>
      </c>
      <c r="E36" s="97">
        <v>0</v>
      </c>
      <c r="F36" s="97">
        <v>0</v>
      </c>
      <c r="G36" s="251">
        <v>68</v>
      </c>
      <c r="H36" s="251">
        <v>4455</v>
      </c>
      <c r="I36" s="251">
        <v>168</v>
      </c>
      <c r="J36" s="245"/>
      <c r="K36" s="253">
        <f t="shared" si="4"/>
        <v>10401</v>
      </c>
      <c r="L36" s="13"/>
    </row>
    <row r="37" spans="1:12" ht="15" customHeight="1">
      <c r="A37" s="220" t="s">
        <v>97</v>
      </c>
      <c r="B37" s="251">
        <f t="shared" si="5"/>
        <v>1447</v>
      </c>
      <c r="C37" s="95">
        <v>1447</v>
      </c>
      <c r="D37" s="252">
        <v>0</v>
      </c>
      <c r="E37" s="97">
        <v>0</v>
      </c>
      <c r="F37" s="97">
        <v>0</v>
      </c>
      <c r="G37" s="251">
        <v>1052</v>
      </c>
      <c r="H37" s="251">
        <v>3091</v>
      </c>
      <c r="I37" s="251">
        <v>323</v>
      </c>
      <c r="J37" s="245"/>
      <c r="K37" s="253">
        <f t="shared" si="4"/>
        <v>9910</v>
      </c>
      <c r="L37" s="13"/>
    </row>
    <row r="38" spans="1:12" ht="15" customHeight="1">
      <c r="A38" s="220" t="s">
        <v>98</v>
      </c>
      <c r="B38" s="251">
        <f t="shared" si="5"/>
        <v>324</v>
      </c>
      <c r="C38" s="95">
        <v>324</v>
      </c>
      <c r="D38" s="252">
        <v>0</v>
      </c>
      <c r="E38" s="97">
        <v>0</v>
      </c>
      <c r="F38" s="97">
        <v>0</v>
      </c>
      <c r="G38" s="251">
        <v>519</v>
      </c>
      <c r="H38" s="251">
        <v>4184</v>
      </c>
      <c r="I38" s="251">
        <v>257</v>
      </c>
      <c r="J38" s="245"/>
      <c r="K38" s="253">
        <f t="shared" si="4"/>
        <v>6797</v>
      </c>
      <c r="L38" s="13"/>
    </row>
    <row r="39" spans="1:12" ht="15" customHeight="1">
      <c r="A39" s="220" t="s">
        <v>99</v>
      </c>
      <c r="B39" s="251">
        <f>SUM(C39:D39)</f>
        <v>478</v>
      </c>
      <c r="C39" s="95">
        <v>414</v>
      </c>
      <c r="D39" s="252">
        <v>64</v>
      </c>
      <c r="E39" s="97">
        <v>0</v>
      </c>
      <c r="F39" s="97">
        <v>0</v>
      </c>
      <c r="G39" s="251">
        <v>0</v>
      </c>
      <c r="H39" s="251">
        <v>3706</v>
      </c>
      <c r="I39" s="251">
        <v>20</v>
      </c>
      <c r="J39" s="245"/>
      <c r="K39" s="253">
        <f t="shared" si="4"/>
        <v>6407</v>
      </c>
      <c r="L39" s="13"/>
    </row>
    <row r="40" spans="1:12" ht="15" customHeight="1">
      <c r="A40" s="220" t="s">
        <v>100</v>
      </c>
      <c r="B40" s="251">
        <f t="shared" si="5"/>
        <v>1</v>
      </c>
      <c r="C40" s="95">
        <v>1</v>
      </c>
      <c r="D40" s="252">
        <v>0</v>
      </c>
      <c r="E40" s="97">
        <v>0</v>
      </c>
      <c r="F40" s="97">
        <v>0</v>
      </c>
      <c r="G40" s="251">
        <v>0</v>
      </c>
      <c r="H40" s="251">
        <v>1741</v>
      </c>
      <c r="I40" s="251">
        <v>0</v>
      </c>
      <c r="J40" s="245"/>
      <c r="K40" s="253">
        <f t="shared" si="4"/>
        <v>2972</v>
      </c>
      <c r="L40" s="13"/>
    </row>
    <row r="41" spans="1:12" ht="15" customHeight="1">
      <c r="A41" s="220" t="s">
        <v>101</v>
      </c>
      <c r="B41" s="251">
        <f>SUM(C41:D41)</f>
        <v>618</v>
      </c>
      <c r="C41" s="95">
        <v>618</v>
      </c>
      <c r="D41" s="252">
        <v>0</v>
      </c>
      <c r="E41" s="97">
        <v>0</v>
      </c>
      <c r="F41" s="97">
        <v>0</v>
      </c>
      <c r="G41" s="251">
        <v>570</v>
      </c>
      <c r="H41" s="251">
        <v>1745</v>
      </c>
      <c r="I41" s="251">
        <v>0</v>
      </c>
      <c r="J41" s="245"/>
      <c r="K41" s="253">
        <f t="shared" si="4"/>
        <v>7602</v>
      </c>
      <c r="L41" s="13"/>
    </row>
    <row r="42" spans="1:12" ht="15" customHeight="1">
      <c r="A42" s="220" t="s">
        <v>102</v>
      </c>
      <c r="B42" s="251">
        <f t="shared" si="5"/>
        <v>0</v>
      </c>
      <c r="C42" s="95">
        <v>0</v>
      </c>
      <c r="D42" s="252">
        <v>0</v>
      </c>
      <c r="E42" s="97">
        <v>0</v>
      </c>
      <c r="F42" s="97">
        <v>0</v>
      </c>
      <c r="G42" s="251">
        <v>109</v>
      </c>
      <c r="H42" s="251">
        <v>2495</v>
      </c>
      <c r="I42" s="251">
        <v>99</v>
      </c>
      <c r="J42" s="245"/>
      <c r="K42" s="253">
        <f t="shared" si="4"/>
        <v>3164</v>
      </c>
      <c r="L42" s="13"/>
    </row>
    <row r="43" spans="1:12" ht="15" customHeight="1">
      <c r="A43" s="220" t="s">
        <v>103</v>
      </c>
      <c r="B43" s="251">
        <f t="shared" si="5"/>
        <v>0</v>
      </c>
      <c r="C43" s="95">
        <v>0</v>
      </c>
      <c r="D43" s="252">
        <v>0</v>
      </c>
      <c r="E43" s="97">
        <v>0</v>
      </c>
      <c r="F43" s="97">
        <v>0</v>
      </c>
      <c r="G43" s="251">
        <v>0</v>
      </c>
      <c r="H43" s="251">
        <v>3020</v>
      </c>
      <c r="I43" s="251">
        <v>0</v>
      </c>
      <c r="J43" s="245"/>
      <c r="K43" s="253">
        <f t="shared" si="4"/>
        <v>5114</v>
      </c>
      <c r="L43" s="13"/>
    </row>
    <row r="44" spans="1:12" ht="15" customHeight="1">
      <c r="A44" s="220" t="s">
        <v>104</v>
      </c>
      <c r="B44" s="251">
        <f>SUM(C44:D44)</f>
        <v>3430</v>
      </c>
      <c r="C44" s="95">
        <v>3430</v>
      </c>
      <c r="D44" s="252">
        <v>0</v>
      </c>
      <c r="E44" s="97">
        <v>0</v>
      </c>
      <c r="F44" s="97">
        <v>0</v>
      </c>
      <c r="G44" s="251">
        <v>790</v>
      </c>
      <c r="H44" s="251">
        <v>1913</v>
      </c>
      <c r="I44" s="251">
        <v>0</v>
      </c>
      <c r="J44" s="245"/>
      <c r="K44" s="253">
        <f t="shared" si="4"/>
        <v>7639</v>
      </c>
      <c r="L44" s="13"/>
    </row>
    <row r="45" spans="1:12" ht="15" customHeight="1">
      <c r="A45" s="220" t="s">
        <v>105</v>
      </c>
      <c r="B45" s="251">
        <f t="shared" si="5"/>
        <v>303</v>
      </c>
      <c r="C45" s="95">
        <v>303</v>
      </c>
      <c r="D45" s="252">
        <v>0</v>
      </c>
      <c r="E45" s="97">
        <v>0</v>
      </c>
      <c r="F45" s="97">
        <v>0</v>
      </c>
      <c r="G45" s="251">
        <v>650</v>
      </c>
      <c r="H45" s="251">
        <v>3170</v>
      </c>
      <c r="I45" s="251">
        <v>152</v>
      </c>
      <c r="J45" s="245"/>
      <c r="K45" s="253">
        <f t="shared" si="4"/>
        <v>4837</v>
      </c>
      <c r="L45" s="13"/>
    </row>
    <row r="46" spans="1:12" ht="15" customHeight="1">
      <c r="A46" s="220" t="s">
        <v>106</v>
      </c>
      <c r="B46" s="251">
        <f t="shared" si="5"/>
        <v>2238</v>
      </c>
      <c r="C46" s="95">
        <v>2238</v>
      </c>
      <c r="D46" s="252">
        <v>0</v>
      </c>
      <c r="E46" s="97">
        <v>0</v>
      </c>
      <c r="F46" s="97">
        <v>0</v>
      </c>
      <c r="G46" s="251">
        <v>0</v>
      </c>
      <c r="H46" s="251">
        <v>0</v>
      </c>
      <c r="I46" s="251">
        <v>0</v>
      </c>
      <c r="J46" s="245"/>
      <c r="K46" s="253">
        <f t="shared" si="4"/>
        <v>4198</v>
      </c>
      <c r="L46" s="13"/>
    </row>
    <row r="47" spans="1:12" ht="15" customHeight="1" thickBot="1">
      <c r="A47" s="228" t="s">
        <v>107</v>
      </c>
      <c r="B47" s="254">
        <f t="shared" si="5"/>
        <v>3139</v>
      </c>
      <c r="C47" s="99">
        <v>3139</v>
      </c>
      <c r="D47" s="255">
        <v>0</v>
      </c>
      <c r="E47" s="101">
        <v>0</v>
      </c>
      <c r="F47" s="101">
        <v>0</v>
      </c>
      <c r="G47" s="254">
        <v>0</v>
      </c>
      <c r="H47" s="254">
        <v>452</v>
      </c>
      <c r="I47" s="254">
        <v>0</v>
      </c>
      <c r="J47" s="245"/>
      <c r="K47" s="256">
        <f t="shared" si="4"/>
        <v>6727</v>
      </c>
      <c r="L47" s="13"/>
    </row>
    <row r="48" spans="1:12" ht="15" customHeight="1">
      <c r="A48" s="257"/>
      <c r="B48" s="258"/>
      <c r="C48" s="258"/>
      <c r="D48" s="258"/>
      <c r="E48" s="258"/>
      <c r="F48" s="258"/>
      <c r="G48" s="258"/>
      <c r="H48" s="258"/>
      <c r="I48" s="258"/>
      <c r="J48" s="236"/>
      <c r="K48" s="259" t="s">
        <v>113</v>
      </c>
      <c r="L48" s="13"/>
    </row>
    <row r="49" spans="1:14" s="34" customFormat="1" ht="3.75" customHeight="1">
      <c r="A49" s="257"/>
      <c r="B49" s="258"/>
      <c r="C49" s="258"/>
      <c r="D49" s="258"/>
      <c r="E49" s="258"/>
      <c r="F49" s="258"/>
      <c r="G49" s="258"/>
      <c r="H49" s="258"/>
      <c r="I49" s="258"/>
      <c r="J49" s="236"/>
      <c r="K49" s="259"/>
      <c r="L49" s="52"/>
      <c r="N49" s="32"/>
    </row>
    <row r="50" spans="1:14" s="34" customFormat="1" ht="15" customHeight="1">
      <c r="A50" s="51" t="s">
        <v>81</v>
      </c>
      <c r="B50" s="236"/>
      <c r="C50" s="236"/>
      <c r="D50" s="236"/>
      <c r="E50" s="236"/>
      <c r="F50" s="236"/>
      <c r="G50" s="236"/>
      <c r="H50" s="236"/>
      <c r="I50" s="236"/>
      <c r="J50" s="236"/>
      <c r="K50" s="50"/>
      <c r="L50" s="52"/>
      <c r="N50" s="32"/>
    </row>
    <row r="51" spans="1:14" s="34" customFormat="1" ht="15" customHeight="1">
      <c r="A51" s="51" t="s">
        <v>82</v>
      </c>
      <c r="B51" s="236"/>
      <c r="C51" s="236"/>
      <c r="D51" s="236"/>
      <c r="E51" s="236"/>
      <c r="F51" s="236"/>
      <c r="G51" s="236"/>
      <c r="H51" s="236"/>
      <c r="I51" s="236"/>
      <c r="J51" s="236"/>
      <c r="K51" s="50"/>
      <c r="L51" s="52"/>
      <c r="N51" s="32"/>
    </row>
    <row r="52" spans="1:14" s="34" customFormat="1" ht="15" customHeight="1">
      <c r="A52" s="51" t="s">
        <v>83</v>
      </c>
      <c r="B52" s="236"/>
      <c r="C52" s="236"/>
      <c r="D52" s="236"/>
      <c r="E52" s="236"/>
      <c r="F52" s="236"/>
      <c r="G52" s="236"/>
      <c r="H52" s="236"/>
      <c r="I52" s="236"/>
      <c r="J52" s="236"/>
      <c r="K52" s="50"/>
      <c r="L52" s="52"/>
      <c r="N52" s="32"/>
    </row>
    <row r="53" spans="1:14" s="34" customFormat="1" ht="15" customHeight="1">
      <c r="A53" s="51" t="s">
        <v>84</v>
      </c>
      <c r="B53" s="236"/>
      <c r="C53" s="236"/>
      <c r="D53" s="236"/>
      <c r="E53" s="236"/>
      <c r="F53" s="236"/>
      <c r="G53" s="236"/>
      <c r="H53" s="236"/>
      <c r="I53" s="236"/>
      <c r="J53" s="236"/>
      <c r="K53" s="50"/>
      <c r="L53" s="52"/>
      <c r="N53" s="32"/>
    </row>
    <row r="54" spans="1:14" ht="15" customHeight="1">
      <c r="A54" s="17"/>
      <c r="B54" s="260"/>
      <c r="C54" s="260"/>
      <c r="D54" s="260"/>
      <c r="E54" s="260"/>
      <c r="F54" s="260"/>
      <c r="G54" s="260"/>
      <c r="H54" s="260"/>
      <c r="I54" s="260"/>
      <c r="J54" s="260"/>
      <c r="K54" s="16"/>
      <c r="L54" s="13"/>
    </row>
    <row r="55" spans="1:14" ht="15" customHeight="1">
      <c r="A55" s="17"/>
      <c r="B55" s="260"/>
      <c r="C55" s="260"/>
      <c r="D55" s="260"/>
      <c r="E55" s="260"/>
      <c r="F55" s="260"/>
      <c r="G55" s="260"/>
      <c r="H55" s="260"/>
      <c r="I55" s="260"/>
      <c r="J55" s="260"/>
      <c r="K55" s="16"/>
      <c r="L55" s="13"/>
    </row>
    <row r="56" spans="1:14" ht="15" customHeight="1">
      <c r="A56" s="17"/>
      <c r="B56" s="260"/>
      <c r="C56" s="260"/>
      <c r="D56" s="260"/>
      <c r="E56" s="260"/>
      <c r="F56" s="260"/>
      <c r="G56" s="260"/>
      <c r="H56" s="260"/>
      <c r="I56" s="260"/>
      <c r="J56" s="260"/>
      <c r="K56" s="16"/>
      <c r="L56" s="13"/>
    </row>
    <row r="57" spans="1:14" ht="15" customHeight="1">
      <c r="A57" s="17"/>
      <c r="B57" s="260"/>
      <c r="C57" s="260"/>
      <c r="D57" s="260"/>
      <c r="E57" s="260"/>
      <c r="F57" s="260"/>
      <c r="G57" s="260"/>
      <c r="H57" s="260"/>
      <c r="I57" s="260"/>
      <c r="J57" s="260"/>
      <c r="K57" s="16"/>
      <c r="L57" s="13"/>
    </row>
    <row r="58" spans="1:14" ht="15" customHeight="1">
      <c r="A58" s="17"/>
      <c r="B58" s="260"/>
      <c r="C58" s="260"/>
      <c r="D58" s="260"/>
      <c r="E58" s="260"/>
      <c r="F58" s="260"/>
      <c r="G58" s="260"/>
      <c r="H58" s="260"/>
      <c r="I58" s="260"/>
      <c r="J58" s="260"/>
      <c r="K58" s="16"/>
      <c r="L58" s="13"/>
    </row>
    <row r="59" spans="1:14" ht="15" customHeight="1">
      <c r="A59" s="17"/>
      <c r="B59" s="260"/>
      <c r="C59" s="260"/>
      <c r="D59" s="260"/>
      <c r="E59" s="260"/>
      <c r="F59" s="260"/>
      <c r="G59" s="260"/>
      <c r="H59" s="260"/>
      <c r="I59" s="260"/>
      <c r="J59" s="260"/>
      <c r="K59" s="16"/>
      <c r="L59" s="13"/>
    </row>
    <row r="60" spans="1:14" ht="15" customHeight="1">
      <c r="A60" s="17"/>
      <c r="B60" s="260"/>
      <c r="C60" s="260"/>
      <c r="D60" s="260"/>
      <c r="E60" s="260"/>
      <c r="F60" s="260"/>
      <c r="G60" s="260"/>
      <c r="H60" s="260"/>
      <c r="I60" s="260"/>
      <c r="J60" s="260"/>
      <c r="K60" s="16"/>
      <c r="L60" s="13"/>
    </row>
    <row r="61" spans="1:14" ht="15" customHeight="1">
      <c r="A61" s="17"/>
      <c r="B61" s="260"/>
      <c r="C61" s="260"/>
      <c r="D61" s="260"/>
      <c r="E61" s="260"/>
      <c r="F61" s="260"/>
      <c r="G61" s="260"/>
      <c r="H61" s="260"/>
      <c r="I61" s="260"/>
      <c r="J61" s="260"/>
      <c r="K61" s="16"/>
      <c r="L61" s="13"/>
    </row>
    <row r="62" spans="1:14" ht="15" customHeight="1">
      <c r="A62" s="17"/>
      <c r="B62" s="260"/>
      <c r="C62" s="260"/>
      <c r="D62" s="260"/>
      <c r="E62" s="260"/>
      <c r="F62" s="260"/>
      <c r="G62" s="260"/>
      <c r="H62" s="260"/>
      <c r="I62" s="260"/>
      <c r="J62" s="260"/>
      <c r="K62" s="16"/>
      <c r="L62" s="13"/>
    </row>
    <row r="63" spans="1:14" ht="15" customHeight="1">
      <c r="A63" s="17"/>
      <c r="B63" s="260"/>
      <c r="C63" s="260"/>
      <c r="D63" s="260"/>
      <c r="E63" s="260"/>
      <c r="F63" s="260"/>
      <c r="G63" s="260"/>
      <c r="H63" s="260"/>
      <c r="I63" s="260"/>
      <c r="J63" s="260"/>
      <c r="K63" s="16"/>
      <c r="L63" s="13"/>
    </row>
    <row r="64" spans="1:14" ht="15" customHeight="1">
      <c r="A64" s="17"/>
      <c r="B64" s="260"/>
      <c r="C64" s="260"/>
      <c r="D64" s="260"/>
      <c r="E64" s="260"/>
      <c r="F64" s="260"/>
      <c r="G64" s="260"/>
      <c r="H64" s="260"/>
      <c r="I64" s="260"/>
      <c r="J64" s="260"/>
      <c r="K64" s="16"/>
      <c r="L64" s="13"/>
    </row>
    <row r="65" spans="1:12" ht="15" customHeight="1">
      <c r="A65" s="17"/>
      <c r="B65" s="260"/>
      <c r="C65" s="260"/>
      <c r="D65" s="260"/>
      <c r="E65" s="260"/>
      <c r="F65" s="260"/>
      <c r="G65" s="260"/>
      <c r="H65" s="260"/>
      <c r="I65" s="260"/>
      <c r="J65" s="260"/>
      <c r="K65" s="16"/>
      <c r="L65" s="13"/>
    </row>
    <row r="66" spans="1:12" ht="15" customHeight="1">
      <c r="A66" s="17"/>
      <c r="B66" s="260"/>
      <c r="C66" s="260"/>
      <c r="D66" s="260"/>
      <c r="E66" s="260"/>
      <c r="F66" s="260"/>
      <c r="G66" s="260"/>
      <c r="H66" s="260"/>
      <c r="I66" s="260"/>
      <c r="J66" s="260"/>
      <c r="K66" s="16"/>
      <c r="L66" s="13"/>
    </row>
    <row r="67" spans="1:12" ht="15" customHeight="1">
      <c r="A67" s="17"/>
      <c r="B67" s="260"/>
      <c r="C67" s="260"/>
      <c r="D67" s="260"/>
      <c r="E67" s="260"/>
      <c r="F67" s="260"/>
      <c r="G67" s="260"/>
      <c r="H67" s="260"/>
      <c r="I67" s="260"/>
      <c r="J67" s="260"/>
      <c r="K67" s="16"/>
      <c r="L67" s="13"/>
    </row>
    <row r="68" spans="1:12" ht="15" customHeight="1">
      <c r="A68" s="17"/>
      <c r="B68" s="260"/>
      <c r="C68" s="260"/>
      <c r="D68" s="260"/>
      <c r="E68" s="260"/>
      <c r="F68" s="260"/>
      <c r="G68" s="260"/>
      <c r="H68" s="260"/>
      <c r="I68" s="260"/>
      <c r="J68" s="260"/>
      <c r="K68" s="16"/>
      <c r="L68" s="13"/>
    </row>
    <row r="69" spans="1:12" ht="15" customHeight="1">
      <c r="A69" s="17"/>
      <c r="B69" s="260"/>
      <c r="C69" s="260"/>
      <c r="D69" s="260"/>
      <c r="E69" s="260"/>
      <c r="F69" s="260"/>
      <c r="G69" s="260"/>
      <c r="H69" s="260"/>
      <c r="I69" s="260"/>
      <c r="J69" s="260"/>
      <c r="K69" s="16"/>
      <c r="L69" s="13"/>
    </row>
    <row r="70" spans="1:12" ht="15" customHeight="1">
      <c r="A70" s="13"/>
      <c r="B70" s="261"/>
      <c r="C70" s="261"/>
      <c r="D70" s="261"/>
      <c r="E70" s="261"/>
      <c r="F70" s="261"/>
      <c r="G70" s="261"/>
      <c r="H70" s="261"/>
      <c r="I70" s="261"/>
      <c r="J70" s="261"/>
      <c r="K70" s="19"/>
      <c r="L70" s="13"/>
    </row>
    <row r="71" spans="1:12" ht="15" customHeight="1">
      <c r="A71" s="13"/>
      <c r="B71" s="261"/>
      <c r="C71" s="261"/>
      <c r="D71" s="261"/>
      <c r="E71" s="261"/>
      <c r="F71" s="261"/>
      <c r="G71" s="261"/>
      <c r="H71" s="261"/>
      <c r="I71" s="261"/>
      <c r="J71" s="261"/>
      <c r="K71" s="19"/>
      <c r="L71" s="13"/>
    </row>
    <row r="72" spans="1:12" ht="15" customHeight="1">
      <c r="A72" s="13"/>
      <c r="B72" s="261"/>
      <c r="C72" s="261"/>
      <c r="D72" s="261"/>
      <c r="E72" s="261"/>
      <c r="F72" s="261"/>
      <c r="G72" s="261"/>
      <c r="H72" s="261"/>
      <c r="I72" s="261"/>
      <c r="J72" s="261"/>
      <c r="K72" s="19"/>
      <c r="L72" s="13"/>
    </row>
    <row r="73" spans="1:12" ht="15" customHeight="1">
      <c r="A73" s="13"/>
      <c r="B73" s="261"/>
      <c r="C73" s="261"/>
      <c r="D73" s="261"/>
      <c r="E73" s="261"/>
      <c r="F73" s="261"/>
      <c r="G73" s="261"/>
      <c r="H73" s="261"/>
      <c r="I73" s="261"/>
      <c r="J73" s="261"/>
      <c r="K73" s="19"/>
      <c r="L73" s="13"/>
    </row>
    <row r="74" spans="1:12" ht="15" customHeight="1">
      <c r="A74" s="13"/>
      <c r="B74" s="261"/>
      <c r="C74" s="261"/>
      <c r="D74" s="261"/>
      <c r="E74" s="261"/>
      <c r="F74" s="261"/>
      <c r="G74" s="261"/>
      <c r="H74" s="261"/>
      <c r="I74" s="261"/>
      <c r="J74" s="261"/>
      <c r="K74" s="19"/>
      <c r="L74" s="13"/>
    </row>
    <row r="75" spans="1:12" ht="15" customHeight="1">
      <c r="A75" s="13"/>
      <c r="B75" s="261"/>
      <c r="C75" s="261"/>
      <c r="D75" s="261"/>
      <c r="E75" s="261"/>
      <c r="F75" s="261"/>
      <c r="G75" s="261"/>
      <c r="H75" s="261"/>
      <c r="I75" s="261"/>
      <c r="J75" s="261"/>
      <c r="K75" s="19"/>
      <c r="L75" s="13"/>
    </row>
    <row r="76" spans="1:12" ht="15" customHeight="1">
      <c r="A76" s="13"/>
      <c r="B76" s="261"/>
      <c r="C76" s="261"/>
      <c r="D76" s="261"/>
      <c r="E76" s="261"/>
      <c r="F76" s="261"/>
      <c r="G76" s="261"/>
      <c r="H76" s="261"/>
      <c r="I76" s="261"/>
      <c r="J76" s="261"/>
      <c r="K76" s="19"/>
      <c r="L76" s="13"/>
    </row>
    <row r="77" spans="1:12" ht="15" customHeight="1">
      <c r="A77" s="13"/>
      <c r="B77" s="261"/>
      <c r="C77" s="261"/>
      <c r="D77" s="261"/>
      <c r="E77" s="261"/>
      <c r="F77" s="261"/>
      <c r="G77" s="261"/>
      <c r="H77" s="261"/>
      <c r="I77" s="261"/>
      <c r="J77" s="261"/>
      <c r="K77" s="19"/>
      <c r="L77" s="13"/>
    </row>
    <row r="78" spans="1:12" ht="15" customHeight="1">
      <c r="A78" s="13"/>
      <c r="B78" s="261"/>
      <c r="C78" s="261"/>
      <c r="D78" s="261"/>
      <c r="E78" s="261"/>
      <c r="F78" s="261"/>
      <c r="G78" s="261"/>
      <c r="H78" s="261"/>
      <c r="I78" s="261"/>
      <c r="J78" s="261"/>
      <c r="K78" s="19"/>
      <c r="L78" s="13"/>
    </row>
    <row r="79" spans="1:12" ht="15" customHeight="1">
      <c r="A79" s="13"/>
      <c r="B79" s="261"/>
      <c r="C79" s="261"/>
      <c r="D79" s="261"/>
      <c r="E79" s="261"/>
      <c r="F79" s="261"/>
      <c r="G79" s="261"/>
      <c r="H79" s="261"/>
      <c r="I79" s="261"/>
      <c r="J79" s="261"/>
      <c r="K79" s="19"/>
      <c r="L79" s="13"/>
    </row>
    <row r="80" spans="1:12" ht="15" customHeight="1">
      <c r="A80" s="13"/>
      <c r="B80" s="261"/>
      <c r="C80" s="261"/>
      <c r="D80" s="261"/>
      <c r="E80" s="261"/>
      <c r="F80" s="261"/>
      <c r="G80" s="261"/>
      <c r="H80" s="261"/>
      <c r="I80" s="261"/>
      <c r="J80" s="261"/>
      <c r="K80" s="19"/>
      <c r="L80" s="13"/>
    </row>
    <row r="81" spans="1:12" ht="15" customHeight="1">
      <c r="A81" s="13"/>
      <c r="B81" s="261"/>
      <c r="C81" s="261"/>
      <c r="D81" s="261"/>
      <c r="E81" s="261"/>
      <c r="F81" s="261"/>
      <c r="G81" s="261"/>
      <c r="H81" s="261"/>
      <c r="I81" s="261"/>
      <c r="J81" s="261"/>
      <c r="K81" s="19"/>
      <c r="L81" s="13"/>
    </row>
    <row r="82" spans="1:12" ht="15" customHeight="1">
      <c r="A82" s="13"/>
      <c r="B82" s="261"/>
      <c r="C82" s="261"/>
      <c r="D82" s="261"/>
      <c r="E82" s="261"/>
      <c r="F82" s="261"/>
      <c r="G82" s="261"/>
      <c r="H82" s="261"/>
      <c r="I82" s="261"/>
      <c r="J82" s="261"/>
      <c r="K82" s="19"/>
      <c r="L82" s="13"/>
    </row>
    <row r="83" spans="1:12" ht="15" customHeight="1">
      <c r="A83" s="13"/>
      <c r="B83" s="261"/>
      <c r="C83" s="261"/>
      <c r="D83" s="261"/>
      <c r="E83" s="261"/>
      <c r="F83" s="261"/>
      <c r="G83" s="261"/>
      <c r="H83" s="261"/>
      <c r="I83" s="261"/>
      <c r="J83" s="261"/>
      <c r="K83" s="19"/>
      <c r="L83" s="13"/>
    </row>
    <row r="84" spans="1:12" ht="15" customHeight="1">
      <c r="A84" s="13"/>
      <c r="B84" s="261"/>
      <c r="C84" s="261"/>
      <c r="D84" s="261"/>
      <c r="E84" s="261"/>
      <c r="F84" s="261"/>
      <c r="G84" s="261"/>
      <c r="H84" s="261"/>
      <c r="I84" s="261"/>
      <c r="J84" s="261"/>
      <c r="K84" s="19"/>
      <c r="L84" s="13"/>
    </row>
    <row r="85" spans="1:12" ht="15" customHeight="1">
      <c r="A85" s="13"/>
      <c r="B85" s="261"/>
      <c r="C85" s="261"/>
      <c r="D85" s="261"/>
      <c r="E85" s="261"/>
      <c r="F85" s="261"/>
      <c r="G85" s="261"/>
      <c r="H85" s="261"/>
      <c r="I85" s="261"/>
      <c r="J85" s="261"/>
      <c r="K85" s="19"/>
      <c r="L85" s="13"/>
    </row>
    <row r="86" spans="1:12" ht="15" customHeight="1">
      <c r="A86" s="13"/>
      <c r="B86" s="261"/>
      <c r="C86" s="261"/>
      <c r="D86" s="261"/>
      <c r="E86" s="261"/>
      <c r="F86" s="261"/>
      <c r="G86" s="261"/>
      <c r="H86" s="261"/>
      <c r="I86" s="261"/>
      <c r="J86" s="261"/>
      <c r="K86" s="19"/>
      <c r="L86" s="13"/>
    </row>
    <row r="87" spans="1:12" ht="15" customHeight="1">
      <c r="A87" s="13"/>
      <c r="B87" s="261"/>
      <c r="C87" s="261"/>
      <c r="D87" s="261"/>
      <c r="E87" s="261"/>
      <c r="F87" s="261"/>
      <c r="G87" s="261"/>
      <c r="H87" s="261"/>
      <c r="I87" s="261"/>
      <c r="J87" s="261"/>
      <c r="K87" s="19"/>
      <c r="L87" s="13"/>
    </row>
    <row r="88" spans="1:12" ht="15" customHeight="1">
      <c r="A88" s="13"/>
      <c r="B88" s="261"/>
      <c r="C88" s="261"/>
      <c r="D88" s="261"/>
      <c r="E88" s="261"/>
      <c r="F88" s="261"/>
      <c r="G88" s="261"/>
      <c r="H88" s="261"/>
      <c r="I88" s="261"/>
      <c r="J88" s="261"/>
      <c r="K88" s="19"/>
      <c r="L88" s="13"/>
    </row>
    <row r="89" spans="1:12" ht="15" customHeight="1">
      <c r="A89" s="13"/>
      <c r="B89" s="261"/>
      <c r="C89" s="261"/>
      <c r="D89" s="261"/>
      <c r="E89" s="261"/>
      <c r="F89" s="261"/>
      <c r="G89" s="261"/>
      <c r="H89" s="261"/>
      <c r="I89" s="261"/>
      <c r="J89" s="261"/>
      <c r="K89" s="19"/>
      <c r="L89" s="13"/>
    </row>
    <row r="90" spans="1:12" ht="15" customHeight="1">
      <c r="A90" s="13"/>
      <c r="B90" s="261"/>
      <c r="C90" s="261"/>
      <c r="D90" s="261"/>
      <c r="E90" s="261"/>
      <c r="F90" s="261"/>
      <c r="G90" s="261"/>
      <c r="H90" s="261"/>
      <c r="I90" s="261"/>
      <c r="J90" s="261"/>
      <c r="K90" s="19"/>
      <c r="L90" s="13"/>
    </row>
    <row r="91" spans="1:12" ht="15" customHeight="1">
      <c r="A91" s="13"/>
      <c r="B91" s="261"/>
      <c r="C91" s="261"/>
      <c r="D91" s="261"/>
      <c r="E91" s="261"/>
      <c r="F91" s="261"/>
      <c r="G91" s="261"/>
      <c r="H91" s="261"/>
      <c r="I91" s="261"/>
      <c r="J91" s="261"/>
      <c r="K91" s="19"/>
      <c r="L91" s="13"/>
    </row>
    <row r="92" spans="1:12" ht="15" customHeight="1">
      <c r="A92" s="13"/>
      <c r="B92" s="261"/>
      <c r="C92" s="261"/>
      <c r="D92" s="261"/>
      <c r="E92" s="261"/>
      <c r="F92" s="261"/>
      <c r="G92" s="261"/>
      <c r="H92" s="261"/>
      <c r="I92" s="261"/>
      <c r="J92" s="261"/>
      <c r="K92" s="19"/>
      <c r="L92" s="13"/>
    </row>
    <row r="93" spans="1:12" ht="15" customHeight="1">
      <c r="A93" s="13"/>
      <c r="B93" s="261"/>
      <c r="C93" s="261"/>
      <c r="D93" s="261"/>
      <c r="E93" s="261"/>
      <c r="F93" s="261"/>
      <c r="G93" s="261"/>
      <c r="H93" s="261"/>
      <c r="I93" s="261"/>
      <c r="J93" s="261"/>
      <c r="K93" s="19"/>
      <c r="L93" s="13"/>
    </row>
    <row r="94" spans="1:12" ht="15" customHeight="1">
      <c r="A94" s="13"/>
      <c r="B94" s="261"/>
      <c r="C94" s="261"/>
      <c r="D94" s="261"/>
      <c r="E94" s="261"/>
      <c r="F94" s="261"/>
      <c r="G94" s="261"/>
      <c r="H94" s="261"/>
      <c r="I94" s="261"/>
      <c r="J94" s="261"/>
      <c r="K94" s="19"/>
      <c r="L94" s="13"/>
    </row>
    <row r="95" spans="1:12" ht="15" customHeight="1">
      <c r="A95" s="13"/>
      <c r="B95" s="261"/>
      <c r="C95" s="261"/>
      <c r="D95" s="261"/>
      <c r="E95" s="261"/>
      <c r="F95" s="261"/>
      <c r="G95" s="261"/>
      <c r="H95" s="261"/>
      <c r="I95" s="261"/>
      <c r="J95" s="261"/>
      <c r="K95" s="19"/>
      <c r="L95" s="13"/>
    </row>
    <row r="96" spans="1:12" ht="15" customHeight="1">
      <c r="A96" s="13"/>
      <c r="B96" s="261"/>
      <c r="C96" s="261"/>
      <c r="D96" s="261"/>
      <c r="E96" s="261"/>
      <c r="F96" s="261"/>
      <c r="G96" s="261"/>
      <c r="H96" s="261"/>
      <c r="I96" s="261"/>
      <c r="J96" s="261"/>
      <c r="K96" s="19"/>
      <c r="L96" s="13"/>
    </row>
    <row r="97" spans="1:12" ht="15" customHeight="1">
      <c r="A97" s="13"/>
      <c r="B97" s="261"/>
      <c r="C97" s="261"/>
      <c r="D97" s="261"/>
      <c r="E97" s="261"/>
      <c r="F97" s="261"/>
      <c r="G97" s="261"/>
      <c r="H97" s="261"/>
      <c r="I97" s="261"/>
      <c r="J97" s="261"/>
      <c r="K97" s="19"/>
      <c r="L97" s="13"/>
    </row>
    <row r="98" spans="1:12" ht="15" customHeight="1">
      <c r="A98" s="13"/>
      <c r="B98" s="261"/>
      <c r="C98" s="261"/>
      <c r="D98" s="261"/>
      <c r="E98" s="261"/>
      <c r="F98" s="261"/>
      <c r="G98" s="261"/>
      <c r="H98" s="261"/>
      <c r="I98" s="261"/>
      <c r="J98" s="261"/>
      <c r="K98" s="19"/>
      <c r="L98" s="13"/>
    </row>
    <row r="99" spans="1:12" ht="15" customHeight="1">
      <c r="A99" s="13"/>
      <c r="B99" s="261"/>
      <c r="C99" s="261"/>
      <c r="D99" s="261"/>
      <c r="E99" s="261"/>
      <c r="F99" s="261"/>
      <c r="G99" s="261"/>
      <c r="H99" s="261"/>
      <c r="I99" s="261"/>
      <c r="J99" s="261"/>
      <c r="K99" s="19"/>
      <c r="L99" s="13"/>
    </row>
    <row r="100" spans="1:12" ht="15" customHeight="1">
      <c r="A100" s="13"/>
      <c r="B100" s="261"/>
      <c r="C100" s="261"/>
      <c r="D100" s="261"/>
      <c r="E100" s="261"/>
      <c r="F100" s="261"/>
      <c r="G100" s="261"/>
      <c r="H100" s="261"/>
      <c r="I100" s="261"/>
      <c r="J100" s="261"/>
      <c r="K100" s="19"/>
      <c r="L100" s="13"/>
    </row>
    <row r="101" spans="1:12" ht="15" customHeight="1">
      <c r="A101" s="13"/>
      <c r="B101" s="261"/>
      <c r="C101" s="261"/>
      <c r="D101" s="261"/>
      <c r="E101" s="261"/>
      <c r="F101" s="261"/>
      <c r="G101" s="261"/>
      <c r="H101" s="261"/>
      <c r="I101" s="261"/>
      <c r="J101" s="261"/>
      <c r="K101" s="19"/>
      <c r="L101" s="13"/>
    </row>
    <row r="102" spans="1:12" ht="15" customHeight="1">
      <c r="A102" s="13"/>
      <c r="B102" s="261"/>
      <c r="C102" s="261"/>
      <c r="D102" s="261"/>
      <c r="E102" s="261"/>
      <c r="F102" s="261"/>
      <c r="G102" s="261"/>
      <c r="H102" s="261"/>
      <c r="I102" s="261"/>
      <c r="J102" s="261"/>
      <c r="K102" s="19"/>
      <c r="L102" s="13"/>
    </row>
    <row r="103" spans="1:12" ht="15" customHeight="1">
      <c r="A103" s="13"/>
      <c r="B103" s="261"/>
      <c r="C103" s="261"/>
      <c r="D103" s="261"/>
      <c r="E103" s="261"/>
      <c r="F103" s="261"/>
      <c r="G103" s="261"/>
      <c r="H103" s="261"/>
      <c r="I103" s="261"/>
      <c r="J103" s="261"/>
      <c r="K103" s="19"/>
      <c r="L103" s="13"/>
    </row>
    <row r="104" spans="1:12" ht="15" customHeight="1">
      <c r="A104" s="13"/>
      <c r="B104" s="261"/>
      <c r="C104" s="261"/>
      <c r="D104" s="261"/>
      <c r="E104" s="261"/>
      <c r="F104" s="261"/>
      <c r="G104" s="261"/>
      <c r="H104" s="261"/>
      <c r="I104" s="261"/>
      <c r="J104" s="261"/>
      <c r="K104" s="19"/>
      <c r="L104" s="13"/>
    </row>
    <row r="105" spans="1:12" ht="15" customHeight="1">
      <c r="A105" s="13"/>
      <c r="B105" s="261"/>
      <c r="C105" s="261"/>
      <c r="D105" s="261"/>
      <c r="E105" s="261"/>
      <c r="F105" s="261"/>
      <c r="G105" s="261"/>
      <c r="H105" s="261"/>
      <c r="I105" s="261"/>
      <c r="J105" s="261"/>
      <c r="K105" s="19"/>
      <c r="L105" s="13"/>
    </row>
    <row r="106" spans="1:12" ht="15" customHeight="1">
      <c r="A106" s="13"/>
      <c r="B106" s="261"/>
      <c r="C106" s="261"/>
      <c r="D106" s="261"/>
      <c r="E106" s="261"/>
      <c r="F106" s="261"/>
      <c r="G106" s="261"/>
      <c r="H106" s="261"/>
      <c r="I106" s="261"/>
      <c r="J106" s="261"/>
      <c r="K106" s="19"/>
      <c r="L106" s="13"/>
    </row>
    <row r="107" spans="1:12" ht="15" customHeight="1">
      <c r="A107" s="13"/>
      <c r="B107" s="261"/>
      <c r="C107" s="261"/>
      <c r="D107" s="261"/>
      <c r="E107" s="261"/>
      <c r="F107" s="261"/>
      <c r="G107" s="261"/>
      <c r="H107" s="261"/>
      <c r="I107" s="261"/>
      <c r="J107" s="261"/>
      <c r="K107" s="19"/>
      <c r="L107" s="13"/>
    </row>
    <row r="108" spans="1:12" ht="15" customHeight="1">
      <c r="A108" s="13"/>
      <c r="B108" s="261"/>
      <c r="C108" s="261"/>
      <c r="D108" s="261"/>
      <c r="E108" s="261"/>
      <c r="F108" s="261"/>
      <c r="G108" s="261"/>
      <c r="H108" s="261"/>
      <c r="I108" s="261"/>
      <c r="J108" s="261"/>
      <c r="K108" s="19"/>
      <c r="L108" s="13"/>
    </row>
    <row r="109" spans="1:12" ht="15" customHeight="1">
      <c r="A109" s="13"/>
      <c r="B109" s="261"/>
      <c r="C109" s="261"/>
      <c r="D109" s="261"/>
      <c r="E109" s="261"/>
      <c r="F109" s="261"/>
      <c r="G109" s="261"/>
      <c r="H109" s="261"/>
      <c r="I109" s="261"/>
      <c r="J109" s="261"/>
      <c r="K109" s="19"/>
      <c r="L109" s="13"/>
    </row>
    <row r="110" spans="1:12" ht="15" customHeight="1">
      <c r="A110" s="13"/>
      <c r="B110" s="261"/>
      <c r="C110" s="261"/>
      <c r="D110" s="261"/>
      <c r="E110" s="261"/>
      <c r="F110" s="261"/>
      <c r="G110" s="261"/>
      <c r="H110" s="261"/>
      <c r="I110" s="261"/>
      <c r="J110" s="261"/>
      <c r="K110" s="19"/>
      <c r="L110" s="13"/>
    </row>
    <row r="111" spans="1:12" ht="15" customHeight="1">
      <c r="A111" s="13"/>
      <c r="B111" s="261"/>
      <c r="C111" s="261"/>
      <c r="D111" s="261"/>
      <c r="E111" s="261"/>
      <c r="F111" s="261"/>
      <c r="G111" s="261"/>
      <c r="H111" s="261"/>
      <c r="I111" s="261"/>
      <c r="J111" s="261"/>
      <c r="K111" s="19"/>
      <c r="L111" s="13"/>
    </row>
    <row r="112" spans="1:12" ht="15" customHeight="1">
      <c r="A112" s="13"/>
      <c r="B112" s="261"/>
      <c r="C112" s="261"/>
      <c r="D112" s="261"/>
      <c r="E112" s="261"/>
      <c r="F112" s="261"/>
      <c r="G112" s="261"/>
      <c r="H112" s="261"/>
      <c r="I112" s="261"/>
      <c r="J112" s="261"/>
      <c r="K112" s="19"/>
      <c r="L112" s="13"/>
    </row>
    <row r="113" spans="1:12" ht="15" customHeight="1">
      <c r="A113" s="13"/>
      <c r="B113" s="261"/>
      <c r="C113" s="261"/>
      <c r="D113" s="261"/>
      <c r="E113" s="261"/>
      <c r="F113" s="261"/>
      <c r="G113" s="261"/>
      <c r="H113" s="261"/>
      <c r="I113" s="261"/>
      <c r="J113" s="261"/>
      <c r="K113" s="19"/>
      <c r="L113" s="13"/>
    </row>
    <row r="114" spans="1:12" ht="15" customHeight="1">
      <c r="A114" s="13"/>
      <c r="B114" s="261"/>
      <c r="C114" s="261"/>
      <c r="D114" s="261"/>
      <c r="E114" s="261"/>
      <c r="F114" s="261"/>
      <c r="G114" s="261"/>
      <c r="H114" s="261"/>
      <c r="I114" s="261"/>
      <c r="J114" s="261"/>
      <c r="K114" s="19"/>
      <c r="L114" s="13"/>
    </row>
    <row r="115" spans="1:12" ht="15" customHeight="1">
      <c r="A115" s="13"/>
      <c r="B115" s="261"/>
      <c r="C115" s="261"/>
      <c r="D115" s="261"/>
      <c r="E115" s="261"/>
      <c r="F115" s="261"/>
      <c r="G115" s="261"/>
      <c r="H115" s="261"/>
      <c r="I115" s="261"/>
      <c r="J115" s="261"/>
      <c r="K115" s="19"/>
      <c r="L115" s="13"/>
    </row>
    <row r="116" spans="1:12" ht="15" customHeight="1">
      <c r="A116" s="13"/>
      <c r="B116" s="261"/>
      <c r="C116" s="261"/>
      <c r="D116" s="261"/>
      <c r="E116" s="261"/>
      <c r="F116" s="261"/>
      <c r="G116" s="261"/>
      <c r="H116" s="261"/>
      <c r="I116" s="261"/>
      <c r="J116" s="261"/>
      <c r="K116" s="19"/>
      <c r="L116" s="13"/>
    </row>
    <row r="117" spans="1:12" ht="15" customHeight="1">
      <c r="A117" s="13"/>
      <c r="B117" s="261"/>
      <c r="C117" s="261"/>
      <c r="D117" s="261"/>
      <c r="E117" s="261"/>
      <c r="F117" s="261"/>
      <c r="G117" s="261"/>
      <c r="H117" s="261"/>
      <c r="I117" s="261"/>
      <c r="J117" s="261"/>
      <c r="K117" s="19"/>
      <c r="L117" s="13"/>
    </row>
    <row r="118" spans="1:12" ht="15" customHeight="1">
      <c r="A118" s="13"/>
      <c r="B118" s="261"/>
      <c r="C118" s="261"/>
      <c r="D118" s="261"/>
      <c r="E118" s="261"/>
      <c r="F118" s="261"/>
      <c r="G118" s="261"/>
      <c r="H118" s="261"/>
      <c r="I118" s="261"/>
      <c r="J118" s="261"/>
      <c r="K118" s="19"/>
      <c r="L118" s="13"/>
    </row>
    <row r="119" spans="1:12" ht="15" customHeight="1">
      <c r="A119" s="13"/>
      <c r="B119" s="261"/>
      <c r="C119" s="261"/>
      <c r="D119" s="261"/>
      <c r="E119" s="261"/>
      <c r="F119" s="261"/>
      <c r="G119" s="261"/>
      <c r="H119" s="261"/>
      <c r="I119" s="261"/>
      <c r="J119" s="261"/>
      <c r="K119" s="19"/>
      <c r="L119" s="13"/>
    </row>
    <row r="120" spans="1:12" ht="15" customHeight="1">
      <c r="A120" s="13"/>
      <c r="B120" s="261"/>
      <c r="C120" s="261"/>
      <c r="D120" s="261"/>
      <c r="E120" s="261"/>
      <c r="F120" s="261"/>
      <c r="G120" s="261"/>
      <c r="H120" s="261"/>
      <c r="I120" s="261"/>
      <c r="J120" s="261"/>
      <c r="K120" s="19"/>
      <c r="L120" s="13"/>
    </row>
    <row r="121" spans="1:12" ht="15" customHeight="1">
      <c r="A121" s="13"/>
      <c r="B121" s="261"/>
      <c r="C121" s="261"/>
      <c r="D121" s="261"/>
      <c r="E121" s="261"/>
      <c r="F121" s="261"/>
      <c r="G121" s="261"/>
      <c r="H121" s="261"/>
      <c r="I121" s="261"/>
      <c r="J121" s="261"/>
      <c r="K121" s="19"/>
      <c r="L121" s="13"/>
    </row>
    <row r="122" spans="1:12" ht="15" customHeight="1">
      <c r="A122" s="13"/>
      <c r="B122" s="261"/>
      <c r="C122" s="261"/>
      <c r="D122" s="261"/>
      <c r="E122" s="261"/>
      <c r="F122" s="261"/>
      <c r="G122" s="261"/>
      <c r="H122" s="261"/>
      <c r="I122" s="261"/>
      <c r="J122" s="261"/>
      <c r="K122" s="19"/>
      <c r="L122" s="13"/>
    </row>
    <row r="123" spans="1:12" ht="15" customHeight="1">
      <c r="A123" s="13"/>
      <c r="B123" s="261"/>
      <c r="C123" s="261"/>
      <c r="D123" s="261"/>
      <c r="E123" s="261"/>
      <c r="F123" s="261"/>
      <c r="G123" s="261"/>
      <c r="H123" s="261"/>
      <c r="I123" s="261"/>
      <c r="J123" s="261"/>
      <c r="K123" s="19"/>
      <c r="L123" s="13"/>
    </row>
    <row r="124" spans="1:12" ht="15" customHeight="1">
      <c r="A124" s="13"/>
      <c r="B124" s="261"/>
      <c r="C124" s="261"/>
      <c r="D124" s="261"/>
      <c r="E124" s="261"/>
      <c r="F124" s="261"/>
      <c r="G124" s="261"/>
      <c r="H124" s="261"/>
      <c r="I124" s="261"/>
      <c r="J124" s="261"/>
      <c r="K124" s="19"/>
      <c r="L124" s="13"/>
    </row>
    <row r="125" spans="1:12" ht="15" customHeight="1">
      <c r="A125" s="13"/>
      <c r="B125" s="261"/>
      <c r="C125" s="261"/>
      <c r="D125" s="261"/>
      <c r="E125" s="261"/>
      <c r="F125" s="261"/>
      <c r="G125" s="261"/>
      <c r="H125" s="261"/>
      <c r="I125" s="261"/>
      <c r="J125" s="261"/>
      <c r="K125" s="19"/>
      <c r="L125" s="13"/>
    </row>
    <row r="126" spans="1:12" ht="15" customHeight="1">
      <c r="A126" s="13"/>
      <c r="B126" s="261"/>
      <c r="C126" s="261"/>
      <c r="D126" s="261"/>
      <c r="E126" s="261"/>
      <c r="F126" s="261"/>
      <c r="G126" s="261"/>
      <c r="H126" s="261"/>
      <c r="I126" s="261"/>
      <c r="J126" s="261"/>
      <c r="K126" s="19"/>
      <c r="L126" s="13"/>
    </row>
    <row r="127" spans="1:12" ht="15" customHeight="1">
      <c r="A127" s="13"/>
      <c r="B127" s="261"/>
      <c r="C127" s="261"/>
      <c r="D127" s="261"/>
      <c r="E127" s="261"/>
      <c r="F127" s="261"/>
      <c r="G127" s="261"/>
      <c r="H127" s="261"/>
      <c r="I127" s="261"/>
      <c r="J127" s="261"/>
      <c r="K127" s="19"/>
      <c r="L127" s="13"/>
    </row>
    <row r="128" spans="1:12" ht="15" customHeight="1">
      <c r="A128" s="13"/>
      <c r="B128" s="261"/>
      <c r="C128" s="261"/>
      <c r="D128" s="261"/>
      <c r="E128" s="261"/>
      <c r="F128" s="261"/>
      <c r="G128" s="261"/>
      <c r="H128" s="261"/>
      <c r="I128" s="261"/>
      <c r="J128" s="261"/>
      <c r="K128" s="19"/>
      <c r="L128" s="13"/>
    </row>
    <row r="129" spans="1:12" ht="15" customHeight="1">
      <c r="A129" s="13"/>
      <c r="B129" s="261"/>
      <c r="C129" s="261"/>
      <c r="D129" s="261"/>
      <c r="E129" s="261"/>
      <c r="F129" s="261"/>
      <c r="G129" s="261"/>
      <c r="H129" s="261"/>
      <c r="I129" s="261"/>
      <c r="J129" s="261"/>
      <c r="K129" s="19"/>
      <c r="L129" s="13"/>
    </row>
    <row r="130" spans="1:12" ht="15" customHeight="1">
      <c r="A130" s="13"/>
      <c r="B130" s="261"/>
      <c r="C130" s="261"/>
      <c r="D130" s="261"/>
      <c r="E130" s="261"/>
      <c r="F130" s="261"/>
      <c r="G130" s="261"/>
      <c r="H130" s="261"/>
      <c r="I130" s="261"/>
      <c r="J130" s="261"/>
      <c r="K130" s="19"/>
      <c r="L130" s="13"/>
    </row>
    <row r="131" spans="1:12" ht="15" customHeight="1">
      <c r="A131" s="13"/>
      <c r="B131" s="261"/>
      <c r="C131" s="261"/>
      <c r="D131" s="261"/>
      <c r="E131" s="261"/>
      <c r="F131" s="261"/>
      <c r="G131" s="261"/>
      <c r="H131" s="261"/>
      <c r="I131" s="261"/>
      <c r="J131" s="261"/>
      <c r="K131" s="19"/>
      <c r="L131" s="13"/>
    </row>
    <row r="132" spans="1:12" ht="15" customHeight="1">
      <c r="A132" s="13"/>
      <c r="B132" s="261"/>
      <c r="C132" s="261"/>
      <c r="D132" s="261"/>
      <c r="E132" s="261"/>
      <c r="F132" s="261"/>
      <c r="G132" s="261"/>
      <c r="H132" s="261"/>
      <c r="I132" s="261"/>
      <c r="J132" s="261"/>
      <c r="K132" s="19"/>
      <c r="L132" s="13"/>
    </row>
    <row r="133" spans="1:12" ht="15" customHeight="1">
      <c r="A133" s="13"/>
      <c r="B133" s="261"/>
      <c r="C133" s="261"/>
      <c r="D133" s="261"/>
      <c r="E133" s="261"/>
      <c r="F133" s="261"/>
      <c r="G133" s="261"/>
      <c r="H133" s="261"/>
      <c r="I133" s="261"/>
      <c r="J133" s="261"/>
      <c r="K133" s="19"/>
      <c r="L133" s="13"/>
    </row>
    <row r="134" spans="1:12" ht="15" customHeight="1">
      <c r="A134" s="13"/>
      <c r="B134" s="261"/>
      <c r="C134" s="261"/>
      <c r="D134" s="261"/>
      <c r="E134" s="261"/>
      <c r="F134" s="261"/>
      <c r="G134" s="261"/>
      <c r="H134" s="261"/>
      <c r="I134" s="261"/>
      <c r="J134" s="261"/>
      <c r="K134" s="19"/>
      <c r="L134" s="13"/>
    </row>
    <row r="135" spans="1:12" ht="15" customHeight="1">
      <c r="A135" s="13"/>
      <c r="B135" s="261"/>
      <c r="C135" s="261"/>
      <c r="D135" s="261"/>
      <c r="E135" s="261"/>
      <c r="F135" s="261"/>
      <c r="G135" s="261"/>
      <c r="H135" s="261"/>
      <c r="I135" s="261"/>
      <c r="J135" s="261"/>
      <c r="K135" s="19"/>
      <c r="L135" s="13"/>
    </row>
    <row r="136" spans="1:12" ht="15" customHeight="1">
      <c r="A136" s="13"/>
      <c r="B136" s="261"/>
      <c r="C136" s="261"/>
      <c r="D136" s="261"/>
      <c r="E136" s="261"/>
      <c r="F136" s="261"/>
      <c r="G136" s="261"/>
      <c r="H136" s="261"/>
      <c r="I136" s="261"/>
      <c r="J136" s="261"/>
      <c r="K136" s="19"/>
      <c r="L136" s="13"/>
    </row>
    <row r="137" spans="1:12" ht="15" customHeight="1">
      <c r="A137" s="13"/>
      <c r="B137" s="261"/>
      <c r="C137" s="261"/>
      <c r="D137" s="261"/>
      <c r="E137" s="261"/>
      <c r="F137" s="261"/>
      <c r="G137" s="261"/>
      <c r="H137" s="261"/>
      <c r="I137" s="261"/>
      <c r="J137" s="261"/>
      <c r="K137" s="19"/>
      <c r="L137" s="13"/>
    </row>
    <row r="138" spans="1:12" ht="15" customHeight="1">
      <c r="A138" s="13"/>
      <c r="B138" s="261"/>
      <c r="C138" s="261"/>
      <c r="D138" s="261"/>
      <c r="E138" s="261"/>
      <c r="F138" s="261"/>
      <c r="G138" s="261"/>
      <c r="H138" s="261"/>
      <c r="I138" s="261"/>
      <c r="J138" s="261"/>
      <c r="K138" s="19"/>
      <c r="L138" s="13"/>
    </row>
    <row r="139" spans="1:12" ht="15" customHeight="1">
      <c r="A139" s="13"/>
      <c r="B139" s="261"/>
      <c r="C139" s="261"/>
      <c r="D139" s="261"/>
      <c r="E139" s="261"/>
      <c r="F139" s="261"/>
      <c r="G139" s="261"/>
      <c r="H139" s="261"/>
      <c r="I139" s="261"/>
      <c r="J139" s="261"/>
      <c r="K139" s="19"/>
      <c r="L139" s="13"/>
    </row>
    <row r="140" spans="1:12" ht="15" customHeight="1">
      <c r="A140" s="13"/>
      <c r="B140" s="261"/>
      <c r="C140" s="261"/>
      <c r="D140" s="261"/>
      <c r="E140" s="261"/>
      <c r="F140" s="261"/>
      <c r="G140" s="261"/>
      <c r="H140" s="261"/>
      <c r="I140" s="261"/>
      <c r="J140" s="261"/>
      <c r="K140" s="19"/>
      <c r="L140" s="13"/>
    </row>
    <row r="141" spans="1:12" ht="15" customHeight="1">
      <c r="A141" s="13"/>
      <c r="B141" s="261"/>
      <c r="C141" s="261"/>
      <c r="D141" s="261"/>
      <c r="E141" s="261"/>
      <c r="F141" s="261"/>
      <c r="G141" s="261"/>
      <c r="H141" s="261"/>
      <c r="I141" s="261"/>
      <c r="J141" s="261"/>
      <c r="K141" s="19"/>
      <c r="L141" s="13"/>
    </row>
    <row r="142" spans="1:12" ht="15" customHeight="1">
      <c r="A142" s="13"/>
      <c r="B142" s="261"/>
      <c r="C142" s="261"/>
      <c r="D142" s="261"/>
      <c r="E142" s="261"/>
      <c r="F142" s="261"/>
      <c r="G142" s="261"/>
      <c r="H142" s="261"/>
      <c r="I142" s="261"/>
      <c r="J142" s="261"/>
      <c r="K142" s="19"/>
      <c r="L142" s="13"/>
    </row>
    <row r="143" spans="1:12" ht="15" customHeight="1">
      <c r="A143" s="13"/>
      <c r="B143" s="261"/>
      <c r="C143" s="261"/>
      <c r="D143" s="261"/>
      <c r="E143" s="261"/>
      <c r="F143" s="261"/>
      <c r="G143" s="261"/>
      <c r="H143" s="261"/>
      <c r="I143" s="261"/>
      <c r="J143" s="261"/>
      <c r="K143" s="19"/>
      <c r="L143" s="13"/>
    </row>
    <row r="144" spans="1:12" ht="15" customHeight="1">
      <c r="A144" s="13"/>
      <c r="B144" s="261"/>
      <c r="C144" s="261"/>
      <c r="D144" s="261"/>
      <c r="E144" s="261"/>
      <c r="F144" s="261"/>
      <c r="G144" s="261"/>
      <c r="H144" s="261"/>
      <c r="I144" s="261"/>
      <c r="J144" s="261"/>
      <c r="K144" s="19"/>
      <c r="L144" s="13"/>
    </row>
    <row r="145" spans="1:12" ht="15" customHeight="1">
      <c r="A145" s="13"/>
      <c r="B145" s="261"/>
      <c r="C145" s="261"/>
      <c r="D145" s="261"/>
      <c r="E145" s="261"/>
      <c r="F145" s="261"/>
      <c r="G145" s="261"/>
      <c r="H145" s="261"/>
      <c r="I145" s="261"/>
      <c r="J145" s="261"/>
      <c r="K145" s="19"/>
      <c r="L145" s="13"/>
    </row>
    <row r="146" spans="1:12" ht="15" customHeight="1">
      <c r="A146" s="13"/>
      <c r="B146" s="261"/>
      <c r="C146" s="261"/>
      <c r="D146" s="261"/>
      <c r="E146" s="261"/>
      <c r="F146" s="261"/>
      <c r="G146" s="261"/>
      <c r="H146" s="261"/>
      <c r="I146" s="261"/>
      <c r="J146" s="261"/>
      <c r="K146" s="19"/>
      <c r="L146" s="13"/>
    </row>
    <row r="147" spans="1:12" ht="15" customHeight="1">
      <c r="A147" s="13"/>
      <c r="B147" s="261"/>
      <c r="C147" s="261"/>
      <c r="D147" s="261"/>
      <c r="E147" s="261"/>
      <c r="F147" s="261"/>
      <c r="G147" s="261"/>
      <c r="H147" s="261"/>
      <c r="I147" s="261"/>
      <c r="J147" s="261"/>
      <c r="K147" s="19"/>
      <c r="L147" s="13"/>
    </row>
    <row r="148" spans="1:12" ht="15" customHeight="1">
      <c r="A148" s="13"/>
      <c r="B148" s="261"/>
      <c r="C148" s="261"/>
      <c r="D148" s="261"/>
      <c r="E148" s="261"/>
      <c r="F148" s="261"/>
      <c r="G148" s="261"/>
      <c r="H148" s="261"/>
      <c r="I148" s="261"/>
      <c r="J148" s="261"/>
      <c r="K148" s="19"/>
      <c r="L148" s="13"/>
    </row>
    <row r="149" spans="1:12" ht="15" customHeight="1">
      <c r="A149" s="13"/>
      <c r="B149" s="261"/>
      <c r="C149" s="261"/>
      <c r="D149" s="261"/>
      <c r="E149" s="261"/>
      <c r="F149" s="261"/>
      <c r="G149" s="261"/>
      <c r="H149" s="261"/>
      <c r="I149" s="261"/>
      <c r="J149" s="261"/>
      <c r="K149" s="19"/>
      <c r="L149" s="13"/>
    </row>
    <row r="150" spans="1:12" ht="15" customHeight="1">
      <c r="A150" s="13"/>
      <c r="B150" s="261"/>
      <c r="C150" s="261"/>
      <c r="D150" s="261"/>
      <c r="E150" s="261"/>
      <c r="F150" s="261"/>
      <c r="G150" s="261"/>
      <c r="H150" s="261"/>
      <c r="I150" s="261"/>
      <c r="J150" s="261"/>
      <c r="K150" s="19"/>
      <c r="L150" s="13"/>
    </row>
    <row r="151" spans="1:12" ht="15" customHeight="1">
      <c r="A151" s="13"/>
      <c r="B151" s="261"/>
      <c r="C151" s="261"/>
      <c r="D151" s="261"/>
      <c r="E151" s="261"/>
      <c r="F151" s="261"/>
      <c r="G151" s="261"/>
      <c r="H151" s="261"/>
      <c r="I151" s="261"/>
      <c r="J151" s="261"/>
      <c r="K151" s="19"/>
      <c r="L151" s="13"/>
    </row>
    <row r="152" spans="1:12" ht="15" customHeight="1">
      <c r="A152" s="13"/>
      <c r="B152" s="261"/>
      <c r="C152" s="261"/>
      <c r="D152" s="261"/>
      <c r="E152" s="261"/>
      <c r="F152" s="261"/>
      <c r="G152" s="261"/>
      <c r="H152" s="261"/>
      <c r="I152" s="261"/>
      <c r="J152" s="261"/>
      <c r="K152" s="19"/>
      <c r="L152" s="13"/>
    </row>
    <row r="153" spans="1:12" ht="15" customHeight="1">
      <c r="A153" s="13"/>
      <c r="B153" s="261"/>
      <c r="C153" s="261"/>
      <c r="D153" s="261"/>
      <c r="E153" s="261"/>
      <c r="F153" s="261"/>
      <c r="G153" s="261"/>
      <c r="H153" s="261"/>
      <c r="I153" s="261"/>
      <c r="J153" s="261"/>
      <c r="K153" s="19"/>
      <c r="L153" s="13"/>
    </row>
    <row r="154" spans="1:12" ht="15" customHeight="1">
      <c r="A154" s="13"/>
      <c r="B154" s="261"/>
      <c r="C154" s="261"/>
      <c r="D154" s="261"/>
      <c r="E154" s="261"/>
      <c r="F154" s="261"/>
      <c r="G154" s="261"/>
      <c r="H154" s="261"/>
      <c r="I154" s="261"/>
      <c r="J154" s="261"/>
      <c r="K154" s="19"/>
      <c r="L154" s="13"/>
    </row>
    <row r="155" spans="1:12" ht="15" customHeight="1">
      <c r="A155" s="13"/>
      <c r="B155" s="261"/>
      <c r="C155" s="261"/>
      <c r="D155" s="261"/>
      <c r="E155" s="261"/>
      <c r="F155" s="261"/>
      <c r="G155" s="261"/>
      <c r="H155" s="261"/>
      <c r="I155" s="261"/>
      <c r="J155" s="261"/>
      <c r="K155" s="19"/>
      <c r="L155" s="13"/>
    </row>
    <row r="156" spans="1:12" ht="15" customHeight="1">
      <c r="A156" s="13"/>
      <c r="B156" s="261"/>
      <c r="C156" s="261"/>
      <c r="D156" s="261"/>
      <c r="E156" s="261"/>
      <c r="F156" s="261"/>
      <c r="G156" s="261"/>
      <c r="H156" s="261"/>
      <c r="I156" s="261"/>
      <c r="J156" s="261"/>
      <c r="K156" s="19"/>
      <c r="L156" s="13"/>
    </row>
    <row r="157" spans="1:12" ht="15" customHeight="1">
      <c r="A157" s="13"/>
      <c r="B157" s="261"/>
      <c r="C157" s="261"/>
      <c r="D157" s="261"/>
      <c r="E157" s="261"/>
      <c r="F157" s="261"/>
      <c r="G157" s="261"/>
      <c r="H157" s="261"/>
      <c r="I157" s="261"/>
      <c r="J157" s="261"/>
      <c r="K157" s="19"/>
      <c r="L157" s="13"/>
    </row>
    <row r="158" spans="1:12" ht="15" customHeight="1">
      <c r="A158" s="13"/>
      <c r="B158" s="261"/>
      <c r="C158" s="261"/>
      <c r="D158" s="261"/>
      <c r="E158" s="261"/>
      <c r="F158" s="261"/>
      <c r="G158" s="261"/>
      <c r="H158" s="261"/>
      <c r="I158" s="261"/>
      <c r="J158" s="261"/>
      <c r="K158" s="19"/>
      <c r="L158" s="13"/>
    </row>
    <row r="159" spans="1:12" ht="15" customHeight="1">
      <c r="A159" s="13"/>
      <c r="B159" s="261"/>
      <c r="C159" s="261"/>
      <c r="D159" s="261"/>
      <c r="E159" s="261"/>
      <c r="F159" s="261"/>
      <c r="G159" s="261"/>
      <c r="H159" s="261"/>
      <c r="I159" s="261"/>
      <c r="J159" s="261"/>
      <c r="K159" s="19"/>
      <c r="L159" s="13"/>
    </row>
    <row r="160" spans="1:12" ht="15" customHeight="1">
      <c r="A160" s="13"/>
      <c r="B160" s="261"/>
      <c r="C160" s="261"/>
      <c r="D160" s="261"/>
      <c r="E160" s="261"/>
      <c r="F160" s="261"/>
      <c r="G160" s="261"/>
      <c r="H160" s="261"/>
      <c r="I160" s="261"/>
      <c r="J160" s="261"/>
      <c r="K160" s="19"/>
      <c r="L160" s="13"/>
    </row>
    <row r="161" spans="1:12" ht="15" customHeight="1">
      <c r="A161" s="13"/>
      <c r="B161" s="261"/>
      <c r="C161" s="261"/>
      <c r="D161" s="261"/>
      <c r="E161" s="261"/>
      <c r="F161" s="261"/>
      <c r="G161" s="261"/>
      <c r="H161" s="261"/>
      <c r="I161" s="261"/>
      <c r="J161" s="261"/>
      <c r="K161" s="19"/>
      <c r="L161" s="13"/>
    </row>
    <row r="162" spans="1:12" ht="15" customHeight="1">
      <c r="A162" s="13"/>
      <c r="B162" s="261"/>
      <c r="C162" s="261"/>
      <c r="D162" s="261"/>
      <c r="E162" s="261"/>
      <c r="F162" s="261"/>
      <c r="G162" s="261"/>
      <c r="H162" s="261"/>
      <c r="I162" s="261"/>
      <c r="J162" s="261"/>
      <c r="K162" s="19"/>
      <c r="L162" s="13"/>
    </row>
    <row r="163" spans="1:12" ht="15" customHeight="1">
      <c r="A163" s="13"/>
      <c r="B163" s="261"/>
      <c r="C163" s="261"/>
      <c r="D163" s="261"/>
      <c r="E163" s="261"/>
      <c r="F163" s="261"/>
      <c r="G163" s="261"/>
      <c r="H163" s="261"/>
      <c r="I163" s="261"/>
      <c r="J163" s="261"/>
      <c r="K163" s="19"/>
      <c r="L163" s="13"/>
    </row>
    <row r="164" spans="1:12" ht="15" customHeight="1">
      <c r="A164" s="13"/>
      <c r="B164" s="261"/>
      <c r="C164" s="261"/>
      <c r="D164" s="261"/>
      <c r="E164" s="261"/>
      <c r="F164" s="261"/>
      <c r="G164" s="261"/>
      <c r="H164" s="261"/>
      <c r="I164" s="261"/>
      <c r="J164" s="261"/>
      <c r="K164" s="19"/>
      <c r="L164" s="13"/>
    </row>
  </sheetData>
  <protectedRanges>
    <protectedRange sqref="C30:C47" name="範囲1_2_1"/>
  </protectedRanges>
  <mergeCells count="15">
    <mergeCell ref="B26:F26"/>
    <mergeCell ref="H26:H28"/>
    <mergeCell ref="K26:K28"/>
    <mergeCell ref="B27:D27"/>
    <mergeCell ref="E27:E28"/>
    <mergeCell ref="F27:F28"/>
    <mergeCell ref="G27:G28"/>
    <mergeCell ref="I27:I28"/>
    <mergeCell ref="B3:I3"/>
    <mergeCell ref="K3:K5"/>
    <mergeCell ref="B4:E4"/>
    <mergeCell ref="F4:F5"/>
    <mergeCell ref="G4:G5"/>
    <mergeCell ref="H4:H5"/>
    <mergeCell ref="I4:I5"/>
  </mergeCells>
  <phoneticPr fontId="3"/>
  <pageMargins left="0.78740157480314965" right="0.78740157480314965" top="0.98425196850393704" bottom="0.98425196850393704" header="0.51181102362204722" footer="0.31496062992125984"/>
  <pageSetup paperSize="9" scale="93" orientation="portrait" r:id="rId1"/>
  <headerFooter alignWithMargins="0">
    <oddHeader>&amp;R通し番号108</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3"/>
  <sheetViews>
    <sheetView zoomScaleNormal="100" workbookViewId="0">
      <selection activeCell="I53" sqref="I53"/>
    </sheetView>
  </sheetViews>
  <sheetFormatPr defaultRowHeight="15" customHeight="1"/>
  <cols>
    <col min="1" max="1" width="10.75" style="33" customWidth="1"/>
    <col min="2" max="9" width="8.875" style="35" customWidth="1"/>
    <col min="10" max="10" width="8.875" style="36" customWidth="1"/>
    <col min="11" max="12" width="9" style="33"/>
    <col min="13" max="13" width="9" style="2"/>
    <col min="14" max="16384" width="9" style="33"/>
  </cols>
  <sheetData>
    <row r="1" spans="1:12" ht="22.5" customHeight="1">
      <c r="A1" s="194" t="s">
        <v>85</v>
      </c>
      <c r="B1" s="194"/>
      <c r="C1" s="194"/>
      <c r="D1" s="194"/>
      <c r="E1" s="194"/>
      <c r="F1" s="194"/>
      <c r="G1" s="194"/>
      <c r="H1" s="194"/>
      <c r="I1" s="194"/>
      <c r="J1" s="194"/>
      <c r="K1" s="2"/>
      <c r="L1" s="2"/>
    </row>
    <row r="2" spans="1:12" ht="15" customHeight="1">
      <c r="A2" s="5"/>
      <c r="B2" s="6"/>
      <c r="C2" s="6"/>
      <c r="D2" s="6"/>
      <c r="E2" s="6"/>
      <c r="F2" s="6"/>
      <c r="G2" s="6"/>
      <c r="H2" s="6"/>
      <c r="I2" s="7"/>
      <c r="J2" s="7" t="s">
        <v>80</v>
      </c>
      <c r="K2" s="5"/>
      <c r="L2" s="2"/>
    </row>
    <row r="3" spans="1:12" ht="15" customHeight="1">
      <c r="A3" s="8"/>
      <c r="B3" s="283" t="s">
        <v>5</v>
      </c>
      <c r="C3" s="283"/>
      <c r="D3" s="283"/>
      <c r="E3" s="283"/>
      <c r="F3" s="283"/>
      <c r="G3" s="284"/>
      <c r="H3" s="284"/>
      <c r="I3" s="284"/>
      <c r="J3" s="285" t="s">
        <v>8</v>
      </c>
      <c r="K3" s="5"/>
      <c r="L3" s="2"/>
    </row>
    <row r="4" spans="1:12" ht="15" customHeight="1">
      <c r="A4" s="9"/>
      <c r="B4" s="287" t="s">
        <v>4</v>
      </c>
      <c r="C4" s="288"/>
      <c r="D4" s="288"/>
      <c r="E4" s="289"/>
      <c r="F4" s="290" t="s">
        <v>22</v>
      </c>
      <c r="G4" s="291" t="s">
        <v>55</v>
      </c>
      <c r="H4" s="291" t="s">
        <v>10</v>
      </c>
      <c r="I4" s="293" t="s">
        <v>62</v>
      </c>
      <c r="J4" s="286"/>
      <c r="K4" s="5"/>
      <c r="L4" s="2"/>
    </row>
    <row r="5" spans="1:12" s="3" customFormat="1" ht="22.5">
      <c r="A5" s="10"/>
      <c r="B5" s="55"/>
      <c r="C5" s="28" t="s">
        <v>1</v>
      </c>
      <c r="D5" s="191" t="s">
        <v>2</v>
      </c>
      <c r="E5" s="25" t="s">
        <v>3</v>
      </c>
      <c r="F5" s="290"/>
      <c r="G5" s="292"/>
      <c r="H5" s="292"/>
      <c r="I5" s="293"/>
      <c r="J5" s="286"/>
      <c r="K5" s="11"/>
    </row>
    <row r="6" spans="1:12" ht="15" customHeight="1">
      <c r="A6" s="12" t="s">
        <v>0</v>
      </c>
      <c r="B6" s="56">
        <f t="shared" ref="B6:I6" si="0">SUM(B7:B24)</f>
        <v>31396</v>
      </c>
      <c r="C6" s="68">
        <f t="shared" si="0"/>
        <v>25991</v>
      </c>
      <c r="D6" s="69">
        <f t="shared" si="0"/>
        <v>3977</v>
      </c>
      <c r="E6" s="70">
        <f t="shared" si="0"/>
        <v>1428</v>
      </c>
      <c r="F6" s="56">
        <f t="shared" si="0"/>
        <v>1270</v>
      </c>
      <c r="G6" s="56">
        <f t="shared" si="0"/>
        <v>372</v>
      </c>
      <c r="H6" s="56">
        <f t="shared" si="0"/>
        <v>2402</v>
      </c>
      <c r="I6" s="57">
        <f t="shared" si="0"/>
        <v>530</v>
      </c>
      <c r="J6" s="83">
        <f>SUM(B6,F6,G6,H6,I6)</f>
        <v>35970</v>
      </c>
      <c r="K6" s="5"/>
      <c r="L6" s="2"/>
    </row>
    <row r="7" spans="1:12" ht="15" customHeight="1">
      <c r="A7" s="20" t="s">
        <v>11</v>
      </c>
      <c r="B7" s="71">
        <f t="shared" ref="B7:B24" si="1">SUM(C7:E7)</f>
        <v>864</v>
      </c>
      <c r="C7" s="72">
        <v>427</v>
      </c>
      <c r="D7" s="73">
        <v>395</v>
      </c>
      <c r="E7" s="74">
        <v>42</v>
      </c>
      <c r="F7" s="58">
        <v>51</v>
      </c>
      <c r="G7" s="59">
        <v>23</v>
      </c>
      <c r="H7" s="58">
        <v>264</v>
      </c>
      <c r="I7" s="60">
        <v>20</v>
      </c>
      <c r="J7" s="102">
        <f>SUM(B7,F7,G7,H7,I7)</f>
        <v>1222</v>
      </c>
      <c r="K7" s="13"/>
      <c r="L7" s="2"/>
    </row>
    <row r="8" spans="1:12" ht="15" customHeight="1">
      <c r="A8" s="21" t="s">
        <v>23</v>
      </c>
      <c r="B8" s="75">
        <f t="shared" si="1"/>
        <v>1337</v>
      </c>
      <c r="C8" s="76">
        <v>818</v>
      </c>
      <c r="D8" s="77">
        <v>519</v>
      </c>
      <c r="E8" s="78">
        <v>0</v>
      </c>
      <c r="F8" s="61">
        <v>62</v>
      </c>
      <c r="G8" s="62">
        <v>11</v>
      </c>
      <c r="H8" s="61">
        <v>128</v>
      </c>
      <c r="I8" s="63">
        <v>172</v>
      </c>
      <c r="J8" s="103">
        <f>SUM(B8,F8,G8,H8,I8)</f>
        <v>1710</v>
      </c>
      <c r="K8" s="13"/>
      <c r="L8" s="2"/>
    </row>
    <row r="9" spans="1:12" ht="15" customHeight="1">
      <c r="A9" s="21" t="s">
        <v>24</v>
      </c>
      <c r="B9" s="75">
        <f t="shared" si="1"/>
        <v>327</v>
      </c>
      <c r="C9" s="76">
        <v>37</v>
      </c>
      <c r="D9" s="77">
        <v>167</v>
      </c>
      <c r="E9" s="78">
        <v>123</v>
      </c>
      <c r="F9" s="61">
        <v>66</v>
      </c>
      <c r="G9" s="62">
        <v>0</v>
      </c>
      <c r="H9" s="61">
        <v>16</v>
      </c>
      <c r="I9" s="63"/>
      <c r="J9" s="103">
        <f>SUM(B9,F9,G9,H9,I9)</f>
        <v>409</v>
      </c>
      <c r="K9" s="13"/>
      <c r="L9" s="2"/>
    </row>
    <row r="10" spans="1:12" ht="15" customHeight="1">
      <c r="A10" s="21" t="s">
        <v>25</v>
      </c>
      <c r="B10" s="75">
        <f t="shared" si="1"/>
        <v>887</v>
      </c>
      <c r="C10" s="76">
        <v>159</v>
      </c>
      <c r="D10" s="77">
        <v>345</v>
      </c>
      <c r="E10" s="78">
        <v>383</v>
      </c>
      <c r="F10" s="61">
        <v>43</v>
      </c>
      <c r="G10" s="62">
        <v>0</v>
      </c>
      <c r="H10" s="61">
        <v>133</v>
      </c>
      <c r="I10" s="63"/>
      <c r="J10" s="103">
        <f>SUM(B10,F10,G10,H10,I10)</f>
        <v>1063</v>
      </c>
      <c r="K10" s="13"/>
      <c r="L10" s="2"/>
    </row>
    <row r="11" spans="1:12" ht="15" customHeight="1">
      <c r="A11" s="21" t="s">
        <v>26</v>
      </c>
      <c r="B11" s="75">
        <f t="shared" si="1"/>
        <v>828</v>
      </c>
      <c r="C11" s="76">
        <v>106</v>
      </c>
      <c r="D11" s="77">
        <v>614</v>
      </c>
      <c r="E11" s="78">
        <v>108</v>
      </c>
      <c r="F11" s="61">
        <v>45</v>
      </c>
      <c r="G11" s="62">
        <v>2</v>
      </c>
      <c r="H11" s="61">
        <v>225</v>
      </c>
      <c r="I11" s="64">
        <v>22</v>
      </c>
      <c r="J11" s="103">
        <f t="shared" ref="J11:J24" si="2">SUM(B11,F11,G11,H11,I11)</f>
        <v>1122</v>
      </c>
      <c r="K11" s="13"/>
      <c r="L11" s="2"/>
    </row>
    <row r="12" spans="1:12" ht="15" customHeight="1">
      <c r="A12" s="21" t="s">
        <v>27</v>
      </c>
      <c r="B12" s="75">
        <f t="shared" si="1"/>
        <v>3543</v>
      </c>
      <c r="C12" s="76">
        <v>3334</v>
      </c>
      <c r="D12" s="77">
        <v>209</v>
      </c>
      <c r="E12" s="78">
        <v>0</v>
      </c>
      <c r="F12" s="61">
        <v>35</v>
      </c>
      <c r="G12" s="62">
        <v>25</v>
      </c>
      <c r="H12" s="61">
        <v>69</v>
      </c>
      <c r="I12" s="63"/>
      <c r="J12" s="103">
        <f t="shared" si="2"/>
        <v>3672</v>
      </c>
      <c r="K12" s="13"/>
      <c r="L12" s="2"/>
    </row>
    <row r="13" spans="1:12" ht="15" customHeight="1">
      <c r="A13" s="21" t="s">
        <v>39</v>
      </c>
      <c r="B13" s="75">
        <f t="shared" si="1"/>
        <v>1808</v>
      </c>
      <c r="C13" s="76">
        <v>1442</v>
      </c>
      <c r="D13" s="77">
        <v>332</v>
      </c>
      <c r="E13" s="78">
        <v>34</v>
      </c>
      <c r="F13" s="61">
        <v>0</v>
      </c>
      <c r="G13" s="62">
        <v>18</v>
      </c>
      <c r="H13" s="61">
        <v>167</v>
      </c>
      <c r="I13" s="63"/>
      <c r="J13" s="103">
        <f t="shared" si="2"/>
        <v>1993</v>
      </c>
      <c r="K13" s="13"/>
      <c r="L13" s="2"/>
    </row>
    <row r="14" spans="1:12" ht="15" customHeight="1">
      <c r="A14" s="21" t="s">
        <v>28</v>
      </c>
      <c r="B14" s="75">
        <f t="shared" si="1"/>
        <v>4239</v>
      </c>
      <c r="C14" s="76">
        <v>4076</v>
      </c>
      <c r="D14" s="77">
        <v>163</v>
      </c>
      <c r="E14" s="78">
        <v>0</v>
      </c>
      <c r="F14" s="61">
        <v>25</v>
      </c>
      <c r="G14" s="62">
        <v>2</v>
      </c>
      <c r="H14" s="61">
        <v>57</v>
      </c>
      <c r="I14" s="63"/>
      <c r="J14" s="103">
        <f t="shared" si="2"/>
        <v>4323</v>
      </c>
      <c r="K14" s="13"/>
    </row>
    <row r="15" spans="1:12" ht="15" customHeight="1">
      <c r="A15" s="21" t="s">
        <v>12</v>
      </c>
      <c r="B15" s="75">
        <f t="shared" si="1"/>
        <v>1632</v>
      </c>
      <c r="C15" s="76">
        <v>1345</v>
      </c>
      <c r="D15" s="77">
        <v>287</v>
      </c>
      <c r="E15" s="78">
        <v>0</v>
      </c>
      <c r="F15" s="61">
        <v>30</v>
      </c>
      <c r="G15" s="62">
        <v>6</v>
      </c>
      <c r="H15" s="61">
        <v>112</v>
      </c>
      <c r="I15" s="63"/>
      <c r="J15" s="103">
        <f t="shared" si="2"/>
        <v>1780</v>
      </c>
      <c r="K15" s="13"/>
    </row>
    <row r="16" spans="1:12" ht="15" customHeight="1">
      <c r="A16" s="21" t="s">
        <v>13</v>
      </c>
      <c r="B16" s="75">
        <f t="shared" si="1"/>
        <v>2112</v>
      </c>
      <c r="C16" s="76">
        <v>1517</v>
      </c>
      <c r="D16" s="77">
        <v>57</v>
      </c>
      <c r="E16" s="78">
        <v>538</v>
      </c>
      <c r="F16" s="61">
        <v>10</v>
      </c>
      <c r="G16" s="62">
        <v>70</v>
      </c>
      <c r="H16" s="61">
        <v>91</v>
      </c>
      <c r="I16" s="64">
        <v>64</v>
      </c>
      <c r="J16" s="103">
        <f t="shared" si="2"/>
        <v>2347</v>
      </c>
      <c r="K16" s="13"/>
    </row>
    <row r="17" spans="1:11" ht="15" customHeight="1">
      <c r="A17" s="21" t="s">
        <v>21</v>
      </c>
      <c r="B17" s="75">
        <f t="shared" si="1"/>
        <v>857</v>
      </c>
      <c r="C17" s="76">
        <v>335</v>
      </c>
      <c r="D17" s="77">
        <v>342</v>
      </c>
      <c r="E17" s="78">
        <v>180</v>
      </c>
      <c r="F17" s="61">
        <v>284</v>
      </c>
      <c r="G17" s="62">
        <v>2</v>
      </c>
      <c r="H17" s="61">
        <v>197</v>
      </c>
      <c r="I17" s="63"/>
      <c r="J17" s="103">
        <f t="shared" si="2"/>
        <v>1340</v>
      </c>
      <c r="K17" s="13"/>
    </row>
    <row r="18" spans="1:11" ht="15" customHeight="1">
      <c r="A18" s="21" t="s">
        <v>14</v>
      </c>
      <c r="B18" s="75">
        <f t="shared" si="1"/>
        <v>4393</v>
      </c>
      <c r="C18" s="76">
        <v>4317</v>
      </c>
      <c r="D18" s="77">
        <v>76</v>
      </c>
      <c r="E18" s="78">
        <v>0</v>
      </c>
      <c r="F18" s="61">
        <v>169</v>
      </c>
      <c r="G18" s="62">
        <v>59</v>
      </c>
      <c r="H18" s="61">
        <v>104</v>
      </c>
      <c r="I18" s="63"/>
      <c r="J18" s="103">
        <f t="shared" si="2"/>
        <v>4725</v>
      </c>
      <c r="K18" s="13"/>
    </row>
    <row r="19" spans="1:11" ht="15" customHeight="1">
      <c r="A19" s="21" t="s">
        <v>15</v>
      </c>
      <c r="B19" s="75">
        <f t="shared" si="1"/>
        <v>191</v>
      </c>
      <c r="C19" s="76">
        <v>164</v>
      </c>
      <c r="D19" s="77">
        <v>27</v>
      </c>
      <c r="E19" s="78">
        <v>0</v>
      </c>
      <c r="F19" s="61">
        <v>43</v>
      </c>
      <c r="G19" s="62">
        <v>12</v>
      </c>
      <c r="H19" s="61">
        <v>105</v>
      </c>
      <c r="I19" s="64">
        <v>209</v>
      </c>
      <c r="J19" s="103">
        <f t="shared" si="2"/>
        <v>560</v>
      </c>
      <c r="K19" s="13"/>
    </row>
    <row r="20" spans="1:11" ht="15" customHeight="1">
      <c r="A20" s="21" t="s">
        <v>16</v>
      </c>
      <c r="B20" s="75">
        <f t="shared" si="1"/>
        <v>1717</v>
      </c>
      <c r="C20" s="76">
        <v>1654</v>
      </c>
      <c r="D20" s="77">
        <v>63</v>
      </c>
      <c r="E20" s="78">
        <v>0</v>
      </c>
      <c r="F20" s="61">
        <v>125</v>
      </c>
      <c r="G20" s="62">
        <v>62</v>
      </c>
      <c r="H20" s="61">
        <v>286</v>
      </c>
      <c r="I20" s="64"/>
      <c r="J20" s="103">
        <f t="shared" si="2"/>
        <v>2190</v>
      </c>
      <c r="K20" s="13"/>
    </row>
    <row r="21" spans="1:11" ht="15" customHeight="1">
      <c r="A21" s="21" t="s">
        <v>17</v>
      </c>
      <c r="B21" s="75">
        <f t="shared" si="1"/>
        <v>1124</v>
      </c>
      <c r="C21" s="76">
        <v>989</v>
      </c>
      <c r="D21" s="77">
        <v>135</v>
      </c>
      <c r="E21" s="78">
        <v>0</v>
      </c>
      <c r="F21" s="61">
        <v>99</v>
      </c>
      <c r="G21" s="62">
        <v>46</v>
      </c>
      <c r="H21" s="61">
        <v>236</v>
      </c>
      <c r="I21" s="64">
        <v>43</v>
      </c>
      <c r="J21" s="103">
        <f t="shared" si="2"/>
        <v>1548</v>
      </c>
      <c r="K21" s="13"/>
    </row>
    <row r="22" spans="1:11" ht="15" customHeight="1">
      <c r="A22" s="21" t="s">
        <v>18</v>
      </c>
      <c r="B22" s="75">
        <f t="shared" si="1"/>
        <v>689</v>
      </c>
      <c r="C22" s="76">
        <v>654</v>
      </c>
      <c r="D22" s="77">
        <v>15</v>
      </c>
      <c r="E22" s="78">
        <v>20</v>
      </c>
      <c r="F22" s="61">
        <v>34</v>
      </c>
      <c r="G22" s="62">
        <v>1</v>
      </c>
      <c r="H22" s="61">
        <v>24</v>
      </c>
      <c r="I22" s="63"/>
      <c r="J22" s="103">
        <f t="shared" si="2"/>
        <v>748</v>
      </c>
      <c r="K22" s="13"/>
    </row>
    <row r="23" spans="1:11" ht="15" customHeight="1">
      <c r="A23" s="21" t="s">
        <v>19</v>
      </c>
      <c r="B23" s="75">
        <f t="shared" si="1"/>
        <v>1795</v>
      </c>
      <c r="C23" s="76">
        <v>1644</v>
      </c>
      <c r="D23" s="77">
        <v>151</v>
      </c>
      <c r="E23" s="78">
        <v>0</v>
      </c>
      <c r="F23" s="61">
        <v>135</v>
      </c>
      <c r="G23" s="62">
        <v>26</v>
      </c>
      <c r="H23" s="61">
        <v>112</v>
      </c>
      <c r="I23" s="63"/>
      <c r="J23" s="103">
        <f t="shared" si="2"/>
        <v>2068</v>
      </c>
      <c r="K23" s="13"/>
    </row>
    <row r="24" spans="1:11" ht="15" customHeight="1">
      <c r="A24" s="22" t="s">
        <v>20</v>
      </c>
      <c r="B24" s="79">
        <f t="shared" si="1"/>
        <v>3053</v>
      </c>
      <c r="C24" s="80">
        <v>2973</v>
      </c>
      <c r="D24" s="81">
        <v>80</v>
      </c>
      <c r="E24" s="82">
        <v>0</v>
      </c>
      <c r="F24" s="65">
        <v>14</v>
      </c>
      <c r="G24" s="66">
        <v>7</v>
      </c>
      <c r="H24" s="65">
        <v>76</v>
      </c>
      <c r="I24" s="67"/>
      <c r="J24" s="104">
        <f t="shared" si="2"/>
        <v>3150</v>
      </c>
      <c r="K24" s="13"/>
    </row>
    <row r="25" spans="1:11" ht="15" customHeight="1">
      <c r="A25" s="14"/>
      <c r="B25" s="49"/>
      <c r="C25" s="49"/>
      <c r="D25" s="49"/>
      <c r="E25" s="49"/>
      <c r="F25" s="49"/>
      <c r="G25" s="49"/>
      <c r="H25" s="49"/>
      <c r="I25" s="49"/>
      <c r="J25" s="50"/>
      <c r="K25" s="13"/>
    </row>
    <row r="26" spans="1:11" s="2" customFormat="1" ht="15" customHeight="1">
      <c r="A26" s="8"/>
      <c r="B26" s="294" t="s">
        <v>6</v>
      </c>
      <c r="C26" s="295"/>
      <c r="D26" s="295"/>
      <c r="E26" s="295"/>
      <c r="F26" s="295"/>
      <c r="G26" s="192"/>
      <c r="H26" s="296" t="s">
        <v>64</v>
      </c>
      <c r="I26" s="299" t="s">
        <v>9</v>
      </c>
      <c r="J26" s="300"/>
      <c r="K26" s="5"/>
    </row>
    <row r="27" spans="1:11" s="2" customFormat="1" ht="15" customHeight="1">
      <c r="A27" s="9"/>
      <c r="B27" s="296" t="s">
        <v>7</v>
      </c>
      <c r="C27" s="305"/>
      <c r="D27" s="306"/>
      <c r="E27" s="306" t="s">
        <v>30</v>
      </c>
      <c r="F27" s="291" t="s">
        <v>10</v>
      </c>
      <c r="G27" s="295" t="s">
        <v>66</v>
      </c>
      <c r="H27" s="297"/>
      <c r="I27" s="301"/>
      <c r="J27" s="302"/>
      <c r="K27" s="5"/>
    </row>
    <row r="28" spans="1:11" s="3" customFormat="1" ht="22.5">
      <c r="A28" s="10"/>
      <c r="B28" s="193"/>
      <c r="C28" s="28" t="s">
        <v>1</v>
      </c>
      <c r="D28" s="29" t="s">
        <v>61</v>
      </c>
      <c r="E28" s="307"/>
      <c r="F28" s="292"/>
      <c r="G28" s="295"/>
      <c r="H28" s="298"/>
      <c r="I28" s="303"/>
      <c r="J28" s="304"/>
      <c r="K28" s="11"/>
    </row>
    <row r="29" spans="1:11" ht="15" customHeight="1">
      <c r="A29" s="12" t="s">
        <v>0</v>
      </c>
      <c r="B29" s="84">
        <f t="shared" ref="B29:H29" si="3">SUM(B30:B47)</f>
        <v>17735</v>
      </c>
      <c r="C29" s="190">
        <f t="shared" si="3"/>
        <v>17671</v>
      </c>
      <c r="D29" s="86">
        <f t="shared" si="3"/>
        <v>64</v>
      </c>
      <c r="E29" s="87">
        <f t="shared" si="3"/>
        <v>12</v>
      </c>
      <c r="F29" s="87">
        <f t="shared" si="3"/>
        <v>14</v>
      </c>
      <c r="G29" s="88">
        <f t="shared" si="3"/>
        <v>5202</v>
      </c>
      <c r="H29" s="88">
        <f t="shared" si="3"/>
        <v>43951</v>
      </c>
      <c r="I29" s="310">
        <f>SUM(J6,B29,E29,F29,G29,H29)</f>
        <v>102884</v>
      </c>
      <c r="J29" s="311"/>
      <c r="K29" s="13"/>
    </row>
    <row r="30" spans="1:11" ht="15" customHeight="1">
      <c r="A30" s="20" t="s">
        <v>11</v>
      </c>
      <c r="B30" s="89">
        <f>SUM(C30:D30)</f>
        <v>0</v>
      </c>
      <c r="C30" s="90">
        <v>0</v>
      </c>
      <c r="D30" s="91">
        <v>0</v>
      </c>
      <c r="E30" s="92">
        <v>0</v>
      </c>
      <c r="F30" s="92">
        <v>0</v>
      </c>
      <c r="G30" s="89">
        <v>42</v>
      </c>
      <c r="H30" s="93">
        <v>784</v>
      </c>
      <c r="I30" s="312">
        <f t="shared" ref="I30:I47" si="4">J7+B30+E30+F30+G30+H30</f>
        <v>2048</v>
      </c>
      <c r="J30" s="313"/>
      <c r="K30" s="13"/>
    </row>
    <row r="31" spans="1:11" ht="15" customHeight="1">
      <c r="A31" s="21" t="s">
        <v>23</v>
      </c>
      <c r="B31" s="94">
        <f t="shared" ref="B31:B47" si="5">SUM(C31:D31)</f>
        <v>812</v>
      </c>
      <c r="C31" s="95">
        <v>812</v>
      </c>
      <c r="D31" s="96">
        <v>0</v>
      </c>
      <c r="E31" s="97">
        <v>0</v>
      </c>
      <c r="F31" s="97">
        <v>0</v>
      </c>
      <c r="G31" s="94">
        <v>244</v>
      </c>
      <c r="H31" s="94">
        <v>4248</v>
      </c>
      <c r="I31" s="308">
        <f t="shared" si="4"/>
        <v>7014</v>
      </c>
      <c r="J31" s="309"/>
      <c r="K31" s="13"/>
    </row>
    <row r="32" spans="1:11" ht="15" customHeight="1">
      <c r="A32" s="21" t="s">
        <v>24</v>
      </c>
      <c r="B32" s="94">
        <f>SUM(C32:D32)</f>
        <v>244</v>
      </c>
      <c r="C32" s="95">
        <v>244</v>
      </c>
      <c r="D32" s="96">
        <v>0</v>
      </c>
      <c r="E32" s="97">
        <v>0</v>
      </c>
      <c r="F32" s="97">
        <v>0</v>
      </c>
      <c r="G32" s="94">
        <v>0</v>
      </c>
      <c r="H32" s="94">
        <v>0</v>
      </c>
      <c r="I32" s="308">
        <f t="shared" si="4"/>
        <v>653</v>
      </c>
      <c r="J32" s="309"/>
      <c r="K32" s="13"/>
    </row>
    <row r="33" spans="1:11" ht="15" customHeight="1">
      <c r="A33" s="21" t="s">
        <v>25</v>
      </c>
      <c r="B33" s="94">
        <f t="shared" si="5"/>
        <v>0</v>
      </c>
      <c r="C33" s="95">
        <v>0</v>
      </c>
      <c r="D33" s="96">
        <v>0</v>
      </c>
      <c r="E33" s="97">
        <v>0</v>
      </c>
      <c r="F33" s="97">
        <v>0</v>
      </c>
      <c r="G33" s="94">
        <v>639</v>
      </c>
      <c r="H33" s="94">
        <v>3400</v>
      </c>
      <c r="I33" s="308">
        <f t="shared" si="4"/>
        <v>5102</v>
      </c>
      <c r="J33" s="309"/>
      <c r="K33" s="13"/>
    </row>
    <row r="34" spans="1:11" ht="15" customHeight="1">
      <c r="A34" s="21" t="s">
        <v>26</v>
      </c>
      <c r="B34" s="94">
        <f t="shared" si="5"/>
        <v>0</v>
      </c>
      <c r="C34" s="95">
        <v>0</v>
      </c>
      <c r="D34" s="96">
        <v>0</v>
      </c>
      <c r="E34" s="97">
        <v>0</v>
      </c>
      <c r="F34" s="97">
        <v>0</v>
      </c>
      <c r="G34" s="94">
        <v>0</v>
      </c>
      <c r="H34" s="94">
        <v>2969</v>
      </c>
      <c r="I34" s="308">
        <f t="shared" si="4"/>
        <v>4091</v>
      </c>
      <c r="J34" s="309"/>
      <c r="K34" s="13"/>
    </row>
    <row r="35" spans="1:11" ht="15" customHeight="1">
      <c r="A35" s="21" t="s">
        <v>27</v>
      </c>
      <c r="B35" s="94">
        <f>SUM(C35:D35)</f>
        <v>774</v>
      </c>
      <c r="C35" s="95">
        <v>774</v>
      </c>
      <c r="D35" s="96">
        <v>0</v>
      </c>
      <c r="E35" s="97">
        <v>0</v>
      </c>
      <c r="F35" s="97">
        <v>0</v>
      </c>
      <c r="G35" s="94">
        <v>0</v>
      </c>
      <c r="H35" s="94">
        <v>2481</v>
      </c>
      <c r="I35" s="308">
        <f t="shared" si="4"/>
        <v>6927</v>
      </c>
      <c r="J35" s="309"/>
      <c r="K35" s="13"/>
    </row>
    <row r="36" spans="1:11" ht="15" customHeight="1">
      <c r="A36" s="21" t="s">
        <v>39</v>
      </c>
      <c r="B36" s="94">
        <f>SUM(C36:D36)</f>
        <v>3885</v>
      </c>
      <c r="C36" s="95">
        <v>3885</v>
      </c>
      <c r="D36" s="96">
        <v>0</v>
      </c>
      <c r="E36" s="97">
        <v>0</v>
      </c>
      <c r="F36" s="97">
        <v>0</v>
      </c>
      <c r="G36" s="94">
        <v>68</v>
      </c>
      <c r="H36" s="94">
        <v>4455</v>
      </c>
      <c r="I36" s="308">
        <f t="shared" si="4"/>
        <v>10401</v>
      </c>
      <c r="J36" s="309"/>
      <c r="K36" s="13"/>
    </row>
    <row r="37" spans="1:11" ht="15" customHeight="1">
      <c r="A37" s="21" t="s">
        <v>28</v>
      </c>
      <c r="B37" s="94">
        <f t="shared" si="5"/>
        <v>1489</v>
      </c>
      <c r="C37" s="95">
        <v>1489</v>
      </c>
      <c r="D37" s="96">
        <v>0</v>
      </c>
      <c r="E37" s="97">
        <v>0</v>
      </c>
      <c r="F37" s="97">
        <v>0</v>
      </c>
      <c r="G37" s="94">
        <v>1470</v>
      </c>
      <c r="H37" s="94">
        <v>3091</v>
      </c>
      <c r="I37" s="308">
        <f t="shared" si="4"/>
        <v>10373</v>
      </c>
      <c r="J37" s="309"/>
      <c r="K37" s="13"/>
    </row>
    <row r="38" spans="1:11" ht="15" customHeight="1">
      <c r="A38" s="21" t="s">
        <v>12</v>
      </c>
      <c r="B38" s="94">
        <f t="shared" si="5"/>
        <v>324</v>
      </c>
      <c r="C38" s="95">
        <v>324</v>
      </c>
      <c r="D38" s="96">
        <v>0</v>
      </c>
      <c r="E38" s="97">
        <v>0</v>
      </c>
      <c r="F38" s="97">
        <v>0</v>
      </c>
      <c r="G38" s="94">
        <v>620</v>
      </c>
      <c r="H38" s="94">
        <v>4281</v>
      </c>
      <c r="I38" s="308">
        <f t="shared" si="4"/>
        <v>7005</v>
      </c>
      <c r="J38" s="309"/>
      <c r="K38" s="13"/>
    </row>
    <row r="39" spans="1:11" ht="15" customHeight="1">
      <c r="A39" s="21" t="s">
        <v>13</v>
      </c>
      <c r="B39" s="94">
        <f>SUM(C39:D39)</f>
        <v>478</v>
      </c>
      <c r="C39" s="95">
        <v>414</v>
      </c>
      <c r="D39" s="96">
        <v>64</v>
      </c>
      <c r="E39" s="97">
        <v>0</v>
      </c>
      <c r="F39" s="97">
        <v>0</v>
      </c>
      <c r="G39" s="94">
        <v>0</v>
      </c>
      <c r="H39" s="94">
        <v>3706</v>
      </c>
      <c r="I39" s="308">
        <f t="shared" si="4"/>
        <v>6531</v>
      </c>
      <c r="J39" s="309"/>
      <c r="K39" s="13"/>
    </row>
    <row r="40" spans="1:11" ht="15" customHeight="1">
      <c r="A40" s="21" t="s">
        <v>21</v>
      </c>
      <c r="B40" s="94">
        <f t="shared" si="5"/>
        <v>1</v>
      </c>
      <c r="C40" s="95">
        <v>1</v>
      </c>
      <c r="D40" s="96">
        <v>0</v>
      </c>
      <c r="E40" s="97">
        <v>0</v>
      </c>
      <c r="F40" s="97">
        <v>0</v>
      </c>
      <c r="G40" s="94">
        <v>0</v>
      </c>
      <c r="H40" s="94">
        <v>1741</v>
      </c>
      <c r="I40" s="308">
        <f t="shared" si="4"/>
        <v>3082</v>
      </c>
      <c r="J40" s="309"/>
      <c r="K40" s="13"/>
    </row>
    <row r="41" spans="1:11" ht="15" customHeight="1">
      <c r="A41" s="21" t="s">
        <v>14</v>
      </c>
      <c r="B41" s="94">
        <f>SUM(C41:D41)</f>
        <v>618</v>
      </c>
      <c r="C41" s="95">
        <v>618</v>
      </c>
      <c r="D41" s="96">
        <v>0</v>
      </c>
      <c r="E41" s="97">
        <v>0</v>
      </c>
      <c r="F41" s="97">
        <v>14</v>
      </c>
      <c r="G41" s="94">
        <v>570</v>
      </c>
      <c r="H41" s="94">
        <v>1745</v>
      </c>
      <c r="I41" s="308">
        <f t="shared" si="4"/>
        <v>7672</v>
      </c>
      <c r="J41" s="309"/>
      <c r="K41" s="13"/>
    </row>
    <row r="42" spans="1:11" ht="15" customHeight="1">
      <c r="A42" s="21" t="s">
        <v>15</v>
      </c>
      <c r="B42" s="94">
        <f t="shared" si="5"/>
        <v>0</v>
      </c>
      <c r="C42" s="95">
        <v>0</v>
      </c>
      <c r="D42" s="96">
        <v>0</v>
      </c>
      <c r="E42" s="97">
        <v>0</v>
      </c>
      <c r="F42" s="97">
        <v>0</v>
      </c>
      <c r="G42" s="94">
        <v>109</v>
      </c>
      <c r="H42" s="94">
        <v>2495</v>
      </c>
      <c r="I42" s="308">
        <f t="shared" si="4"/>
        <v>3164</v>
      </c>
      <c r="J42" s="309"/>
      <c r="K42" s="13"/>
    </row>
    <row r="43" spans="1:11" ht="15" customHeight="1">
      <c r="A43" s="21" t="s">
        <v>16</v>
      </c>
      <c r="B43" s="94">
        <f t="shared" si="5"/>
        <v>0</v>
      </c>
      <c r="C43" s="95">
        <v>0</v>
      </c>
      <c r="D43" s="96">
        <v>0</v>
      </c>
      <c r="E43" s="97">
        <v>0</v>
      </c>
      <c r="F43" s="97">
        <v>0</v>
      </c>
      <c r="G43" s="94">
        <v>0</v>
      </c>
      <c r="H43" s="94">
        <v>3020</v>
      </c>
      <c r="I43" s="308">
        <f t="shared" si="4"/>
        <v>5210</v>
      </c>
      <c r="J43" s="309"/>
      <c r="K43" s="13"/>
    </row>
    <row r="44" spans="1:11" ht="15" customHeight="1">
      <c r="A44" s="21" t="s">
        <v>17</v>
      </c>
      <c r="B44" s="94">
        <f>SUM(C44:D44)</f>
        <v>3430</v>
      </c>
      <c r="C44" s="95">
        <v>3430</v>
      </c>
      <c r="D44" s="96">
        <v>0</v>
      </c>
      <c r="E44" s="97">
        <v>0</v>
      </c>
      <c r="F44" s="97">
        <v>0</v>
      </c>
      <c r="G44" s="94">
        <v>790</v>
      </c>
      <c r="H44" s="94">
        <v>1913</v>
      </c>
      <c r="I44" s="308">
        <f t="shared" si="4"/>
        <v>7681</v>
      </c>
      <c r="J44" s="309"/>
      <c r="K44" s="13"/>
    </row>
    <row r="45" spans="1:11" ht="15" customHeight="1">
      <c r="A45" s="21" t="s">
        <v>18</v>
      </c>
      <c r="B45" s="94">
        <f t="shared" si="5"/>
        <v>303</v>
      </c>
      <c r="C45" s="95">
        <v>303</v>
      </c>
      <c r="D45" s="96">
        <v>0</v>
      </c>
      <c r="E45" s="97">
        <v>12</v>
      </c>
      <c r="F45" s="97">
        <v>0</v>
      </c>
      <c r="G45" s="94">
        <v>650</v>
      </c>
      <c r="H45" s="94">
        <v>3170</v>
      </c>
      <c r="I45" s="308">
        <f t="shared" si="4"/>
        <v>4883</v>
      </c>
      <c r="J45" s="309"/>
      <c r="K45" s="13"/>
    </row>
    <row r="46" spans="1:11" ht="15" customHeight="1">
      <c r="A46" s="21" t="s">
        <v>19</v>
      </c>
      <c r="B46" s="94">
        <f t="shared" si="5"/>
        <v>2238</v>
      </c>
      <c r="C46" s="95">
        <v>2238</v>
      </c>
      <c r="D46" s="96">
        <v>0</v>
      </c>
      <c r="E46" s="97">
        <v>0</v>
      </c>
      <c r="F46" s="97">
        <v>0</v>
      </c>
      <c r="G46" s="94">
        <v>0</v>
      </c>
      <c r="H46" s="94">
        <v>0</v>
      </c>
      <c r="I46" s="308">
        <f t="shared" si="4"/>
        <v>4306</v>
      </c>
      <c r="J46" s="309"/>
      <c r="K46" s="13"/>
    </row>
    <row r="47" spans="1:11" ht="15" customHeight="1">
      <c r="A47" s="22" t="s">
        <v>20</v>
      </c>
      <c r="B47" s="98">
        <f t="shared" si="5"/>
        <v>3139</v>
      </c>
      <c r="C47" s="99">
        <v>3139</v>
      </c>
      <c r="D47" s="100">
        <v>0</v>
      </c>
      <c r="E47" s="101">
        <v>0</v>
      </c>
      <c r="F47" s="101">
        <v>0</v>
      </c>
      <c r="G47" s="98">
        <v>0</v>
      </c>
      <c r="H47" s="98">
        <v>452</v>
      </c>
      <c r="I47" s="314">
        <f t="shared" si="4"/>
        <v>6741</v>
      </c>
      <c r="J47" s="315"/>
      <c r="K47" s="13"/>
    </row>
    <row r="48" spans="1:11" ht="15" customHeight="1">
      <c r="A48" s="51" t="s">
        <v>81</v>
      </c>
      <c r="B48" s="49"/>
      <c r="C48" s="49"/>
      <c r="D48" s="49"/>
      <c r="E48" s="49"/>
      <c r="F48" s="49"/>
      <c r="G48" s="49"/>
      <c r="H48" s="49"/>
      <c r="I48" s="49"/>
      <c r="J48" s="50"/>
      <c r="K48" s="13"/>
    </row>
    <row r="49" spans="1:11" ht="15" customHeight="1">
      <c r="A49" s="51" t="s">
        <v>82</v>
      </c>
      <c r="B49" s="49"/>
      <c r="C49" s="49"/>
      <c r="D49" s="49"/>
      <c r="E49" s="49"/>
      <c r="F49" s="49"/>
      <c r="G49" s="13"/>
      <c r="H49" s="13"/>
      <c r="I49" s="13"/>
      <c r="J49" s="13"/>
      <c r="K49" s="13"/>
    </row>
    <row r="50" spans="1:11" ht="15" customHeight="1">
      <c r="A50" s="51" t="s">
        <v>83</v>
      </c>
      <c r="B50" s="49"/>
      <c r="C50" s="49"/>
      <c r="D50" s="49"/>
      <c r="E50" s="49"/>
      <c r="F50" s="49"/>
      <c r="G50" s="13"/>
      <c r="H50" s="13"/>
      <c r="I50" s="13"/>
      <c r="J50" s="13"/>
      <c r="K50" s="13"/>
    </row>
    <row r="51" spans="1:11" ht="15" customHeight="1">
      <c r="A51" s="51" t="s">
        <v>84</v>
      </c>
      <c r="B51" s="49"/>
      <c r="C51" s="49"/>
      <c r="D51" s="49"/>
      <c r="E51" s="49"/>
      <c r="F51" s="49"/>
      <c r="G51" s="13"/>
      <c r="H51" s="13"/>
      <c r="I51" s="13"/>
      <c r="J51" s="13"/>
      <c r="K51" s="13"/>
    </row>
    <row r="52" spans="1:11" ht="15" customHeight="1">
      <c r="A52" s="51" t="s">
        <v>65</v>
      </c>
      <c r="B52" s="13"/>
      <c r="C52" s="13"/>
      <c r="D52" s="13"/>
      <c r="E52" s="13"/>
      <c r="F52" s="13"/>
      <c r="G52" s="13"/>
      <c r="H52" s="13"/>
      <c r="I52" s="13"/>
      <c r="J52" s="13"/>
      <c r="K52" s="13"/>
    </row>
    <row r="53" spans="1:11" ht="15" customHeight="1">
      <c r="A53" s="13"/>
      <c r="B53" s="13"/>
      <c r="C53" s="13"/>
      <c r="D53" s="13"/>
      <c r="E53" s="13"/>
      <c r="F53" s="13"/>
      <c r="G53" s="13"/>
      <c r="H53" s="13"/>
      <c r="I53" s="13"/>
      <c r="J53" s="13"/>
      <c r="K53" s="13"/>
    </row>
    <row r="54" spans="1:11" ht="15" customHeight="1">
      <c r="A54" s="13"/>
      <c r="B54" s="13"/>
      <c r="C54" s="13"/>
      <c r="D54" s="13"/>
      <c r="E54" s="13"/>
      <c r="F54" s="13"/>
      <c r="G54" s="13"/>
      <c r="H54" s="13"/>
      <c r="I54" s="13"/>
      <c r="J54" s="13"/>
      <c r="K54" s="13"/>
    </row>
    <row r="55" spans="1:11" ht="15" customHeight="1">
      <c r="A55" s="13"/>
      <c r="B55" s="13"/>
      <c r="C55" s="13"/>
      <c r="D55" s="13"/>
      <c r="E55" s="13"/>
      <c r="F55" s="13"/>
      <c r="G55" s="13"/>
      <c r="H55" s="13"/>
      <c r="I55" s="13"/>
      <c r="J55" s="13"/>
      <c r="K55" s="13"/>
    </row>
    <row r="56" spans="1:11" ht="15" customHeight="1">
      <c r="A56" s="13"/>
      <c r="B56" s="13"/>
      <c r="C56" s="13"/>
      <c r="D56" s="13"/>
      <c r="E56" s="13"/>
      <c r="F56" s="13"/>
      <c r="G56" s="13"/>
      <c r="H56" s="13"/>
      <c r="I56" s="13"/>
      <c r="J56" s="13"/>
      <c r="K56" s="13"/>
    </row>
    <row r="57" spans="1:11" ht="15" customHeight="1">
      <c r="A57" s="13"/>
      <c r="B57" s="13"/>
      <c r="C57" s="13"/>
      <c r="D57" s="13"/>
      <c r="E57" s="13"/>
      <c r="F57" s="13"/>
      <c r="G57" s="13"/>
      <c r="H57" s="13"/>
      <c r="I57" s="13"/>
      <c r="J57" s="13"/>
      <c r="K57" s="13"/>
    </row>
    <row r="58" spans="1:11" ht="15" customHeight="1">
      <c r="A58" s="13"/>
      <c r="B58" s="13"/>
      <c r="C58" s="13"/>
      <c r="D58" s="13"/>
      <c r="E58" s="13"/>
      <c r="F58" s="13"/>
      <c r="G58" s="13"/>
      <c r="H58" s="13"/>
      <c r="I58" s="13"/>
      <c r="J58" s="13"/>
      <c r="K58" s="13"/>
    </row>
    <row r="59" spans="1:11" ht="15" customHeight="1">
      <c r="A59" s="13"/>
      <c r="B59" s="13"/>
      <c r="C59" s="13"/>
      <c r="D59" s="13"/>
      <c r="E59" s="13"/>
      <c r="F59" s="13"/>
      <c r="G59" s="13"/>
      <c r="H59" s="13"/>
      <c r="I59" s="13"/>
      <c r="J59" s="13"/>
      <c r="K59" s="13"/>
    </row>
    <row r="60" spans="1:11" ht="15" customHeight="1">
      <c r="A60" s="13"/>
      <c r="B60" s="13"/>
      <c r="C60" s="13"/>
      <c r="D60" s="13"/>
      <c r="E60" s="13"/>
      <c r="F60" s="13"/>
      <c r="G60" s="13"/>
      <c r="H60" s="13"/>
      <c r="I60" s="13"/>
      <c r="J60" s="13"/>
      <c r="K60" s="13"/>
    </row>
    <row r="61" spans="1:11" ht="15" customHeight="1">
      <c r="A61" s="13"/>
      <c r="B61" s="13"/>
      <c r="C61" s="13"/>
      <c r="D61" s="13"/>
      <c r="E61" s="13"/>
      <c r="F61" s="13"/>
      <c r="G61" s="13"/>
      <c r="H61" s="13"/>
      <c r="I61" s="13"/>
      <c r="J61" s="13"/>
      <c r="K61" s="13"/>
    </row>
    <row r="62" spans="1:11" ht="15" customHeight="1">
      <c r="A62" s="13"/>
      <c r="B62" s="13"/>
      <c r="C62" s="13"/>
      <c r="D62" s="13"/>
      <c r="E62" s="13"/>
      <c r="F62" s="13"/>
      <c r="G62" s="13"/>
      <c r="H62" s="13"/>
      <c r="I62" s="13"/>
      <c r="J62" s="13"/>
      <c r="K62" s="13"/>
    </row>
    <row r="63" spans="1:11" ht="15" customHeight="1">
      <c r="A63" s="13"/>
      <c r="B63" s="13"/>
      <c r="C63" s="13"/>
      <c r="D63" s="13"/>
      <c r="E63" s="13"/>
      <c r="F63" s="13"/>
      <c r="G63" s="13"/>
      <c r="H63" s="13"/>
      <c r="I63" s="13"/>
      <c r="J63" s="13"/>
      <c r="K63" s="13"/>
    </row>
    <row r="64" spans="1:11" ht="15" customHeight="1">
      <c r="A64" s="13"/>
      <c r="B64" s="13"/>
      <c r="C64" s="13"/>
      <c r="D64" s="13"/>
      <c r="E64" s="13"/>
      <c r="F64" s="13"/>
      <c r="G64" s="13"/>
      <c r="H64" s="13"/>
      <c r="I64" s="13"/>
      <c r="J64" s="13"/>
      <c r="K64" s="13"/>
    </row>
    <row r="65" spans="1:11" ht="15" customHeight="1">
      <c r="A65" s="13"/>
      <c r="B65" s="13"/>
      <c r="C65" s="13"/>
      <c r="D65" s="13"/>
      <c r="E65" s="13"/>
      <c r="F65" s="13"/>
      <c r="G65" s="13"/>
      <c r="H65" s="13"/>
      <c r="I65" s="13"/>
      <c r="J65" s="13"/>
      <c r="K65" s="13"/>
    </row>
    <row r="66" spans="1:11" ht="15" customHeight="1">
      <c r="A66" s="13"/>
      <c r="B66" s="13"/>
      <c r="C66" s="13"/>
      <c r="D66" s="13"/>
      <c r="E66" s="13"/>
      <c r="F66" s="13"/>
      <c r="G66" s="13"/>
      <c r="H66" s="13"/>
      <c r="I66" s="13"/>
      <c r="J66" s="13"/>
      <c r="K66" s="13"/>
    </row>
    <row r="67" spans="1:11" ht="15" customHeight="1">
      <c r="A67" s="13"/>
      <c r="B67" s="13"/>
      <c r="C67" s="13"/>
      <c r="D67" s="13"/>
      <c r="E67" s="13"/>
      <c r="F67" s="13"/>
      <c r="G67" s="13"/>
      <c r="H67" s="13"/>
      <c r="I67" s="13"/>
      <c r="J67" s="13"/>
      <c r="K67" s="13"/>
    </row>
    <row r="68" spans="1:11" ht="15" customHeight="1">
      <c r="A68" s="13"/>
      <c r="B68" s="13"/>
      <c r="C68" s="13"/>
      <c r="D68" s="13"/>
      <c r="E68" s="13"/>
      <c r="F68" s="13"/>
      <c r="G68" s="13"/>
      <c r="H68" s="13"/>
      <c r="I68" s="13"/>
      <c r="J68" s="13"/>
      <c r="K68" s="13"/>
    </row>
    <row r="69" spans="1:11" ht="15" customHeight="1">
      <c r="A69" s="13"/>
      <c r="B69" s="13"/>
      <c r="C69" s="13"/>
      <c r="D69" s="13"/>
      <c r="E69" s="13"/>
      <c r="F69" s="13"/>
      <c r="G69" s="13"/>
      <c r="H69" s="13"/>
      <c r="I69" s="13"/>
      <c r="J69" s="13"/>
      <c r="K69" s="13"/>
    </row>
    <row r="70" spans="1:11" ht="15" customHeight="1">
      <c r="A70" s="13"/>
      <c r="B70" s="18"/>
      <c r="C70" s="18"/>
      <c r="D70" s="18"/>
      <c r="E70" s="18"/>
      <c r="F70" s="18"/>
      <c r="G70" s="18"/>
      <c r="H70" s="18"/>
      <c r="I70" s="18"/>
      <c r="J70" s="19"/>
      <c r="K70" s="13"/>
    </row>
    <row r="71" spans="1:11" ht="15" customHeight="1">
      <c r="A71" s="13"/>
      <c r="B71" s="18"/>
      <c r="C71" s="18"/>
      <c r="D71" s="18"/>
      <c r="E71" s="18"/>
      <c r="F71" s="18"/>
      <c r="G71" s="18"/>
      <c r="H71" s="18"/>
      <c r="I71" s="18"/>
      <c r="J71" s="19"/>
      <c r="K71" s="13"/>
    </row>
    <row r="72" spans="1:11" ht="15" customHeight="1">
      <c r="A72" s="13"/>
      <c r="B72" s="18"/>
      <c r="C72" s="18"/>
      <c r="D72" s="18"/>
      <c r="E72" s="18"/>
      <c r="F72" s="18"/>
      <c r="G72" s="18"/>
      <c r="H72" s="18"/>
      <c r="I72" s="18"/>
      <c r="J72" s="19"/>
      <c r="K72" s="13"/>
    </row>
    <row r="73" spans="1:11" ht="15" customHeight="1">
      <c r="A73" s="13"/>
      <c r="B73" s="18"/>
      <c r="C73" s="18"/>
      <c r="D73" s="18"/>
      <c r="E73" s="18"/>
      <c r="F73" s="18"/>
      <c r="G73" s="18"/>
      <c r="H73" s="18"/>
      <c r="I73" s="18"/>
      <c r="J73" s="19"/>
      <c r="K73" s="13"/>
    </row>
    <row r="74" spans="1:11" ht="15" customHeight="1">
      <c r="A74" s="13"/>
      <c r="B74" s="18"/>
      <c r="C74" s="18"/>
      <c r="D74" s="18"/>
      <c r="E74" s="18"/>
      <c r="F74" s="18"/>
      <c r="G74" s="18"/>
      <c r="H74" s="18"/>
      <c r="I74" s="18"/>
      <c r="J74" s="19"/>
      <c r="K74" s="13"/>
    </row>
    <row r="75" spans="1:11" ht="15" customHeight="1">
      <c r="A75" s="13"/>
      <c r="B75" s="18"/>
      <c r="C75" s="18"/>
      <c r="D75" s="18"/>
      <c r="E75" s="18"/>
      <c r="F75" s="18"/>
      <c r="G75" s="18"/>
      <c r="H75" s="18"/>
      <c r="I75" s="18"/>
      <c r="J75" s="19"/>
      <c r="K75" s="13"/>
    </row>
    <row r="76" spans="1:11" ht="15" customHeight="1">
      <c r="A76" s="13"/>
      <c r="B76" s="18"/>
      <c r="C76" s="18"/>
      <c r="D76" s="18"/>
      <c r="E76" s="18"/>
      <c r="F76" s="18"/>
      <c r="G76" s="18"/>
      <c r="H76" s="18"/>
      <c r="I76" s="18"/>
      <c r="J76" s="19"/>
      <c r="K76" s="13"/>
    </row>
    <row r="77" spans="1:11" ht="15" customHeight="1">
      <c r="A77" s="13"/>
      <c r="B77" s="18"/>
      <c r="C77" s="18"/>
      <c r="D77" s="18"/>
      <c r="E77" s="18"/>
      <c r="F77" s="18"/>
      <c r="G77" s="18"/>
      <c r="H77" s="18"/>
      <c r="I77" s="18"/>
      <c r="J77" s="19"/>
      <c r="K77" s="13"/>
    </row>
    <row r="78" spans="1:11" ht="15" customHeight="1">
      <c r="A78" s="13"/>
      <c r="B78" s="18"/>
      <c r="C78" s="18"/>
      <c r="D78" s="18"/>
      <c r="E78" s="18"/>
      <c r="F78" s="18"/>
      <c r="G78" s="18"/>
      <c r="H78" s="18"/>
      <c r="I78" s="18"/>
      <c r="J78" s="19"/>
      <c r="K78" s="13"/>
    </row>
    <row r="79" spans="1:11" ht="15" customHeight="1">
      <c r="A79" s="13"/>
      <c r="B79" s="18"/>
      <c r="C79" s="18"/>
      <c r="D79" s="18"/>
      <c r="E79" s="18"/>
      <c r="F79" s="18"/>
      <c r="G79" s="18"/>
      <c r="H79" s="18"/>
      <c r="I79" s="18"/>
      <c r="J79" s="19"/>
      <c r="K79" s="13"/>
    </row>
    <row r="80" spans="1:11" ht="15" customHeight="1">
      <c r="A80" s="13"/>
      <c r="B80" s="18"/>
      <c r="C80" s="18"/>
      <c r="D80" s="18"/>
      <c r="E80" s="18"/>
      <c r="F80" s="18"/>
      <c r="G80" s="18"/>
      <c r="H80" s="18"/>
      <c r="I80" s="18"/>
      <c r="J80" s="19"/>
      <c r="K80" s="13"/>
    </row>
    <row r="81" spans="1:11" ht="15" customHeight="1">
      <c r="A81" s="13"/>
      <c r="B81" s="18"/>
      <c r="C81" s="18"/>
      <c r="D81" s="18"/>
      <c r="E81" s="18"/>
      <c r="F81" s="18"/>
      <c r="G81" s="18"/>
      <c r="H81" s="18"/>
      <c r="I81" s="18"/>
      <c r="J81" s="19"/>
      <c r="K81" s="13"/>
    </row>
    <row r="82" spans="1:11" ht="15" customHeight="1">
      <c r="A82" s="13"/>
      <c r="B82" s="18"/>
      <c r="C82" s="18"/>
      <c r="D82" s="18"/>
      <c r="E82" s="18"/>
      <c r="F82" s="18"/>
      <c r="G82" s="18"/>
      <c r="H82" s="18"/>
      <c r="I82" s="18"/>
      <c r="J82" s="19"/>
      <c r="K82" s="13"/>
    </row>
    <row r="83" spans="1:11" ht="15" customHeight="1">
      <c r="A83" s="13"/>
      <c r="B83" s="18"/>
      <c r="C83" s="18"/>
      <c r="D83" s="18"/>
      <c r="E83" s="18"/>
      <c r="F83" s="18"/>
      <c r="G83" s="18"/>
      <c r="H83" s="18"/>
      <c r="I83" s="18"/>
      <c r="J83" s="19"/>
      <c r="K83" s="13"/>
    </row>
    <row r="84" spans="1:11" ht="15" customHeight="1">
      <c r="A84" s="13"/>
      <c r="B84" s="18"/>
      <c r="C84" s="18"/>
      <c r="D84" s="18"/>
      <c r="E84" s="18"/>
      <c r="F84" s="18"/>
      <c r="G84" s="18"/>
      <c r="H84" s="18"/>
      <c r="I84" s="18"/>
      <c r="J84" s="19"/>
      <c r="K84" s="13"/>
    </row>
    <row r="85" spans="1:11" ht="15" customHeight="1">
      <c r="A85" s="13"/>
      <c r="B85" s="18"/>
      <c r="C85" s="18"/>
      <c r="D85" s="18"/>
      <c r="E85" s="18"/>
      <c r="F85" s="18"/>
      <c r="G85" s="18"/>
      <c r="H85" s="18"/>
      <c r="I85" s="18"/>
      <c r="J85" s="19"/>
      <c r="K85" s="13"/>
    </row>
    <row r="86" spans="1:11" ht="15" customHeight="1">
      <c r="A86" s="13"/>
      <c r="B86" s="18"/>
      <c r="C86" s="18"/>
      <c r="D86" s="18"/>
      <c r="E86" s="18"/>
      <c r="F86" s="18"/>
      <c r="G86" s="18"/>
      <c r="H86" s="18"/>
      <c r="I86" s="18"/>
      <c r="J86" s="19"/>
      <c r="K86" s="13"/>
    </row>
    <row r="87" spans="1:11" ht="15" customHeight="1">
      <c r="A87" s="13"/>
      <c r="B87" s="18"/>
      <c r="C87" s="18"/>
      <c r="D87" s="18"/>
      <c r="E87" s="18"/>
      <c r="F87" s="18"/>
      <c r="G87" s="18"/>
      <c r="H87" s="18"/>
      <c r="I87" s="18"/>
      <c r="J87" s="19"/>
      <c r="K87" s="13"/>
    </row>
    <row r="88" spans="1:11" ht="15" customHeight="1">
      <c r="A88" s="13"/>
      <c r="B88" s="18"/>
      <c r="C88" s="18"/>
      <c r="D88" s="18"/>
      <c r="E88" s="18"/>
      <c r="F88" s="18"/>
      <c r="G88" s="18"/>
      <c r="H88" s="18"/>
      <c r="I88" s="18"/>
      <c r="J88" s="19"/>
      <c r="K88" s="13"/>
    </row>
    <row r="89" spans="1:11" ht="15" customHeight="1">
      <c r="A89" s="13"/>
      <c r="B89" s="18"/>
      <c r="C89" s="18"/>
      <c r="D89" s="18"/>
      <c r="E89" s="18"/>
      <c r="F89" s="18"/>
      <c r="G89" s="18"/>
      <c r="H89" s="18"/>
      <c r="I89" s="18"/>
      <c r="J89" s="19"/>
      <c r="K89" s="13"/>
    </row>
    <row r="90" spans="1:11" ht="15" customHeight="1">
      <c r="A90" s="13"/>
      <c r="B90" s="18"/>
      <c r="C90" s="18"/>
      <c r="D90" s="18"/>
      <c r="E90" s="18"/>
      <c r="F90" s="18"/>
      <c r="G90" s="18"/>
      <c r="H90" s="18"/>
      <c r="I90" s="18"/>
      <c r="J90" s="19"/>
      <c r="K90" s="13"/>
    </row>
    <row r="91" spans="1:11" ht="15" customHeight="1">
      <c r="A91" s="13"/>
      <c r="B91" s="18"/>
      <c r="C91" s="18"/>
      <c r="D91" s="18"/>
      <c r="E91" s="18"/>
      <c r="F91" s="18"/>
      <c r="G91" s="18"/>
      <c r="H91" s="18"/>
      <c r="I91" s="18"/>
      <c r="J91" s="19"/>
      <c r="K91" s="13"/>
    </row>
    <row r="92" spans="1:11" ht="15" customHeight="1">
      <c r="A92" s="13"/>
      <c r="B92" s="18"/>
      <c r="C92" s="18"/>
      <c r="D92" s="18"/>
      <c r="E92" s="18"/>
      <c r="F92" s="18"/>
      <c r="G92" s="18"/>
      <c r="H92" s="18"/>
      <c r="I92" s="18"/>
      <c r="J92" s="19"/>
      <c r="K92" s="13"/>
    </row>
    <row r="93" spans="1:11" ht="15" customHeight="1">
      <c r="A93" s="13"/>
      <c r="B93" s="18"/>
      <c r="C93" s="18"/>
      <c r="D93" s="18"/>
      <c r="E93" s="18"/>
      <c r="F93" s="18"/>
      <c r="G93" s="18"/>
      <c r="H93" s="18"/>
      <c r="I93" s="18"/>
      <c r="J93" s="19"/>
      <c r="K93" s="13"/>
    </row>
    <row r="94" spans="1:11" ht="15" customHeight="1">
      <c r="A94" s="13"/>
      <c r="B94" s="18"/>
      <c r="C94" s="18"/>
      <c r="D94" s="18"/>
      <c r="E94" s="18"/>
      <c r="F94" s="18"/>
      <c r="G94" s="18"/>
      <c r="H94" s="18"/>
      <c r="I94" s="18"/>
      <c r="J94" s="19"/>
      <c r="K94" s="13"/>
    </row>
    <row r="95" spans="1:11" ht="15" customHeight="1">
      <c r="A95" s="13"/>
      <c r="B95" s="18"/>
      <c r="C95" s="18"/>
      <c r="D95" s="18"/>
      <c r="E95" s="18"/>
      <c r="F95" s="18"/>
      <c r="G95" s="18"/>
      <c r="H95" s="18"/>
      <c r="I95" s="18"/>
      <c r="J95" s="19"/>
      <c r="K95" s="13"/>
    </row>
    <row r="96" spans="1:11" ht="15" customHeight="1">
      <c r="A96" s="13"/>
      <c r="B96" s="18"/>
      <c r="C96" s="18"/>
      <c r="D96" s="18"/>
      <c r="E96" s="18"/>
      <c r="F96" s="18"/>
      <c r="G96" s="18"/>
      <c r="H96" s="18"/>
      <c r="I96" s="18"/>
      <c r="J96" s="19"/>
      <c r="K96" s="13"/>
    </row>
    <row r="97" spans="1:11" ht="15" customHeight="1">
      <c r="A97" s="13"/>
      <c r="B97" s="18"/>
      <c r="C97" s="18"/>
      <c r="D97" s="18"/>
      <c r="E97" s="18"/>
      <c r="F97" s="18"/>
      <c r="G97" s="18"/>
      <c r="H97" s="18"/>
      <c r="I97" s="18"/>
      <c r="J97" s="19"/>
      <c r="K97" s="13"/>
    </row>
    <row r="98" spans="1:11" ht="15" customHeight="1">
      <c r="A98" s="13"/>
      <c r="B98" s="18"/>
      <c r="C98" s="18"/>
      <c r="D98" s="18"/>
      <c r="E98" s="18"/>
      <c r="F98" s="18"/>
      <c r="G98" s="18"/>
      <c r="H98" s="18"/>
      <c r="I98" s="18"/>
      <c r="J98" s="19"/>
      <c r="K98" s="13"/>
    </row>
    <row r="99" spans="1:11" ht="15" customHeight="1">
      <c r="A99" s="13"/>
      <c r="B99" s="18"/>
      <c r="C99" s="18"/>
      <c r="D99" s="18"/>
      <c r="E99" s="18"/>
      <c r="F99" s="18"/>
      <c r="G99" s="18"/>
      <c r="H99" s="18"/>
      <c r="I99" s="18"/>
      <c r="J99" s="19"/>
      <c r="K99" s="13"/>
    </row>
    <row r="100" spans="1:11" ht="15" customHeight="1">
      <c r="A100" s="13"/>
      <c r="B100" s="18"/>
      <c r="C100" s="18"/>
      <c r="D100" s="18"/>
      <c r="E100" s="18"/>
      <c r="F100" s="18"/>
      <c r="G100" s="18"/>
      <c r="H100" s="18"/>
      <c r="I100" s="18"/>
      <c r="J100" s="19"/>
      <c r="K100" s="13"/>
    </row>
    <row r="101" spans="1:11" ht="15" customHeight="1">
      <c r="A101" s="13"/>
      <c r="B101" s="18"/>
      <c r="C101" s="18"/>
      <c r="D101" s="18"/>
      <c r="E101" s="18"/>
      <c r="F101" s="18"/>
      <c r="G101" s="18"/>
      <c r="H101" s="18"/>
      <c r="I101" s="18"/>
      <c r="J101" s="19"/>
      <c r="K101" s="13"/>
    </row>
    <row r="102" spans="1:11" ht="15" customHeight="1">
      <c r="A102" s="13"/>
      <c r="B102" s="18"/>
      <c r="C102" s="18"/>
      <c r="D102" s="18"/>
      <c r="E102" s="18"/>
      <c r="F102" s="18"/>
      <c r="G102" s="18"/>
      <c r="H102" s="18"/>
      <c r="I102" s="18"/>
      <c r="J102" s="19"/>
      <c r="K102" s="13"/>
    </row>
    <row r="103" spans="1:11" ht="15" customHeight="1">
      <c r="A103" s="13"/>
      <c r="B103" s="18"/>
      <c r="C103" s="18"/>
      <c r="D103" s="18"/>
      <c r="E103" s="18"/>
      <c r="F103" s="18"/>
      <c r="G103" s="18"/>
      <c r="H103" s="18"/>
      <c r="I103" s="18"/>
      <c r="J103" s="19"/>
      <c r="K103" s="13"/>
    </row>
    <row r="104" spans="1:11" ht="15" customHeight="1">
      <c r="A104" s="13"/>
      <c r="B104" s="18"/>
      <c r="C104" s="18"/>
      <c r="D104" s="18"/>
      <c r="E104" s="18"/>
      <c r="F104" s="18"/>
      <c r="G104" s="18"/>
      <c r="H104" s="18"/>
      <c r="I104" s="18"/>
      <c r="J104" s="19"/>
      <c r="K104" s="13"/>
    </row>
    <row r="105" spans="1:11" ht="15" customHeight="1">
      <c r="A105" s="13"/>
      <c r="B105" s="18"/>
      <c r="C105" s="18"/>
      <c r="D105" s="18"/>
      <c r="E105" s="18"/>
      <c r="F105" s="18"/>
      <c r="G105" s="18"/>
      <c r="H105" s="18"/>
      <c r="I105" s="18"/>
      <c r="J105" s="19"/>
      <c r="K105" s="13"/>
    </row>
    <row r="106" spans="1:11" ht="15" customHeight="1">
      <c r="A106" s="13"/>
      <c r="B106" s="18"/>
      <c r="C106" s="18"/>
      <c r="D106" s="18"/>
      <c r="E106" s="18"/>
      <c r="F106" s="18"/>
      <c r="G106" s="18"/>
      <c r="H106" s="18"/>
      <c r="I106" s="18"/>
      <c r="J106" s="19"/>
      <c r="K106" s="13"/>
    </row>
    <row r="107" spans="1:11" ht="15" customHeight="1">
      <c r="A107" s="13"/>
      <c r="B107" s="18"/>
      <c r="C107" s="18"/>
      <c r="D107" s="18"/>
      <c r="E107" s="18"/>
      <c r="F107" s="18"/>
      <c r="G107" s="18"/>
      <c r="H107" s="18"/>
      <c r="I107" s="18"/>
      <c r="J107" s="19"/>
      <c r="K107" s="13"/>
    </row>
    <row r="108" spans="1:11" ht="15" customHeight="1">
      <c r="A108" s="13"/>
      <c r="B108" s="18"/>
      <c r="C108" s="18"/>
      <c r="D108" s="18"/>
      <c r="E108" s="18"/>
      <c r="F108" s="18"/>
      <c r="G108" s="18"/>
      <c r="H108" s="18"/>
      <c r="I108" s="18"/>
      <c r="J108" s="19"/>
      <c r="K108" s="13"/>
    </row>
    <row r="109" spans="1:11" ht="15" customHeight="1">
      <c r="A109" s="13"/>
      <c r="B109" s="18"/>
      <c r="C109" s="18"/>
      <c r="D109" s="18"/>
      <c r="E109" s="18"/>
      <c r="F109" s="18"/>
      <c r="G109" s="18"/>
      <c r="H109" s="18"/>
      <c r="I109" s="18"/>
      <c r="J109" s="19"/>
      <c r="K109" s="13"/>
    </row>
    <row r="110" spans="1:11" ht="15" customHeight="1">
      <c r="A110" s="13"/>
      <c r="B110" s="18"/>
      <c r="C110" s="18"/>
      <c r="D110" s="18"/>
      <c r="E110" s="18"/>
      <c r="F110" s="18"/>
      <c r="G110" s="18"/>
      <c r="H110" s="18"/>
      <c r="I110" s="18"/>
      <c r="J110" s="19"/>
      <c r="K110" s="13"/>
    </row>
    <row r="111" spans="1:11" ht="15" customHeight="1">
      <c r="A111" s="13"/>
      <c r="B111" s="18"/>
      <c r="C111" s="18"/>
      <c r="D111" s="18"/>
      <c r="E111" s="18"/>
      <c r="F111" s="18"/>
      <c r="G111" s="18"/>
      <c r="H111" s="18"/>
      <c r="I111" s="18"/>
      <c r="J111" s="19"/>
      <c r="K111" s="13"/>
    </row>
    <row r="112" spans="1:11" ht="15" customHeight="1">
      <c r="A112" s="13"/>
      <c r="B112" s="18"/>
      <c r="C112" s="18"/>
      <c r="D112" s="18"/>
      <c r="E112" s="18"/>
      <c r="F112" s="18"/>
      <c r="G112" s="18"/>
      <c r="H112" s="18"/>
      <c r="I112" s="18"/>
      <c r="J112" s="19"/>
      <c r="K112" s="13"/>
    </row>
    <row r="113" spans="1:11" ht="15" customHeight="1">
      <c r="A113" s="13"/>
      <c r="B113" s="18"/>
      <c r="C113" s="18"/>
      <c r="D113" s="18"/>
      <c r="E113" s="18"/>
      <c r="F113" s="18"/>
      <c r="G113" s="18"/>
      <c r="H113" s="18"/>
      <c r="I113" s="18"/>
      <c r="J113" s="19"/>
      <c r="K113" s="13"/>
    </row>
    <row r="114" spans="1:11" ht="15" customHeight="1">
      <c r="A114" s="13"/>
      <c r="B114" s="18"/>
      <c r="C114" s="18"/>
      <c r="D114" s="18"/>
      <c r="E114" s="18"/>
      <c r="F114" s="18"/>
      <c r="G114" s="18"/>
      <c r="H114" s="18"/>
      <c r="I114" s="18"/>
      <c r="J114" s="19"/>
      <c r="K114" s="13"/>
    </row>
    <row r="115" spans="1:11" ht="15" customHeight="1">
      <c r="A115" s="13"/>
      <c r="B115" s="18"/>
      <c r="C115" s="18"/>
      <c r="D115" s="18"/>
      <c r="E115" s="18"/>
      <c r="F115" s="18"/>
      <c r="G115" s="18"/>
      <c r="H115" s="18"/>
      <c r="I115" s="18"/>
      <c r="J115" s="19"/>
      <c r="K115" s="13"/>
    </row>
    <row r="116" spans="1:11" ht="15" customHeight="1">
      <c r="A116" s="13"/>
      <c r="B116" s="18"/>
      <c r="C116" s="18"/>
      <c r="D116" s="18"/>
      <c r="E116" s="18"/>
      <c r="F116" s="18"/>
      <c r="G116" s="18"/>
      <c r="H116" s="18"/>
      <c r="I116" s="18"/>
      <c r="J116" s="19"/>
      <c r="K116" s="13"/>
    </row>
    <row r="117" spans="1:11" ht="15" customHeight="1">
      <c r="A117" s="13"/>
      <c r="B117" s="18"/>
      <c r="C117" s="18"/>
      <c r="D117" s="18"/>
      <c r="E117" s="18"/>
      <c r="F117" s="18"/>
      <c r="G117" s="18"/>
      <c r="H117" s="18"/>
      <c r="I117" s="18"/>
      <c r="J117" s="19"/>
      <c r="K117" s="13"/>
    </row>
    <row r="118" spans="1:11" ht="15" customHeight="1">
      <c r="A118" s="13"/>
      <c r="B118" s="18"/>
      <c r="C118" s="18"/>
      <c r="D118" s="18"/>
      <c r="E118" s="18"/>
      <c r="F118" s="18"/>
      <c r="G118" s="18"/>
      <c r="H118" s="18"/>
      <c r="I118" s="18"/>
      <c r="J118" s="19"/>
      <c r="K118" s="13"/>
    </row>
    <row r="119" spans="1:11" ht="15" customHeight="1">
      <c r="A119" s="13"/>
      <c r="B119" s="18"/>
      <c r="C119" s="18"/>
      <c r="D119" s="18"/>
      <c r="E119" s="18"/>
      <c r="F119" s="18"/>
      <c r="G119" s="18"/>
      <c r="H119" s="18"/>
      <c r="I119" s="18"/>
      <c r="J119" s="19"/>
      <c r="K119" s="13"/>
    </row>
    <row r="120" spans="1:11" ht="15" customHeight="1">
      <c r="A120" s="13"/>
      <c r="B120" s="18"/>
      <c r="C120" s="18"/>
      <c r="D120" s="18"/>
      <c r="E120" s="18"/>
      <c r="F120" s="18"/>
      <c r="G120" s="18"/>
      <c r="H120" s="18"/>
      <c r="I120" s="18"/>
      <c r="J120" s="19"/>
      <c r="K120" s="13"/>
    </row>
    <row r="121" spans="1:11" ht="15" customHeight="1">
      <c r="A121" s="13"/>
      <c r="B121" s="18"/>
      <c r="C121" s="18"/>
      <c r="D121" s="18"/>
      <c r="E121" s="18"/>
      <c r="F121" s="18"/>
      <c r="G121" s="18"/>
      <c r="H121" s="18"/>
      <c r="I121" s="18"/>
      <c r="J121" s="19"/>
      <c r="K121" s="13"/>
    </row>
    <row r="122" spans="1:11" ht="15" customHeight="1">
      <c r="A122" s="13"/>
      <c r="B122" s="18"/>
      <c r="C122" s="18"/>
      <c r="D122" s="18"/>
      <c r="E122" s="18"/>
      <c r="F122" s="18"/>
      <c r="G122" s="18"/>
      <c r="H122" s="18"/>
      <c r="I122" s="18"/>
      <c r="J122" s="19"/>
      <c r="K122" s="13"/>
    </row>
    <row r="123" spans="1:11" ht="15" customHeight="1">
      <c r="A123" s="13"/>
      <c r="B123" s="18"/>
      <c r="C123" s="18"/>
      <c r="D123" s="18"/>
      <c r="E123" s="18"/>
      <c r="F123" s="18"/>
      <c r="G123" s="18"/>
      <c r="H123" s="18"/>
      <c r="I123" s="18"/>
      <c r="J123" s="19"/>
      <c r="K123" s="13"/>
    </row>
    <row r="124" spans="1:11" ht="15" customHeight="1">
      <c r="A124" s="13"/>
      <c r="B124" s="18"/>
      <c r="C124" s="18"/>
      <c r="D124" s="18"/>
      <c r="E124" s="18"/>
      <c r="F124" s="18"/>
      <c r="G124" s="18"/>
      <c r="H124" s="18"/>
      <c r="I124" s="18"/>
      <c r="J124" s="19"/>
      <c r="K124" s="13"/>
    </row>
    <row r="125" spans="1:11" ht="15" customHeight="1">
      <c r="A125" s="13"/>
      <c r="B125" s="18"/>
      <c r="C125" s="18"/>
      <c r="D125" s="18"/>
      <c r="E125" s="18"/>
      <c r="F125" s="18"/>
      <c r="G125" s="18"/>
      <c r="H125" s="18"/>
      <c r="I125" s="18"/>
      <c r="J125" s="19"/>
      <c r="K125" s="13"/>
    </row>
    <row r="126" spans="1:11" ht="15" customHeight="1">
      <c r="A126" s="13"/>
      <c r="B126" s="18"/>
      <c r="C126" s="18"/>
      <c r="D126" s="18"/>
      <c r="E126" s="18"/>
      <c r="F126" s="18"/>
      <c r="G126" s="18"/>
      <c r="H126" s="18"/>
      <c r="I126" s="18"/>
      <c r="J126" s="19"/>
      <c r="K126" s="13"/>
    </row>
    <row r="127" spans="1:11" ht="15" customHeight="1">
      <c r="A127" s="13"/>
      <c r="B127" s="18"/>
      <c r="C127" s="18"/>
      <c r="D127" s="18"/>
      <c r="E127" s="18"/>
      <c r="F127" s="18"/>
      <c r="G127" s="18"/>
      <c r="H127" s="18"/>
      <c r="I127" s="18"/>
      <c r="J127" s="19"/>
      <c r="K127" s="13"/>
    </row>
    <row r="128" spans="1:11" ht="15" customHeight="1">
      <c r="A128" s="13"/>
      <c r="B128" s="18"/>
      <c r="C128" s="18"/>
      <c r="D128" s="18"/>
      <c r="E128" s="18"/>
      <c r="F128" s="18"/>
      <c r="G128" s="18"/>
      <c r="H128" s="18"/>
      <c r="I128" s="18"/>
      <c r="J128" s="19"/>
      <c r="K128" s="13"/>
    </row>
    <row r="129" spans="1:11" ht="15" customHeight="1">
      <c r="A129" s="13"/>
      <c r="B129" s="18"/>
      <c r="C129" s="18"/>
      <c r="D129" s="18"/>
      <c r="E129" s="18"/>
      <c r="F129" s="18"/>
      <c r="G129" s="18"/>
      <c r="H129" s="18"/>
      <c r="I129" s="18"/>
      <c r="J129" s="19"/>
      <c r="K129" s="13"/>
    </row>
    <row r="130" spans="1:11" ht="15" customHeight="1">
      <c r="A130" s="13"/>
      <c r="B130" s="18"/>
      <c r="C130" s="18"/>
      <c r="D130" s="18"/>
      <c r="E130" s="18"/>
      <c r="F130" s="18"/>
      <c r="G130" s="18"/>
      <c r="H130" s="18"/>
      <c r="I130" s="18"/>
      <c r="J130" s="19"/>
      <c r="K130" s="13"/>
    </row>
    <row r="131" spans="1:11" ht="15" customHeight="1">
      <c r="A131" s="13"/>
      <c r="B131" s="18"/>
      <c r="C131" s="18"/>
      <c r="D131" s="18"/>
      <c r="E131" s="18"/>
      <c r="F131" s="18"/>
      <c r="G131" s="18"/>
      <c r="H131" s="18"/>
      <c r="I131" s="18"/>
      <c r="J131" s="19"/>
      <c r="K131" s="13"/>
    </row>
    <row r="132" spans="1:11" ht="15" customHeight="1">
      <c r="A132" s="13"/>
      <c r="B132" s="18"/>
      <c r="C132" s="18"/>
      <c r="D132" s="18"/>
      <c r="E132" s="18"/>
      <c r="F132" s="18"/>
      <c r="G132" s="18"/>
      <c r="H132" s="18"/>
      <c r="I132" s="18"/>
      <c r="J132" s="19"/>
      <c r="K132" s="13"/>
    </row>
    <row r="133" spans="1:11" ht="15" customHeight="1">
      <c r="A133" s="13"/>
      <c r="B133" s="18"/>
      <c r="C133" s="18"/>
      <c r="D133" s="18"/>
      <c r="E133" s="18"/>
      <c r="F133" s="18"/>
      <c r="G133" s="18"/>
      <c r="H133" s="18"/>
      <c r="I133" s="18"/>
      <c r="J133" s="19"/>
      <c r="K133" s="13"/>
    </row>
    <row r="134" spans="1:11" ht="15" customHeight="1">
      <c r="A134" s="13"/>
      <c r="B134" s="18"/>
      <c r="C134" s="18"/>
      <c r="D134" s="18"/>
      <c r="E134" s="18"/>
      <c r="F134" s="18"/>
      <c r="G134" s="18"/>
      <c r="H134" s="18"/>
      <c r="I134" s="18"/>
      <c r="J134" s="19"/>
      <c r="K134" s="13"/>
    </row>
    <row r="135" spans="1:11" ht="15" customHeight="1">
      <c r="A135" s="13"/>
      <c r="B135" s="18"/>
      <c r="C135" s="18"/>
      <c r="D135" s="18"/>
      <c r="E135" s="18"/>
      <c r="F135" s="18"/>
      <c r="G135" s="18"/>
      <c r="H135" s="18"/>
      <c r="I135" s="18"/>
      <c r="J135" s="19"/>
      <c r="K135" s="13"/>
    </row>
    <row r="136" spans="1:11" ht="15" customHeight="1">
      <c r="A136" s="13"/>
      <c r="B136" s="18"/>
      <c r="C136" s="18"/>
      <c r="D136" s="18"/>
      <c r="E136" s="18"/>
      <c r="F136" s="18"/>
      <c r="G136" s="18"/>
      <c r="H136" s="18"/>
      <c r="I136" s="18"/>
      <c r="J136" s="19"/>
      <c r="K136" s="13"/>
    </row>
    <row r="137" spans="1:11" ht="15" customHeight="1">
      <c r="A137" s="13"/>
      <c r="B137" s="18"/>
      <c r="C137" s="18"/>
      <c r="D137" s="18"/>
      <c r="E137" s="18"/>
      <c r="F137" s="18"/>
      <c r="G137" s="18"/>
      <c r="H137" s="18"/>
      <c r="I137" s="18"/>
      <c r="J137" s="19"/>
      <c r="K137" s="13"/>
    </row>
    <row r="138" spans="1:11" ht="15" customHeight="1">
      <c r="A138" s="13"/>
      <c r="B138" s="18"/>
      <c r="C138" s="18"/>
      <c r="D138" s="18"/>
      <c r="E138" s="18"/>
      <c r="F138" s="18"/>
      <c r="G138" s="18"/>
      <c r="H138" s="18"/>
      <c r="I138" s="18"/>
      <c r="J138" s="19"/>
      <c r="K138" s="13"/>
    </row>
    <row r="139" spans="1:11" ht="15" customHeight="1">
      <c r="A139" s="13"/>
      <c r="B139" s="18"/>
      <c r="C139" s="18"/>
      <c r="D139" s="18"/>
      <c r="E139" s="18"/>
      <c r="F139" s="18"/>
      <c r="G139" s="18"/>
      <c r="H139" s="18"/>
      <c r="I139" s="18"/>
      <c r="J139" s="19"/>
      <c r="K139" s="13"/>
    </row>
    <row r="140" spans="1:11" ht="15" customHeight="1">
      <c r="A140" s="13"/>
      <c r="B140" s="18"/>
      <c r="C140" s="18"/>
      <c r="D140" s="18"/>
      <c r="E140" s="18"/>
      <c r="F140" s="18"/>
      <c r="G140" s="18"/>
      <c r="H140" s="18"/>
      <c r="I140" s="18"/>
      <c r="J140" s="19"/>
      <c r="K140" s="13"/>
    </row>
    <row r="141" spans="1:11" ht="15" customHeight="1">
      <c r="A141" s="13"/>
      <c r="B141" s="18"/>
      <c r="C141" s="18"/>
      <c r="D141" s="18"/>
      <c r="E141" s="18"/>
      <c r="F141" s="18"/>
      <c r="G141" s="18"/>
      <c r="H141" s="18"/>
      <c r="I141" s="18"/>
      <c r="J141" s="19"/>
      <c r="K141" s="13"/>
    </row>
    <row r="142" spans="1:11" ht="15" customHeight="1">
      <c r="A142" s="13"/>
      <c r="B142" s="18"/>
      <c r="C142" s="18"/>
      <c r="D142" s="18"/>
      <c r="E142" s="18"/>
      <c r="F142" s="18"/>
      <c r="G142" s="18"/>
      <c r="H142" s="18"/>
      <c r="I142" s="18"/>
      <c r="J142" s="19"/>
      <c r="K142" s="13"/>
    </row>
    <row r="143" spans="1:11" ht="15" customHeight="1">
      <c r="A143" s="13"/>
      <c r="B143" s="18"/>
      <c r="C143" s="18"/>
      <c r="D143" s="18"/>
      <c r="E143" s="18"/>
      <c r="F143" s="18"/>
      <c r="G143" s="18"/>
      <c r="H143" s="18"/>
      <c r="I143" s="18"/>
      <c r="J143" s="19"/>
      <c r="K143" s="13"/>
    </row>
    <row r="144" spans="1:11" ht="15" customHeight="1">
      <c r="A144" s="13"/>
      <c r="B144" s="18"/>
      <c r="C144" s="18"/>
      <c r="D144" s="18"/>
      <c r="E144" s="18"/>
      <c r="F144" s="18"/>
      <c r="G144" s="18"/>
      <c r="H144" s="18"/>
      <c r="I144" s="18"/>
      <c r="J144" s="19"/>
      <c r="K144" s="13"/>
    </row>
    <row r="145" spans="1:11" ht="15" customHeight="1">
      <c r="A145" s="13"/>
      <c r="B145" s="18"/>
      <c r="C145" s="18"/>
      <c r="D145" s="18"/>
      <c r="E145" s="18"/>
      <c r="F145" s="18"/>
      <c r="G145" s="18"/>
      <c r="H145" s="18"/>
      <c r="I145" s="18"/>
      <c r="J145" s="19"/>
      <c r="K145" s="13"/>
    </row>
    <row r="146" spans="1:11" ht="15" customHeight="1">
      <c r="A146" s="13"/>
      <c r="B146" s="18"/>
      <c r="C146" s="18"/>
      <c r="D146" s="18"/>
      <c r="E146" s="18"/>
      <c r="F146" s="18"/>
      <c r="G146" s="18"/>
      <c r="H146" s="18"/>
      <c r="I146" s="18"/>
      <c r="J146" s="19"/>
      <c r="K146" s="13"/>
    </row>
    <row r="147" spans="1:11" ht="15" customHeight="1">
      <c r="A147" s="13"/>
      <c r="B147" s="18"/>
      <c r="C147" s="18"/>
      <c r="D147" s="18"/>
      <c r="E147" s="18"/>
      <c r="F147" s="18"/>
      <c r="G147" s="18"/>
      <c r="H147" s="18"/>
      <c r="I147" s="18"/>
      <c r="J147" s="19"/>
      <c r="K147" s="13"/>
    </row>
    <row r="148" spans="1:11" ht="15" customHeight="1">
      <c r="A148" s="13"/>
      <c r="B148" s="18"/>
      <c r="C148" s="18"/>
      <c r="D148" s="18"/>
      <c r="E148" s="18"/>
      <c r="F148" s="18"/>
      <c r="G148" s="18"/>
      <c r="H148" s="18"/>
      <c r="I148" s="18"/>
      <c r="J148" s="19"/>
      <c r="K148" s="13"/>
    </row>
    <row r="149" spans="1:11" ht="15" customHeight="1">
      <c r="A149" s="13"/>
      <c r="B149" s="18"/>
      <c r="C149" s="18"/>
      <c r="D149" s="18"/>
      <c r="E149" s="18"/>
      <c r="F149" s="18"/>
      <c r="G149" s="18"/>
      <c r="H149" s="18"/>
      <c r="I149" s="18"/>
      <c r="J149" s="19"/>
      <c r="K149" s="13"/>
    </row>
    <row r="150" spans="1:11" ht="15" customHeight="1">
      <c r="A150" s="13"/>
      <c r="B150" s="18"/>
      <c r="C150" s="18"/>
      <c r="D150" s="18"/>
      <c r="E150" s="18"/>
      <c r="F150" s="18"/>
      <c r="G150" s="18"/>
      <c r="H150" s="18"/>
      <c r="I150" s="18"/>
      <c r="J150" s="19"/>
      <c r="K150" s="13"/>
    </row>
    <row r="151" spans="1:11" ht="15" customHeight="1">
      <c r="A151" s="13"/>
      <c r="B151" s="18"/>
      <c r="C151" s="18"/>
      <c r="D151" s="18"/>
      <c r="E151" s="18"/>
      <c r="F151" s="18"/>
      <c r="G151" s="18"/>
      <c r="H151" s="18"/>
      <c r="I151" s="18"/>
      <c r="J151" s="19"/>
      <c r="K151" s="13"/>
    </row>
    <row r="152" spans="1:11" ht="15" customHeight="1">
      <c r="A152" s="13"/>
      <c r="B152" s="18"/>
      <c r="C152" s="18"/>
      <c r="D152" s="18"/>
      <c r="E152" s="18"/>
      <c r="F152" s="18"/>
      <c r="G152" s="18"/>
      <c r="H152" s="18"/>
      <c r="I152" s="18"/>
      <c r="J152" s="19"/>
      <c r="K152" s="13"/>
    </row>
    <row r="153" spans="1:11" ht="15" customHeight="1">
      <c r="A153" s="13"/>
      <c r="B153" s="18"/>
      <c r="C153" s="18"/>
      <c r="D153" s="18"/>
      <c r="E153" s="18"/>
      <c r="F153" s="18"/>
      <c r="G153" s="18"/>
      <c r="H153" s="18"/>
      <c r="I153" s="18"/>
      <c r="J153" s="19"/>
      <c r="K153" s="13"/>
    </row>
    <row r="154" spans="1:11" ht="15" customHeight="1">
      <c r="A154" s="13"/>
      <c r="B154" s="18"/>
      <c r="C154" s="18"/>
      <c r="D154" s="18"/>
      <c r="E154" s="18"/>
      <c r="F154" s="18"/>
      <c r="G154" s="18"/>
      <c r="H154" s="18"/>
      <c r="I154" s="18"/>
      <c r="J154" s="19"/>
      <c r="K154" s="13"/>
    </row>
    <row r="155" spans="1:11" ht="15" customHeight="1">
      <c r="A155" s="13"/>
      <c r="B155" s="18"/>
      <c r="C155" s="18"/>
      <c r="D155" s="18"/>
      <c r="E155" s="18"/>
      <c r="F155" s="18"/>
      <c r="G155" s="18"/>
      <c r="H155" s="18"/>
      <c r="I155" s="18"/>
      <c r="J155" s="19"/>
      <c r="K155" s="13"/>
    </row>
    <row r="156" spans="1:11" ht="15" customHeight="1">
      <c r="A156" s="13"/>
      <c r="B156" s="18"/>
      <c r="C156" s="18"/>
      <c r="D156" s="18"/>
      <c r="E156" s="18"/>
      <c r="F156" s="18"/>
      <c r="G156" s="18"/>
      <c r="H156" s="18"/>
      <c r="I156" s="18"/>
      <c r="J156" s="19"/>
      <c r="K156" s="13"/>
    </row>
    <row r="157" spans="1:11" ht="15" customHeight="1">
      <c r="A157" s="13"/>
      <c r="B157" s="18"/>
      <c r="C157" s="18"/>
      <c r="D157" s="18"/>
      <c r="E157" s="18"/>
      <c r="F157" s="18"/>
      <c r="G157" s="18"/>
      <c r="H157" s="18"/>
      <c r="I157" s="18"/>
      <c r="J157" s="19"/>
      <c r="K157" s="13"/>
    </row>
    <row r="158" spans="1:11" ht="15" customHeight="1">
      <c r="A158" s="13"/>
      <c r="B158" s="18"/>
      <c r="C158" s="18"/>
      <c r="D158" s="18"/>
      <c r="E158" s="18"/>
      <c r="F158" s="18"/>
      <c r="G158" s="18"/>
      <c r="H158" s="18"/>
      <c r="I158" s="18"/>
      <c r="J158" s="19"/>
      <c r="K158" s="13"/>
    </row>
    <row r="159" spans="1:11" ht="15" customHeight="1">
      <c r="A159" s="13"/>
      <c r="B159" s="18"/>
      <c r="C159" s="18"/>
      <c r="D159" s="18"/>
      <c r="E159" s="18"/>
      <c r="F159" s="18"/>
      <c r="G159" s="18"/>
      <c r="H159" s="18"/>
      <c r="I159" s="18"/>
      <c r="J159" s="19"/>
      <c r="K159" s="13"/>
    </row>
    <row r="160" spans="1:11" ht="15" customHeight="1">
      <c r="A160" s="13"/>
      <c r="B160" s="18"/>
      <c r="C160" s="18"/>
      <c r="D160" s="18"/>
      <c r="E160" s="18"/>
      <c r="F160" s="18"/>
      <c r="G160" s="18"/>
      <c r="H160" s="18"/>
      <c r="I160" s="18"/>
      <c r="J160" s="19"/>
      <c r="K160" s="13"/>
    </row>
    <row r="161" spans="1:11" ht="15" customHeight="1">
      <c r="A161" s="13"/>
      <c r="B161" s="18"/>
      <c r="C161" s="18"/>
      <c r="D161" s="18"/>
      <c r="E161" s="18"/>
      <c r="F161" s="18"/>
      <c r="G161" s="18"/>
      <c r="H161" s="18"/>
      <c r="I161" s="18"/>
      <c r="J161" s="19"/>
      <c r="K161" s="13"/>
    </row>
    <row r="162" spans="1:11" ht="15" customHeight="1">
      <c r="A162" s="13"/>
      <c r="B162" s="18"/>
      <c r="C162" s="18"/>
      <c r="D162" s="18"/>
      <c r="E162" s="18"/>
      <c r="F162" s="18"/>
      <c r="G162" s="18"/>
      <c r="H162" s="18"/>
      <c r="I162" s="18"/>
      <c r="J162" s="19"/>
      <c r="K162" s="13"/>
    </row>
    <row r="163" spans="1:11" ht="15" customHeight="1">
      <c r="A163" s="13"/>
      <c r="B163" s="18"/>
      <c r="C163" s="18"/>
      <c r="D163" s="18"/>
      <c r="E163" s="18"/>
      <c r="F163" s="18"/>
      <c r="G163" s="18"/>
      <c r="H163" s="18"/>
      <c r="I163" s="18"/>
      <c r="J163" s="19"/>
      <c r="K163" s="13"/>
    </row>
  </sheetData>
  <protectedRanges>
    <protectedRange sqref="C29:C47" name="範囲1_2_1_1"/>
  </protectedRanges>
  <mergeCells count="33">
    <mergeCell ref="I47:J47"/>
    <mergeCell ref="I41:J41"/>
    <mergeCell ref="I42:J42"/>
    <mergeCell ref="I43:J43"/>
    <mergeCell ref="I44:J44"/>
    <mergeCell ref="I45:J45"/>
    <mergeCell ref="I46:J46"/>
    <mergeCell ref="I40:J40"/>
    <mergeCell ref="I29:J29"/>
    <mergeCell ref="I30:J30"/>
    <mergeCell ref="I31:J31"/>
    <mergeCell ref="I32:J32"/>
    <mergeCell ref="I33:J33"/>
    <mergeCell ref="I34:J34"/>
    <mergeCell ref="I35:J35"/>
    <mergeCell ref="I36:J36"/>
    <mergeCell ref="I37:J37"/>
    <mergeCell ref="I38:J38"/>
    <mergeCell ref="I39:J39"/>
    <mergeCell ref="B26:F26"/>
    <mergeCell ref="H26:H28"/>
    <mergeCell ref="I26:J28"/>
    <mergeCell ref="B27:D27"/>
    <mergeCell ref="E27:E28"/>
    <mergeCell ref="F27:F28"/>
    <mergeCell ref="G27:G28"/>
    <mergeCell ref="B3:I3"/>
    <mergeCell ref="J3:J5"/>
    <mergeCell ref="B4:E4"/>
    <mergeCell ref="F4:F5"/>
    <mergeCell ref="G4:G5"/>
    <mergeCell ref="H4:H5"/>
    <mergeCell ref="I4:I5"/>
  </mergeCells>
  <phoneticPr fontId="3"/>
  <pageMargins left="0.78740157480314965" right="0.78740157480314965" top="0.98425196850393704" bottom="0.98425196850393704" header="0.51181102362204722" footer="0.31496062992125984"/>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3"/>
  <sheetViews>
    <sheetView zoomScaleNormal="100" workbookViewId="0">
      <selection activeCell="E35" sqref="E35"/>
    </sheetView>
  </sheetViews>
  <sheetFormatPr defaultRowHeight="15" customHeight="1"/>
  <cols>
    <col min="1" max="1" width="10.75" style="33" customWidth="1"/>
    <col min="2" max="9" width="8.875" style="35" customWidth="1"/>
    <col min="10" max="10" width="8.875" style="36" customWidth="1"/>
    <col min="11" max="12" width="9" style="33"/>
    <col min="13" max="13" width="9" style="2"/>
    <col min="14" max="16384" width="9" style="33"/>
  </cols>
  <sheetData>
    <row r="1" spans="1:12" ht="22.5" customHeight="1">
      <c r="A1" s="316" t="s">
        <v>56</v>
      </c>
      <c r="B1" s="316"/>
      <c r="C1" s="316"/>
      <c r="D1" s="316"/>
      <c r="E1" s="316"/>
      <c r="F1" s="316"/>
      <c r="G1" s="316"/>
      <c r="H1" s="316"/>
      <c r="I1" s="316"/>
      <c r="J1" s="316"/>
      <c r="K1" s="2"/>
      <c r="L1" s="2"/>
    </row>
    <row r="2" spans="1:12" ht="15" customHeight="1">
      <c r="A2" s="5"/>
      <c r="B2" s="6"/>
      <c r="C2" s="6"/>
      <c r="D2" s="6"/>
      <c r="E2" s="6"/>
      <c r="F2" s="6"/>
      <c r="G2" s="6"/>
      <c r="H2" s="6"/>
      <c r="I2" s="7"/>
      <c r="J2" s="7" t="s">
        <v>79</v>
      </c>
      <c r="K2" s="5"/>
      <c r="L2" s="2"/>
    </row>
    <row r="3" spans="1:12" ht="15" customHeight="1">
      <c r="A3" s="8"/>
      <c r="B3" s="283" t="s">
        <v>5</v>
      </c>
      <c r="C3" s="283"/>
      <c r="D3" s="283"/>
      <c r="E3" s="283"/>
      <c r="F3" s="283"/>
      <c r="G3" s="284"/>
      <c r="H3" s="284"/>
      <c r="I3" s="284"/>
      <c r="J3" s="285" t="s">
        <v>8</v>
      </c>
      <c r="K3" s="5"/>
      <c r="L3" s="2"/>
    </row>
    <row r="4" spans="1:12" ht="15" customHeight="1">
      <c r="A4" s="9"/>
      <c r="B4" s="287" t="s">
        <v>4</v>
      </c>
      <c r="C4" s="288"/>
      <c r="D4" s="288"/>
      <c r="E4" s="289"/>
      <c r="F4" s="290" t="s">
        <v>22</v>
      </c>
      <c r="G4" s="291" t="s">
        <v>55</v>
      </c>
      <c r="H4" s="291" t="s">
        <v>10</v>
      </c>
      <c r="I4" s="293" t="s">
        <v>62</v>
      </c>
      <c r="J4" s="286"/>
      <c r="K4" s="5"/>
      <c r="L4" s="2"/>
    </row>
    <row r="5" spans="1:12" s="3" customFormat="1" ht="22.5">
      <c r="A5" s="10"/>
      <c r="B5" s="55"/>
      <c r="C5" s="28" t="s">
        <v>1</v>
      </c>
      <c r="D5" s="187" t="s">
        <v>2</v>
      </c>
      <c r="E5" s="25" t="s">
        <v>3</v>
      </c>
      <c r="F5" s="290"/>
      <c r="G5" s="292"/>
      <c r="H5" s="292"/>
      <c r="I5" s="293"/>
      <c r="J5" s="286"/>
      <c r="K5" s="11"/>
    </row>
    <row r="6" spans="1:12" ht="15" customHeight="1">
      <c r="A6" s="12" t="s">
        <v>0</v>
      </c>
      <c r="B6" s="56">
        <f t="shared" ref="B6:I6" si="0">SUM(B7:B24)</f>
        <v>31396</v>
      </c>
      <c r="C6" s="68">
        <f t="shared" si="0"/>
        <v>25991</v>
      </c>
      <c r="D6" s="69">
        <f t="shared" si="0"/>
        <v>3977</v>
      </c>
      <c r="E6" s="70">
        <f t="shared" si="0"/>
        <v>1428</v>
      </c>
      <c r="F6" s="56">
        <f t="shared" si="0"/>
        <v>1966</v>
      </c>
      <c r="G6" s="56">
        <f t="shared" si="0"/>
        <v>372</v>
      </c>
      <c r="H6" s="56">
        <f t="shared" si="0"/>
        <v>2402</v>
      </c>
      <c r="I6" s="57">
        <f t="shared" si="0"/>
        <v>506</v>
      </c>
      <c r="J6" s="83">
        <f>SUM(B6,F6,G6,H6,I6)</f>
        <v>36642</v>
      </c>
      <c r="K6" s="5"/>
      <c r="L6" s="2"/>
    </row>
    <row r="7" spans="1:12" ht="15" customHeight="1">
      <c r="A7" s="20" t="s">
        <v>11</v>
      </c>
      <c r="B7" s="71">
        <f t="shared" ref="B7:B24" si="1">SUM(C7:E7)</f>
        <v>864</v>
      </c>
      <c r="C7" s="72">
        <v>427</v>
      </c>
      <c r="D7" s="73">
        <v>395</v>
      </c>
      <c r="E7" s="74">
        <v>42</v>
      </c>
      <c r="F7" s="58">
        <v>61</v>
      </c>
      <c r="G7" s="59">
        <v>23</v>
      </c>
      <c r="H7" s="58">
        <v>264</v>
      </c>
      <c r="I7" s="60">
        <v>20</v>
      </c>
      <c r="J7" s="102">
        <f>SUM(B7,F7,G7,H7,I7)</f>
        <v>1232</v>
      </c>
      <c r="K7" s="13"/>
      <c r="L7" s="2"/>
    </row>
    <row r="8" spans="1:12" ht="15" customHeight="1">
      <c r="A8" s="21" t="s">
        <v>23</v>
      </c>
      <c r="B8" s="75">
        <f t="shared" si="1"/>
        <v>1337</v>
      </c>
      <c r="C8" s="76">
        <v>818</v>
      </c>
      <c r="D8" s="77">
        <v>519</v>
      </c>
      <c r="E8" s="78">
        <v>0</v>
      </c>
      <c r="F8" s="61">
        <v>77</v>
      </c>
      <c r="G8" s="62">
        <v>11</v>
      </c>
      <c r="H8" s="61">
        <v>128</v>
      </c>
      <c r="I8" s="63">
        <v>172</v>
      </c>
      <c r="J8" s="103">
        <f>SUM(B8,F8,G8,H8,I8)</f>
        <v>1725</v>
      </c>
      <c r="K8" s="13"/>
      <c r="L8" s="2"/>
    </row>
    <row r="9" spans="1:12" ht="15" customHeight="1">
      <c r="A9" s="21" t="s">
        <v>24</v>
      </c>
      <c r="B9" s="75">
        <f t="shared" si="1"/>
        <v>327</v>
      </c>
      <c r="C9" s="76">
        <v>37</v>
      </c>
      <c r="D9" s="77">
        <v>167</v>
      </c>
      <c r="E9" s="78">
        <v>123</v>
      </c>
      <c r="F9" s="61">
        <v>72</v>
      </c>
      <c r="G9" s="62">
        <v>0</v>
      </c>
      <c r="H9" s="61">
        <v>16</v>
      </c>
      <c r="I9" s="63"/>
      <c r="J9" s="103">
        <f>SUM(B9,F9,G9,H9,I9)</f>
        <v>415</v>
      </c>
      <c r="K9" s="13"/>
      <c r="L9" s="2"/>
    </row>
    <row r="10" spans="1:12" ht="15" customHeight="1">
      <c r="A10" s="21" t="s">
        <v>25</v>
      </c>
      <c r="B10" s="75">
        <f t="shared" si="1"/>
        <v>887</v>
      </c>
      <c r="C10" s="76">
        <v>159</v>
      </c>
      <c r="D10" s="77">
        <v>345</v>
      </c>
      <c r="E10" s="78">
        <v>383</v>
      </c>
      <c r="F10" s="61">
        <v>46</v>
      </c>
      <c r="G10" s="62">
        <v>0</v>
      </c>
      <c r="H10" s="61">
        <v>133</v>
      </c>
      <c r="I10" s="63"/>
      <c r="J10" s="103">
        <f>SUM(B10,F10,G10,H10,I10)</f>
        <v>1066</v>
      </c>
      <c r="K10" s="13"/>
      <c r="L10" s="2"/>
    </row>
    <row r="11" spans="1:12" ht="15" customHeight="1">
      <c r="A11" s="21" t="s">
        <v>26</v>
      </c>
      <c r="B11" s="75">
        <f t="shared" si="1"/>
        <v>828</v>
      </c>
      <c r="C11" s="76">
        <v>106</v>
      </c>
      <c r="D11" s="77">
        <v>614</v>
      </c>
      <c r="E11" s="78">
        <v>108</v>
      </c>
      <c r="F11" s="61">
        <v>98</v>
      </c>
      <c r="G11" s="62">
        <v>2</v>
      </c>
      <c r="H11" s="61">
        <v>225</v>
      </c>
      <c r="I11" s="64">
        <v>22</v>
      </c>
      <c r="J11" s="103">
        <f t="shared" ref="J11:J24" si="2">SUM(B11,F11,G11,H11,I11)</f>
        <v>1175</v>
      </c>
      <c r="K11" s="13"/>
      <c r="L11" s="2"/>
    </row>
    <row r="12" spans="1:12" ht="15" customHeight="1">
      <c r="A12" s="21" t="s">
        <v>27</v>
      </c>
      <c r="B12" s="75">
        <f t="shared" si="1"/>
        <v>3543</v>
      </c>
      <c r="C12" s="76">
        <v>3334</v>
      </c>
      <c r="D12" s="77">
        <v>209</v>
      </c>
      <c r="E12" s="78">
        <v>0</v>
      </c>
      <c r="F12" s="61">
        <v>62</v>
      </c>
      <c r="G12" s="62">
        <v>25</v>
      </c>
      <c r="H12" s="61">
        <v>69</v>
      </c>
      <c r="I12" s="63"/>
      <c r="J12" s="103">
        <f t="shared" si="2"/>
        <v>3699</v>
      </c>
      <c r="K12" s="13"/>
      <c r="L12" s="2"/>
    </row>
    <row r="13" spans="1:12" ht="15" customHeight="1">
      <c r="A13" s="21" t="s">
        <v>39</v>
      </c>
      <c r="B13" s="75">
        <f t="shared" si="1"/>
        <v>1808</v>
      </c>
      <c r="C13" s="76">
        <v>1442</v>
      </c>
      <c r="D13" s="77">
        <v>332</v>
      </c>
      <c r="E13" s="78">
        <v>34</v>
      </c>
      <c r="F13" s="61">
        <v>46</v>
      </c>
      <c r="G13" s="62">
        <v>18</v>
      </c>
      <c r="H13" s="61">
        <v>167</v>
      </c>
      <c r="I13" s="63"/>
      <c r="J13" s="103">
        <f t="shared" si="2"/>
        <v>2039</v>
      </c>
      <c r="K13" s="13"/>
      <c r="L13" s="2"/>
    </row>
    <row r="14" spans="1:12" ht="15" customHeight="1">
      <c r="A14" s="21" t="s">
        <v>28</v>
      </c>
      <c r="B14" s="75">
        <f t="shared" si="1"/>
        <v>4239</v>
      </c>
      <c r="C14" s="76">
        <v>4076</v>
      </c>
      <c r="D14" s="77">
        <v>163</v>
      </c>
      <c r="E14" s="78">
        <v>0</v>
      </c>
      <c r="F14" s="61">
        <v>46</v>
      </c>
      <c r="G14" s="62">
        <v>2</v>
      </c>
      <c r="H14" s="61">
        <v>57</v>
      </c>
      <c r="I14" s="63"/>
      <c r="J14" s="103">
        <f t="shared" si="2"/>
        <v>4344</v>
      </c>
      <c r="K14" s="13"/>
    </row>
    <row r="15" spans="1:12" ht="15" customHeight="1">
      <c r="A15" s="21" t="s">
        <v>12</v>
      </c>
      <c r="B15" s="75">
        <f t="shared" si="1"/>
        <v>1632</v>
      </c>
      <c r="C15" s="76">
        <v>1345</v>
      </c>
      <c r="D15" s="77">
        <v>287</v>
      </c>
      <c r="E15" s="78">
        <v>0</v>
      </c>
      <c r="F15" s="61">
        <v>99</v>
      </c>
      <c r="G15" s="62">
        <v>6</v>
      </c>
      <c r="H15" s="61">
        <v>112</v>
      </c>
      <c r="I15" s="63"/>
      <c r="J15" s="103">
        <f t="shared" si="2"/>
        <v>1849</v>
      </c>
      <c r="K15" s="13"/>
    </row>
    <row r="16" spans="1:12" ht="15" customHeight="1">
      <c r="A16" s="21" t="s">
        <v>13</v>
      </c>
      <c r="B16" s="75">
        <f t="shared" si="1"/>
        <v>2112</v>
      </c>
      <c r="C16" s="76">
        <v>1517</v>
      </c>
      <c r="D16" s="77">
        <v>57</v>
      </c>
      <c r="E16" s="78">
        <v>538</v>
      </c>
      <c r="F16" s="61">
        <v>10</v>
      </c>
      <c r="G16" s="62">
        <v>70</v>
      </c>
      <c r="H16" s="61">
        <v>91</v>
      </c>
      <c r="I16" s="64">
        <v>64</v>
      </c>
      <c r="J16" s="103">
        <f t="shared" si="2"/>
        <v>2347</v>
      </c>
      <c r="K16" s="13"/>
    </row>
    <row r="17" spans="1:11" ht="15" customHeight="1">
      <c r="A17" s="21" t="s">
        <v>21</v>
      </c>
      <c r="B17" s="75">
        <f t="shared" si="1"/>
        <v>857</v>
      </c>
      <c r="C17" s="76">
        <v>335</v>
      </c>
      <c r="D17" s="77">
        <v>342</v>
      </c>
      <c r="E17" s="78">
        <v>180</v>
      </c>
      <c r="F17" s="61">
        <v>391</v>
      </c>
      <c r="G17" s="62">
        <v>2</v>
      </c>
      <c r="H17" s="61">
        <v>197</v>
      </c>
      <c r="I17" s="63"/>
      <c r="J17" s="103">
        <f t="shared" si="2"/>
        <v>1447</v>
      </c>
      <c r="K17" s="13"/>
    </row>
    <row r="18" spans="1:11" ht="15" customHeight="1">
      <c r="A18" s="21" t="s">
        <v>14</v>
      </c>
      <c r="B18" s="75">
        <f t="shared" si="1"/>
        <v>4393</v>
      </c>
      <c r="C18" s="76">
        <v>4317</v>
      </c>
      <c r="D18" s="77">
        <v>76</v>
      </c>
      <c r="E18" s="78">
        <v>0</v>
      </c>
      <c r="F18" s="61">
        <v>222</v>
      </c>
      <c r="G18" s="62">
        <v>59</v>
      </c>
      <c r="H18" s="61">
        <v>104</v>
      </c>
      <c r="I18" s="63"/>
      <c r="J18" s="103">
        <f t="shared" si="2"/>
        <v>4778</v>
      </c>
      <c r="K18" s="13"/>
    </row>
    <row r="19" spans="1:11" ht="15" customHeight="1">
      <c r="A19" s="21" t="s">
        <v>15</v>
      </c>
      <c r="B19" s="75">
        <f t="shared" si="1"/>
        <v>191</v>
      </c>
      <c r="C19" s="76">
        <v>164</v>
      </c>
      <c r="D19" s="77">
        <v>27</v>
      </c>
      <c r="E19" s="78">
        <v>0</v>
      </c>
      <c r="F19" s="61">
        <v>73</v>
      </c>
      <c r="G19" s="62">
        <v>12</v>
      </c>
      <c r="H19" s="61">
        <v>105</v>
      </c>
      <c r="I19" s="64">
        <v>185</v>
      </c>
      <c r="J19" s="103">
        <f t="shared" si="2"/>
        <v>566</v>
      </c>
      <c r="K19" s="13"/>
    </row>
    <row r="20" spans="1:11" ht="15" customHeight="1">
      <c r="A20" s="21" t="s">
        <v>16</v>
      </c>
      <c r="B20" s="75">
        <f t="shared" si="1"/>
        <v>1717</v>
      </c>
      <c r="C20" s="76">
        <v>1654</v>
      </c>
      <c r="D20" s="77">
        <v>63</v>
      </c>
      <c r="E20" s="78">
        <v>0</v>
      </c>
      <c r="F20" s="61">
        <v>254</v>
      </c>
      <c r="G20" s="62">
        <v>62</v>
      </c>
      <c r="H20" s="61">
        <v>286</v>
      </c>
      <c r="I20" s="64"/>
      <c r="J20" s="103">
        <f t="shared" si="2"/>
        <v>2319</v>
      </c>
      <c r="K20" s="13"/>
    </row>
    <row r="21" spans="1:11" ht="15" customHeight="1">
      <c r="A21" s="21" t="s">
        <v>17</v>
      </c>
      <c r="B21" s="75">
        <f t="shared" si="1"/>
        <v>1124</v>
      </c>
      <c r="C21" s="76">
        <v>989</v>
      </c>
      <c r="D21" s="77">
        <v>135</v>
      </c>
      <c r="E21" s="78">
        <v>0</v>
      </c>
      <c r="F21" s="61">
        <v>136</v>
      </c>
      <c r="G21" s="62">
        <v>46</v>
      </c>
      <c r="H21" s="61">
        <v>236</v>
      </c>
      <c r="I21" s="64">
        <v>43</v>
      </c>
      <c r="J21" s="103">
        <f t="shared" si="2"/>
        <v>1585</v>
      </c>
      <c r="K21" s="13"/>
    </row>
    <row r="22" spans="1:11" ht="15" customHeight="1">
      <c r="A22" s="21" t="s">
        <v>18</v>
      </c>
      <c r="B22" s="75">
        <f t="shared" si="1"/>
        <v>689</v>
      </c>
      <c r="C22" s="76">
        <v>654</v>
      </c>
      <c r="D22" s="77">
        <v>15</v>
      </c>
      <c r="E22" s="78">
        <v>20</v>
      </c>
      <c r="F22" s="61">
        <v>79</v>
      </c>
      <c r="G22" s="62">
        <v>1</v>
      </c>
      <c r="H22" s="61">
        <v>24</v>
      </c>
      <c r="I22" s="63"/>
      <c r="J22" s="103">
        <f t="shared" si="2"/>
        <v>793</v>
      </c>
      <c r="K22" s="13"/>
    </row>
    <row r="23" spans="1:11" ht="15" customHeight="1">
      <c r="A23" s="21" t="s">
        <v>19</v>
      </c>
      <c r="B23" s="75">
        <f t="shared" si="1"/>
        <v>1795</v>
      </c>
      <c r="C23" s="76">
        <v>1644</v>
      </c>
      <c r="D23" s="77">
        <v>151</v>
      </c>
      <c r="E23" s="78">
        <v>0</v>
      </c>
      <c r="F23" s="61">
        <v>179</v>
      </c>
      <c r="G23" s="62">
        <v>26</v>
      </c>
      <c r="H23" s="61">
        <v>112</v>
      </c>
      <c r="I23" s="63"/>
      <c r="J23" s="103">
        <f t="shared" si="2"/>
        <v>2112</v>
      </c>
      <c r="K23" s="13"/>
    </row>
    <row r="24" spans="1:11" ht="15" customHeight="1">
      <c r="A24" s="22" t="s">
        <v>20</v>
      </c>
      <c r="B24" s="79">
        <f t="shared" si="1"/>
        <v>3053</v>
      </c>
      <c r="C24" s="80">
        <v>2973</v>
      </c>
      <c r="D24" s="81">
        <v>80</v>
      </c>
      <c r="E24" s="82">
        <v>0</v>
      </c>
      <c r="F24" s="65">
        <v>15</v>
      </c>
      <c r="G24" s="66">
        <v>7</v>
      </c>
      <c r="H24" s="65">
        <v>76</v>
      </c>
      <c r="I24" s="67"/>
      <c r="J24" s="104">
        <f t="shared" si="2"/>
        <v>3151</v>
      </c>
      <c r="K24" s="13"/>
    </row>
    <row r="25" spans="1:11" ht="15" customHeight="1">
      <c r="A25" s="14"/>
      <c r="B25" s="49"/>
      <c r="C25" s="49"/>
      <c r="D25" s="49"/>
      <c r="E25" s="49"/>
      <c r="F25" s="49"/>
      <c r="G25" s="49"/>
      <c r="H25" s="49"/>
      <c r="I25" s="49"/>
      <c r="J25" s="50"/>
      <c r="K25" s="13"/>
    </row>
    <row r="26" spans="1:11" s="2" customFormat="1" ht="15" customHeight="1">
      <c r="A26" s="8"/>
      <c r="B26" s="294" t="s">
        <v>6</v>
      </c>
      <c r="C26" s="295"/>
      <c r="D26" s="295"/>
      <c r="E26" s="295"/>
      <c r="F26" s="295"/>
      <c r="G26" s="188"/>
      <c r="H26" s="296" t="s">
        <v>64</v>
      </c>
      <c r="I26" s="299" t="s">
        <v>9</v>
      </c>
      <c r="J26" s="300"/>
      <c r="K26" s="5"/>
    </row>
    <row r="27" spans="1:11" s="2" customFormat="1" ht="15" customHeight="1">
      <c r="A27" s="9"/>
      <c r="B27" s="296" t="s">
        <v>7</v>
      </c>
      <c r="C27" s="305"/>
      <c r="D27" s="306"/>
      <c r="E27" s="306" t="s">
        <v>30</v>
      </c>
      <c r="F27" s="291" t="s">
        <v>10</v>
      </c>
      <c r="G27" s="295" t="s">
        <v>66</v>
      </c>
      <c r="H27" s="297"/>
      <c r="I27" s="301"/>
      <c r="J27" s="302"/>
      <c r="K27" s="5"/>
    </row>
    <row r="28" spans="1:11" s="3" customFormat="1" ht="22.5">
      <c r="A28" s="10"/>
      <c r="B28" s="189"/>
      <c r="C28" s="28" t="s">
        <v>1</v>
      </c>
      <c r="D28" s="29" t="s">
        <v>61</v>
      </c>
      <c r="E28" s="307"/>
      <c r="F28" s="292"/>
      <c r="G28" s="295"/>
      <c r="H28" s="298"/>
      <c r="I28" s="303"/>
      <c r="J28" s="304"/>
      <c r="K28" s="11"/>
    </row>
    <row r="29" spans="1:11" ht="15" customHeight="1">
      <c r="A29" s="12" t="s">
        <v>0</v>
      </c>
      <c r="B29" s="84">
        <f t="shared" ref="B29:H29" si="3">SUM(B30:B47)</f>
        <v>17797</v>
      </c>
      <c r="C29" s="190">
        <f t="shared" si="3"/>
        <v>17704</v>
      </c>
      <c r="D29" s="86">
        <f t="shared" si="3"/>
        <v>93</v>
      </c>
      <c r="E29" s="87">
        <f t="shared" si="3"/>
        <v>45</v>
      </c>
      <c r="F29" s="87">
        <f t="shared" si="3"/>
        <v>14</v>
      </c>
      <c r="G29" s="88">
        <f t="shared" si="3"/>
        <v>4844</v>
      </c>
      <c r="H29" s="88">
        <f t="shared" si="3"/>
        <v>43895</v>
      </c>
      <c r="I29" s="310">
        <f>SUM(J6,B29,E29,F29,G29,H29)</f>
        <v>103237</v>
      </c>
      <c r="J29" s="311"/>
      <c r="K29" s="13"/>
    </row>
    <row r="30" spans="1:11" ht="15" customHeight="1">
      <c r="A30" s="20" t="s">
        <v>11</v>
      </c>
      <c r="B30" s="89">
        <f>SUM(C30:D30)</f>
        <v>0</v>
      </c>
      <c r="C30" s="90">
        <v>0</v>
      </c>
      <c r="D30" s="91">
        <v>0</v>
      </c>
      <c r="E30" s="92">
        <v>0</v>
      </c>
      <c r="F30" s="92">
        <v>0</v>
      </c>
      <c r="G30" s="89">
        <v>42</v>
      </c>
      <c r="H30" s="93">
        <v>824</v>
      </c>
      <c r="I30" s="312">
        <f t="shared" ref="I30:I47" si="4">J7+B30+E30+F30+G30+H30</f>
        <v>2098</v>
      </c>
      <c r="J30" s="313"/>
      <c r="K30" s="13"/>
    </row>
    <row r="31" spans="1:11" ht="15" customHeight="1">
      <c r="A31" s="21" t="s">
        <v>23</v>
      </c>
      <c r="B31" s="94">
        <f t="shared" ref="B31:B47" si="5">SUM(C31:D31)</f>
        <v>841</v>
      </c>
      <c r="C31" s="95">
        <v>812</v>
      </c>
      <c r="D31" s="96">
        <v>29</v>
      </c>
      <c r="E31" s="97">
        <v>0</v>
      </c>
      <c r="F31" s="97">
        <v>0</v>
      </c>
      <c r="G31" s="94">
        <v>244</v>
      </c>
      <c r="H31" s="94">
        <v>4248</v>
      </c>
      <c r="I31" s="308">
        <f t="shared" si="4"/>
        <v>7058</v>
      </c>
      <c r="J31" s="309"/>
      <c r="K31" s="13"/>
    </row>
    <row r="32" spans="1:11" ht="15" customHeight="1">
      <c r="A32" s="21" t="s">
        <v>24</v>
      </c>
      <c r="B32" s="94">
        <f>SUM(C32:D32)</f>
        <v>244</v>
      </c>
      <c r="C32" s="95">
        <v>244</v>
      </c>
      <c r="D32" s="96">
        <v>0</v>
      </c>
      <c r="E32" s="97">
        <v>0</v>
      </c>
      <c r="F32" s="97">
        <v>0</v>
      </c>
      <c r="G32" s="94">
        <v>0</v>
      </c>
      <c r="H32" s="94">
        <v>0</v>
      </c>
      <c r="I32" s="308">
        <f t="shared" si="4"/>
        <v>659</v>
      </c>
      <c r="J32" s="309"/>
      <c r="K32" s="13"/>
    </row>
    <row r="33" spans="1:11" ht="15" customHeight="1">
      <c r="A33" s="21" t="s">
        <v>25</v>
      </c>
      <c r="B33" s="94">
        <f t="shared" si="5"/>
        <v>0</v>
      </c>
      <c r="C33" s="95">
        <v>0</v>
      </c>
      <c r="D33" s="96">
        <v>0</v>
      </c>
      <c r="E33" s="97">
        <v>0</v>
      </c>
      <c r="F33" s="97">
        <v>0</v>
      </c>
      <c r="G33" s="94">
        <v>639</v>
      </c>
      <c r="H33" s="94">
        <v>3400</v>
      </c>
      <c r="I33" s="308">
        <f t="shared" si="4"/>
        <v>5105</v>
      </c>
      <c r="J33" s="309"/>
      <c r="K33" s="13"/>
    </row>
    <row r="34" spans="1:11" ht="15" customHeight="1">
      <c r="A34" s="21" t="s">
        <v>26</v>
      </c>
      <c r="B34" s="94">
        <f t="shared" si="5"/>
        <v>0</v>
      </c>
      <c r="C34" s="95">
        <v>0</v>
      </c>
      <c r="D34" s="96">
        <v>0</v>
      </c>
      <c r="E34" s="97">
        <v>0</v>
      </c>
      <c r="F34" s="97">
        <v>0</v>
      </c>
      <c r="G34" s="94">
        <v>161</v>
      </c>
      <c r="H34" s="94">
        <v>2969</v>
      </c>
      <c r="I34" s="308">
        <f t="shared" si="4"/>
        <v>4305</v>
      </c>
      <c r="J34" s="309"/>
      <c r="K34" s="13"/>
    </row>
    <row r="35" spans="1:11" ht="15" customHeight="1">
      <c r="A35" s="21" t="s">
        <v>27</v>
      </c>
      <c r="B35" s="94">
        <f>SUM(C35:D35)</f>
        <v>774</v>
      </c>
      <c r="C35" s="95">
        <v>774</v>
      </c>
      <c r="D35" s="96">
        <v>0</v>
      </c>
      <c r="E35" s="97">
        <v>0</v>
      </c>
      <c r="F35" s="97">
        <v>0</v>
      </c>
      <c r="G35" s="94">
        <v>0</v>
      </c>
      <c r="H35" s="94">
        <v>2481</v>
      </c>
      <c r="I35" s="308">
        <f t="shared" si="4"/>
        <v>6954</v>
      </c>
      <c r="J35" s="309"/>
      <c r="K35" s="13"/>
    </row>
    <row r="36" spans="1:11" ht="15" customHeight="1">
      <c r="A36" s="21" t="s">
        <v>39</v>
      </c>
      <c r="B36" s="94">
        <f>SUM(C36:D36)</f>
        <v>3885</v>
      </c>
      <c r="C36" s="95">
        <v>3885</v>
      </c>
      <c r="D36" s="96">
        <v>0</v>
      </c>
      <c r="E36" s="97">
        <v>0</v>
      </c>
      <c r="F36" s="97">
        <v>0</v>
      </c>
      <c r="G36" s="94">
        <v>68</v>
      </c>
      <c r="H36" s="94">
        <v>4455</v>
      </c>
      <c r="I36" s="308">
        <f t="shared" si="4"/>
        <v>10447</v>
      </c>
      <c r="J36" s="309"/>
      <c r="K36" s="13"/>
    </row>
    <row r="37" spans="1:11" ht="15" customHeight="1">
      <c r="A37" s="21" t="s">
        <v>28</v>
      </c>
      <c r="B37" s="94">
        <f t="shared" si="5"/>
        <v>1449</v>
      </c>
      <c r="C37" s="95">
        <v>1449</v>
      </c>
      <c r="D37" s="96">
        <v>0</v>
      </c>
      <c r="E37" s="97">
        <v>18</v>
      </c>
      <c r="F37" s="97">
        <v>0</v>
      </c>
      <c r="G37" s="94">
        <v>1052</v>
      </c>
      <c r="H37" s="94">
        <v>3092</v>
      </c>
      <c r="I37" s="308">
        <f t="shared" si="4"/>
        <v>9955</v>
      </c>
      <c r="J37" s="309"/>
      <c r="K37" s="13"/>
    </row>
    <row r="38" spans="1:11" ht="15" customHeight="1">
      <c r="A38" s="21" t="s">
        <v>12</v>
      </c>
      <c r="B38" s="94">
        <f t="shared" si="5"/>
        <v>324</v>
      </c>
      <c r="C38" s="95">
        <v>324</v>
      </c>
      <c r="D38" s="96">
        <v>0</v>
      </c>
      <c r="E38" s="97">
        <v>0</v>
      </c>
      <c r="F38" s="97">
        <v>0</v>
      </c>
      <c r="G38" s="94">
        <v>519</v>
      </c>
      <c r="H38" s="94">
        <v>4184</v>
      </c>
      <c r="I38" s="308">
        <f t="shared" si="4"/>
        <v>6876</v>
      </c>
      <c r="J38" s="309"/>
      <c r="K38" s="13"/>
    </row>
    <row r="39" spans="1:11" ht="15" customHeight="1">
      <c r="A39" s="21" t="s">
        <v>13</v>
      </c>
      <c r="B39" s="94">
        <f>SUM(C39:D39)</f>
        <v>478</v>
      </c>
      <c r="C39" s="95">
        <v>414</v>
      </c>
      <c r="D39" s="96">
        <v>64</v>
      </c>
      <c r="E39" s="97">
        <v>0</v>
      </c>
      <c r="F39" s="97">
        <v>0</v>
      </c>
      <c r="G39" s="94">
        <v>0</v>
      </c>
      <c r="H39" s="94">
        <v>3706</v>
      </c>
      <c r="I39" s="308">
        <f t="shared" si="4"/>
        <v>6531</v>
      </c>
      <c r="J39" s="309"/>
      <c r="K39" s="13"/>
    </row>
    <row r="40" spans="1:11" ht="15" customHeight="1">
      <c r="A40" s="21" t="s">
        <v>21</v>
      </c>
      <c r="B40" s="94">
        <f t="shared" si="5"/>
        <v>2</v>
      </c>
      <c r="C40" s="95">
        <v>2</v>
      </c>
      <c r="D40" s="96">
        <v>0</v>
      </c>
      <c r="E40" s="97">
        <v>15</v>
      </c>
      <c r="F40" s="97">
        <v>0</v>
      </c>
      <c r="G40" s="94">
        <v>0</v>
      </c>
      <c r="H40" s="94">
        <v>1741</v>
      </c>
      <c r="I40" s="308">
        <f t="shared" si="4"/>
        <v>3205</v>
      </c>
      <c r="J40" s="309"/>
      <c r="K40" s="13"/>
    </row>
    <row r="41" spans="1:11" ht="15" customHeight="1">
      <c r="A41" s="21" t="s">
        <v>14</v>
      </c>
      <c r="B41" s="94">
        <f>SUM(C41:D41)</f>
        <v>618</v>
      </c>
      <c r="C41" s="95">
        <v>618</v>
      </c>
      <c r="D41" s="96">
        <v>0</v>
      </c>
      <c r="E41" s="97">
        <v>0</v>
      </c>
      <c r="F41" s="97">
        <v>14</v>
      </c>
      <c r="G41" s="94">
        <v>570</v>
      </c>
      <c r="H41" s="94">
        <v>1745</v>
      </c>
      <c r="I41" s="308">
        <f t="shared" si="4"/>
        <v>7725</v>
      </c>
      <c r="J41" s="309"/>
      <c r="K41" s="13"/>
    </row>
    <row r="42" spans="1:11" ht="15" customHeight="1">
      <c r="A42" s="21" t="s">
        <v>15</v>
      </c>
      <c r="B42" s="94">
        <f t="shared" si="5"/>
        <v>0</v>
      </c>
      <c r="C42" s="95">
        <v>0</v>
      </c>
      <c r="D42" s="96">
        <v>0</v>
      </c>
      <c r="E42" s="97">
        <v>0</v>
      </c>
      <c r="F42" s="97">
        <v>0</v>
      </c>
      <c r="G42" s="94">
        <v>109</v>
      </c>
      <c r="H42" s="94">
        <v>2495</v>
      </c>
      <c r="I42" s="308">
        <f t="shared" si="4"/>
        <v>3170</v>
      </c>
      <c r="J42" s="309"/>
      <c r="K42" s="13"/>
    </row>
    <row r="43" spans="1:11" ht="15" customHeight="1">
      <c r="A43" s="21" t="s">
        <v>16</v>
      </c>
      <c r="B43" s="94">
        <f t="shared" si="5"/>
        <v>0</v>
      </c>
      <c r="C43" s="95">
        <v>0</v>
      </c>
      <c r="D43" s="96">
        <v>0</v>
      </c>
      <c r="E43" s="97">
        <v>0</v>
      </c>
      <c r="F43" s="97">
        <v>0</v>
      </c>
      <c r="G43" s="94">
        <v>0</v>
      </c>
      <c r="H43" s="94">
        <v>3020</v>
      </c>
      <c r="I43" s="308">
        <f t="shared" si="4"/>
        <v>5339</v>
      </c>
      <c r="J43" s="309"/>
      <c r="K43" s="13"/>
    </row>
    <row r="44" spans="1:11" ht="15" customHeight="1">
      <c r="A44" s="21" t="s">
        <v>17</v>
      </c>
      <c r="B44" s="94">
        <f>SUM(C44:D44)</f>
        <v>3502</v>
      </c>
      <c r="C44" s="95">
        <v>3502</v>
      </c>
      <c r="D44" s="96">
        <v>0</v>
      </c>
      <c r="E44" s="97">
        <v>0</v>
      </c>
      <c r="F44" s="97">
        <v>0</v>
      </c>
      <c r="G44" s="94">
        <v>790</v>
      </c>
      <c r="H44" s="94">
        <v>1913</v>
      </c>
      <c r="I44" s="308">
        <f t="shared" si="4"/>
        <v>7790</v>
      </c>
      <c r="J44" s="309"/>
      <c r="K44" s="13"/>
    </row>
    <row r="45" spans="1:11" ht="15" customHeight="1">
      <c r="A45" s="21" t="s">
        <v>18</v>
      </c>
      <c r="B45" s="94">
        <f t="shared" si="5"/>
        <v>303</v>
      </c>
      <c r="C45" s="95">
        <v>303</v>
      </c>
      <c r="D45" s="96">
        <v>0</v>
      </c>
      <c r="E45" s="97">
        <v>12</v>
      </c>
      <c r="F45" s="97">
        <v>0</v>
      </c>
      <c r="G45" s="94">
        <v>650</v>
      </c>
      <c r="H45" s="94">
        <v>3170</v>
      </c>
      <c r="I45" s="308">
        <f t="shared" si="4"/>
        <v>4928</v>
      </c>
      <c r="J45" s="309"/>
      <c r="K45" s="13"/>
    </row>
    <row r="46" spans="1:11" ht="15" customHeight="1">
      <c r="A46" s="21" t="s">
        <v>19</v>
      </c>
      <c r="B46" s="94">
        <f t="shared" si="5"/>
        <v>2238</v>
      </c>
      <c r="C46" s="95">
        <v>2238</v>
      </c>
      <c r="D46" s="96">
        <v>0</v>
      </c>
      <c r="E46" s="97">
        <v>0</v>
      </c>
      <c r="F46" s="97">
        <v>0</v>
      </c>
      <c r="G46" s="94">
        <v>0</v>
      </c>
      <c r="H46" s="94">
        <v>0</v>
      </c>
      <c r="I46" s="308">
        <f t="shared" si="4"/>
        <v>4350</v>
      </c>
      <c r="J46" s="309"/>
      <c r="K46" s="13"/>
    </row>
    <row r="47" spans="1:11" ht="15" customHeight="1">
      <c r="A47" s="22" t="s">
        <v>20</v>
      </c>
      <c r="B47" s="98">
        <f t="shared" si="5"/>
        <v>3139</v>
      </c>
      <c r="C47" s="99">
        <v>3139</v>
      </c>
      <c r="D47" s="100">
        <v>0</v>
      </c>
      <c r="E47" s="101">
        <v>0</v>
      </c>
      <c r="F47" s="101">
        <v>0</v>
      </c>
      <c r="G47" s="98">
        <v>0</v>
      </c>
      <c r="H47" s="98">
        <v>452</v>
      </c>
      <c r="I47" s="314">
        <f t="shared" si="4"/>
        <v>6742</v>
      </c>
      <c r="J47" s="315"/>
      <c r="K47" s="13"/>
    </row>
    <row r="48" spans="1:11" ht="15" customHeight="1">
      <c r="A48" s="51" t="s">
        <v>77</v>
      </c>
      <c r="B48" s="49"/>
      <c r="C48" s="49"/>
      <c r="D48" s="49"/>
      <c r="E48" s="49"/>
      <c r="F48" s="49"/>
      <c r="G48" s="49"/>
      <c r="H48" s="49"/>
      <c r="I48" s="49"/>
      <c r="J48" s="50"/>
      <c r="K48" s="13"/>
    </row>
    <row r="49" spans="1:11" ht="15" customHeight="1">
      <c r="A49" s="51" t="s">
        <v>69</v>
      </c>
      <c r="B49" s="13"/>
      <c r="C49" s="13"/>
      <c r="D49" s="13"/>
      <c r="E49" s="13"/>
      <c r="F49" s="13"/>
      <c r="G49" s="13"/>
      <c r="H49" s="13"/>
      <c r="I49" s="13"/>
      <c r="J49" s="13"/>
      <c r="K49" s="13"/>
    </row>
    <row r="50" spans="1:11" ht="15" customHeight="1">
      <c r="A50" s="51" t="s">
        <v>74</v>
      </c>
      <c r="B50" s="13"/>
      <c r="C50" s="13"/>
      <c r="D50" s="13"/>
      <c r="E50" s="13"/>
      <c r="F50" s="13"/>
      <c r="G50" s="13"/>
      <c r="H50" s="13"/>
      <c r="I50" s="13"/>
      <c r="J50" s="13"/>
      <c r="K50" s="13"/>
    </row>
    <row r="51" spans="1:11" ht="15" customHeight="1">
      <c r="A51" s="51" t="s">
        <v>75</v>
      </c>
      <c r="B51" s="13"/>
      <c r="C51" s="13"/>
      <c r="D51" s="13"/>
      <c r="E51" s="13"/>
      <c r="F51" s="13"/>
      <c r="G51" s="13"/>
      <c r="H51" s="13"/>
      <c r="I51" s="13"/>
      <c r="J51" s="13"/>
      <c r="K51" s="13"/>
    </row>
    <row r="52" spans="1:11" ht="15" customHeight="1">
      <c r="A52" s="51" t="s">
        <v>65</v>
      </c>
      <c r="B52" s="13"/>
      <c r="C52" s="13"/>
      <c r="D52" s="13"/>
      <c r="E52" s="13"/>
      <c r="F52" s="13"/>
      <c r="G52" s="13"/>
      <c r="H52" s="13"/>
      <c r="I52" s="13"/>
      <c r="J52" s="13"/>
      <c r="K52" s="13"/>
    </row>
    <row r="53" spans="1:11" ht="15" customHeight="1">
      <c r="A53" s="13"/>
      <c r="B53" s="13"/>
      <c r="C53" s="13"/>
      <c r="D53" s="13"/>
      <c r="E53" s="13"/>
      <c r="F53" s="13"/>
      <c r="G53" s="13"/>
      <c r="H53" s="13"/>
      <c r="I53" s="13"/>
      <c r="J53" s="13"/>
      <c r="K53" s="13"/>
    </row>
    <row r="54" spans="1:11" ht="15" customHeight="1">
      <c r="A54" s="13"/>
      <c r="B54" s="13"/>
      <c r="C54" s="13"/>
      <c r="D54" s="13"/>
      <c r="E54" s="13"/>
      <c r="F54" s="13"/>
      <c r="G54" s="13"/>
      <c r="H54" s="13"/>
      <c r="I54" s="13"/>
      <c r="J54" s="13"/>
      <c r="K54" s="13"/>
    </row>
    <row r="55" spans="1:11" ht="15" customHeight="1">
      <c r="A55" s="13"/>
      <c r="B55" s="13"/>
      <c r="C55" s="13"/>
      <c r="D55" s="13"/>
      <c r="E55" s="13"/>
      <c r="F55" s="13"/>
      <c r="G55" s="13"/>
      <c r="H55" s="13"/>
      <c r="I55" s="13"/>
      <c r="J55" s="13"/>
      <c r="K55" s="13"/>
    </row>
    <row r="56" spans="1:11" ht="15" customHeight="1">
      <c r="A56" s="13"/>
      <c r="B56" s="13"/>
      <c r="C56" s="13"/>
      <c r="D56" s="13"/>
      <c r="E56" s="13"/>
      <c r="F56" s="13"/>
      <c r="G56" s="13"/>
      <c r="H56" s="13"/>
      <c r="I56" s="13"/>
      <c r="J56" s="13"/>
      <c r="K56" s="13"/>
    </row>
    <row r="57" spans="1:11" ht="15" customHeight="1">
      <c r="A57" s="13"/>
      <c r="B57" s="13"/>
      <c r="C57" s="13"/>
      <c r="D57" s="13"/>
      <c r="E57" s="13"/>
      <c r="F57" s="13"/>
      <c r="G57" s="13"/>
      <c r="H57" s="13"/>
      <c r="I57" s="13"/>
      <c r="J57" s="13"/>
      <c r="K57" s="13"/>
    </row>
    <row r="58" spans="1:11" ht="15" customHeight="1">
      <c r="A58" s="13"/>
      <c r="B58" s="13"/>
      <c r="C58" s="13"/>
      <c r="D58" s="13"/>
      <c r="E58" s="13"/>
      <c r="F58" s="13"/>
      <c r="G58" s="13"/>
      <c r="H58" s="13"/>
      <c r="I58" s="13"/>
      <c r="J58" s="13"/>
      <c r="K58" s="13"/>
    </row>
    <row r="59" spans="1:11" ht="15" customHeight="1">
      <c r="A59" s="13"/>
      <c r="B59" s="13"/>
      <c r="C59" s="13"/>
      <c r="D59" s="13"/>
      <c r="E59" s="13"/>
      <c r="F59" s="13"/>
      <c r="G59" s="13"/>
      <c r="H59" s="13"/>
      <c r="I59" s="13"/>
      <c r="J59" s="13"/>
      <c r="K59" s="13"/>
    </row>
    <row r="60" spans="1:11" ht="15" customHeight="1">
      <c r="A60" s="13"/>
      <c r="B60" s="13"/>
      <c r="C60" s="13"/>
      <c r="D60" s="13"/>
      <c r="E60" s="13"/>
      <c r="F60" s="13"/>
      <c r="G60" s="13"/>
      <c r="H60" s="13"/>
      <c r="I60" s="13"/>
      <c r="J60" s="13"/>
      <c r="K60" s="13"/>
    </row>
    <row r="61" spans="1:11" ht="15" customHeight="1">
      <c r="A61" s="13"/>
      <c r="B61" s="13"/>
      <c r="C61" s="13"/>
      <c r="D61" s="13"/>
      <c r="E61" s="13"/>
      <c r="F61" s="13"/>
      <c r="G61" s="13"/>
      <c r="H61" s="13"/>
      <c r="I61" s="13"/>
      <c r="J61" s="13"/>
      <c r="K61" s="13"/>
    </row>
    <row r="62" spans="1:11" ht="15" customHeight="1">
      <c r="A62" s="13"/>
      <c r="B62" s="13"/>
      <c r="C62" s="13"/>
      <c r="D62" s="13"/>
      <c r="E62" s="13"/>
      <c r="F62" s="13"/>
      <c r="G62" s="13"/>
      <c r="H62" s="13"/>
      <c r="I62" s="13"/>
      <c r="J62" s="13"/>
      <c r="K62" s="13"/>
    </row>
    <row r="63" spans="1:11" ht="15" customHeight="1">
      <c r="A63" s="13"/>
      <c r="B63" s="13"/>
      <c r="C63" s="13"/>
      <c r="D63" s="13"/>
      <c r="E63" s="13"/>
      <c r="F63" s="13"/>
      <c r="G63" s="13"/>
      <c r="H63" s="13"/>
      <c r="I63" s="13"/>
      <c r="J63" s="13"/>
      <c r="K63" s="13"/>
    </row>
    <row r="64" spans="1:11" ht="15" customHeight="1">
      <c r="A64" s="13"/>
      <c r="B64" s="13"/>
      <c r="C64" s="13"/>
      <c r="D64" s="13"/>
      <c r="E64" s="13"/>
      <c r="F64" s="13"/>
      <c r="G64" s="13"/>
      <c r="H64" s="13"/>
      <c r="I64" s="13"/>
      <c r="J64" s="13"/>
      <c r="K64" s="13"/>
    </row>
    <row r="65" spans="1:11" ht="15" customHeight="1">
      <c r="A65" s="13"/>
      <c r="B65" s="13"/>
      <c r="C65" s="13"/>
      <c r="D65" s="13"/>
      <c r="E65" s="13"/>
      <c r="F65" s="13"/>
      <c r="G65" s="13"/>
      <c r="H65" s="13"/>
      <c r="I65" s="13"/>
      <c r="J65" s="13"/>
      <c r="K65" s="13"/>
    </row>
    <row r="66" spans="1:11" ht="15" customHeight="1">
      <c r="A66" s="13"/>
      <c r="B66" s="13"/>
      <c r="C66" s="13"/>
      <c r="D66" s="13"/>
      <c r="E66" s="13"/>
      <c r="F66" s="13"/>
      <c r="G66" s="13"/>
      <c r="H66" s="13"/>
      <c r="I66" s="13"/>
      <c r="J66" s="13"/>
      <c r="K66" s="13"/>
    </row>
    <row r="67" spans="1:11" ht="15" customHeight="1">
      <c r="A67" s="13"/>
      <c r="B67" s="13"/>
      <c r="C67" s="13"/>
      <c r="D67" s="13"/>
      <c r="E67" s="13"/>
      <c r="F67" s="13"/>
      <c r="G67" s="13"/>
      <c r="H67" s="13"/>
      <c r="I67" s="13"/>
      <c r="J67" s="13"/>
      <c r="K67" s="13"/>
    </row>
    <row r="68" spans="1:11" ht="15" customHeight="1">
      <c r="A68" s="13"/>
      <c r="B68" s="13"/>
      <c r="C68" s="13"/>
      <c r="D68" s="13"/>
      <c r="E68" s="13"/>
      <c r="F68" s="13"/>
      <c r="G68" s="13"/>
      <c r="H68" s="13"/>
      <c r="I68" s="13"/>
      <c r="J68" s="13"/>
      <c r="K68" s="13"/>
    </row>
    <row r="69" spans="1:11" ht="15" customHeight="1">
      <c r="A69" s="13"/>
      <c r="B69" s="13"/>
      <c r="C69" s="13"/>
      <c r="D69" s="13"/>
      <c r="E69" s="13"/>
      <c r="F69" s="13"/>
      <c r="G69" s="13"/>
      <c r="H69" s="13"/>
      <c r="I69" s="13"/>
      <c r="J69" s="13"/>
      <c r="K69" s="13"/>
    </row>
    <row r="70" spans="1:11" ht="15" customHeight="1">
      <c r="A70" s="13"/>
      <c r="B70" s="18"/>
      <c r="C70" s="18"/>
      <c r="D70" s="18"/>
      <c r="E70" s="18"/>
      <c r="F70" s="18"/>
      <c r="G70" s="18"/>
      <c r="H70" s="18"/>
      <c r="I70" s="18"/>
      <c r="J70" s="19"/>
      <c r="K70" s="13"/>
    </row>
    <row r="71" spans="1:11" ht="15" customHeight="1">
      <c r="A71" s="13"/>
      <c r="B71" s="18"/>
      <c r="C71" s="18"/>
      <c r="D71" s="18"/>
      <c r="E71" s="18"/>
      <c r="F71" s="18"/>
      <c r="G71" s="18"/>
      <c r="H71" s="18"/>
      <c r="I71" s="18"/>
      <c r="J71" s="19"/>
      <c r="K71" s="13"/>
    </row>
    <row r="72" spans="1:11" ht="15" customHeight="1">
      <c r="A72" s="13"/>
      <c r="B72" s="18"/>
      <c r="C72" s="18"/>
      <c r="D72" s="18"/>
      <c r="E72" s="18"/>
      <c r="F72" s="18"/>
      <c r="G72" s="18"/>
      <c r="H72" s="18"/>
      <c r="I72" s="18"/>
      <c r="J72" s="19"/>
      <c r="K72" s="13"/>
    </row>
    <row r="73" spans="1:11" ht="15" customHeight="1">
      <c r="A73" s="13"/>
      <c r="B73" s="18"/>
      <c r="C73" s="18"/>
      <c r="D73" s="18"/>
      <c r="E73" s="18"/>
      <c r="F73" s="18"/>
      <c r="G73" s="18"/>
      <c r="H73" s="18"/>
      <c r="I73" s="18"/>
      <c r="J73" s="19"/>
      <c r="K73" s="13"/>
    </row>
    <row r="74" spans="1:11" ht="15" customHeight="1">
      <c r="A74" s="13"/>
      <c r="B74" s="18"/>
      <c r="C74" s="18"/>
      <c r="D74" s="18"/>
      <c r="E74" s="18"/>
      <c r="F74" s="18"/>
      <c r="G74" s="18"/>
      <c r="H74" s="18"/>
      <c r="I74" s="18"/>
      <c r="J74" s="19"/>
      <c r="K74" s="13"/>
    </row>
    <row r="75" spans="1:11" ht="15" customHeight="1">
      <c r="A75" s="13"/>
      <c r="B75" s="18"/>
      <c r="C75" s="18"/>
      <c r="D75" s="18"/>
      <c r="E75" s="18"/>
      <c r="F75" s="18"/>
      <c r="G75" s="18"/>
      <c r="H75" s="18"/>
      <c r="I75" s="18"/>
      <c r="J75" s="19"/>
      <c r="K75" s="13"/>
    </row>
    <row r="76" spans="1:11" ht="15" customHeight="1">
      <c r="A76" s="13"/>
      <c r="B76" s="18"/>
      <c r="C76" s="18"/>
      <c r="D76" s="18"/>
      <c r="E76" s="18"/>
      <c r="F76" s="18"/>
      <c r="G76" s="18"/>
      <c r="H76" s="18"/>
      <c r="I76" s="18"/>
      <c r="J76" s="19"/>
      <c r="K76" s="13"/>
    </row>
    <row r="77" spans="1:11" ht="15" customHeight="1">
      <c r="A77" s="13"/>
      <c r="B77" s="18"/>
      <c r="C77" s="18"/>
      <c r="D77" s="18"/>
      <c r="E77" s="18"/>
      <c r="F77" s="18"/>
      <c r="G77" s="18"/>
      <c r="H77" s="18"/>
      <c r="I77" s="18"/>
      <c r="J77" s="19"/>
      <c r="K77" s="13"/>
    </row>
    <row r="78" spans="1:11" ht="15" customHeight="1">
      <c r="A78" s="13"/>
      <c r="B78" s="18"/>
      <c r="C78" s="18"/>
      <c r="D78" s="18"/>
      <c r="E78" s="18"/>
      <c r="F78" s="18"/>
      <c r="G78" s="18"/>
      <c r="H78" s="18"/>
      <c r="I78" s="18"/>
      <c r="J78" s="19"/>
      <c r="K78" s="13"/>
    </row>
    <row r="79" spans="1:11" ht="15" customHeight="1">
      <c r="A79" s="13"/>
      <c r="B79" s="18"/>
      <c r="C79" s="18"/>
      <c r="D79" s="18"/>
      <c r="E79" s="18"/>
      <c r="F79" s="18"/>
      <c r="G79" s="18"/>
      <c r="H79" s="18"/>
      <c r="I79" s="18"/>
      <c r="J79" s="19"/>
      <c r="K79" s="13"/>
    </row>
    <row r="80" spans="1:11" ht="15" customHeight="1">
      <c r="A80" s="13"/>
      <c r="B80" s="18"/>
      <c r="C80" s="18"/>
      <c r="D80" s="18"/>
      <c r="E80" s="18"/>
      <c r="F80" s="18"/>
      <c r="G80" s="18"/>
      <c r="H80" s="18"/>
      <c r="I80" s="18"/>
      <c r="J80" s="19"/>
      <c r="K80" s="13"/>
    </row>
    <row r="81" spans="1:11" ht="15" customHeight="1">
      <c r="A81" s="13"/>
      <c r="B81" s="18"/>
      <c r="C81" s="18"/>
      <c r="D81" s="18"/>
      <c r="E81" s="18"/>
      <c r="F81" s="18"/>
      <c r="G81" s="18"/>
      <c r="H81" s="18"/>
      <c r="I81" s="18"/>
      <c r="J81" s="19"/>
      <c r="K81" s="13"/>
    </row>
    <row r="82" spans="1:11" ht="15" customHeight="1">
      <c r="A82" s="13"/>
      <c r="B82" s="18"/>
      <c r="C82" s="18"/>
      <c r="D82" s="18"/>
      <c r="E82" s="18"/>
      <c r="F82" s="18"/>
      <c r="G82" s="18"/>
      <c r="H82" s="18"/>
      <c r="I82" s="18"/>
      <c r="J82" s="19"/>
      <c r="K82" s="13"/>
    </row>
    <row r="83" spans="1:11" ht="15" customHeight="1">
      <c r="A83" s="13"/>
      <c r="B83" s="18"/>
      <c r="C83" s="18"/>
      <c r="D83" s="18"/>
      <c r="E83" s="18"/>
      <c r="F83" s="18"/>
      <c r="G83" s="18"/>
      <c r="H83" s="18"/>
      <c r="I83" s="18"/>
      <c r="J83" s="19"/>
      <c r="K83" s="13"/>
    </row>
    <row r="84" spans="1:11" ht="15" customHeight="1">
      <c r="A84" s="13"/>
      <c r="B84" s="18"/>
      <c r="C84" s="18"/>
      <c r="D84" s="18"/>
      <c r="E84" s="18"/>
      <c r="F84" s="18"/>
      <c r="G84" s="18"/>
      <c r="H84" s="18"/>
      <c r="I84" s="18"/>
      <c r="J84" s="19"/>
      <c r="K84" s="13"/>
    </row>
    <row r="85" spans="1:11" ht="15" customHeight="1">
      <c r="A85" s="13"/>
      <c r="B85" s="18"/>
      <c r="C85" s="18"/>
      <c r="D85" s="18"/>
      <c r="E85" s="18"/>
      <c r="F85" s="18"/>
      <c r="G85" s="18"/>
      <c r="H85" s="18"/>
      <c r="I85" s="18"/>
      <c r="J85" s="19"/>
      <c r="K85" s="13"/>
    </row>
    <row r="86" spans="1:11" ht="15" customHeight="1">
      <c r="A86" s="13"/>
      <c r="B86" s="18"/>
      <c r="C86" s="18"/>
      <c r="D86" s="18"/>
      <c r="E86" s="18"/>
      <c r="F86" s="18"/>
      <c r="G86" s="18"/>
      <c r="H86" s="18"/>
      <c r="I86" s="18"/>
      <c r="J86" s="19"/>
      <c r="K86" s="13"/>
    </row>
    <row r="87" spans="1:11" ht="15" customHeight="1">
      <c r="A87" s="13"/>
      <c r="B87" s="18"/>
      <c r="C87" s="18"/>
      <c r="D87" s="18"/>
      <c r="E87" s="18"/>
      <c r="F87" s="18"/>
      <c r="G87" s="18"/>
      <c r="H87" s="18"/>
      <c r="I87" s="18"/>
      <c r="J87" s="19"/>
      <c r="K87" s="13"/>
    </row>
    <row r="88" spans="1:11" ht="15" customHeight="1">
      <c r="A88" s="13"/>
      <c r="B88" s="18"/>
      <c r="C88" s="18"/>
      <c r="D88" s="18"/>
      <c r="E88" s="18"/>
      <c r="F88" s="18"/>
      <c r="G88" s="18"/>
      <c r="H88" s="18"/>
      <c r="I88" s="18"/>
      <c r="J88" s="19"/>
      <c r="K88" s="13"/>
    </row>
    <row r="89" spans="1:11" ht="15" customHeight="1">
      <c r="A89" s="13"/>
      <c r="B89" s="18"/>
      <c r="C89" s="18"/>
      <c r="D89" s="18"/>
      <c r="E89" s="18"/>
      <c r="F89" s="18"/>
      <c r="G89" s="18"/>
      <c r="H89" s="18"/>
      <c r="I89" s="18"/>
      <c r="J89" s="19"/>
      <c r="K89" s="13"/>
    </row>
    <row r="90" spans="1:11" ht="15" customHeight="1">
      <c r="A90" s="13"/>
      <c r="B90" s="18"/>
      <c r="C90" s="18"/>
      <c r="D90" s="18"/>
      <c r="E90" s="18"/>
      <c r="F90" s="18"/>
      <c r="G90" s="18"/>
      <c r="H90" s="18"/>
      <c r="I90" s="18"/>
      <c r="J90" s="19"/>
      <c r="K90" s="13"/>
    </row>
    <row r="91" spans="1:11" ht="15" customHeight="1">
      <c r="A91" s="13"/>
      <c r="B91" s="18"/>
      <c r="C91" s="18"/>
      <c r="D91" s="18"/>
      <c r="E91" s="18"/>
      <c r="F91" s="18"/>
      <c r="G91" s="18"/>
      <c r="H91" s="18"/>
      <c r="I91" s="18"/>
      <c r="J91" s="19"/>
      <c r="K91" s="13"/>
    </row>
    <row r="92" spans="1:11" ht="15" customHeight="1">
      <c r="A92" s="13"/>
      <c r="B92" s="18"/>
      <c r="C92" s="18"/>
      <c r="D92" s="18"/>
      <c r="E92" s="18"/>
      <c r="F92" s="18"/>
      <c r="G92" s="18"/>
      <c r="H92" s="18"/>
      <c r="I92" s="18"/>
      <c r="J92" s="19"/>
      <c r="K92" s="13"/>
    </row>
    <row r="93" spans="1:11" ht="15" customHeight="1">
      <c r="A93" s="13"/>
      <c r="B93" s="18"/>
      <c r="C93" s="18"/>
      <c r="D93" s="18"/>
      <c r="E93" s="18"/>
      <c r="F93" s="18"/>
      <c r="G93" s="18"/>
      <c r="H93" s="18"/>
      <c r="I93" s="18"/>
      <c r="J93" s="19"/>
      <c r="K93" s="13"/>
    </row>
    <row r="94" spans="1:11" ht="15" customHeight="1">
      <c r="A94" s="13"/>
      <c r="B94" s="18"/>
      <c r="C94" s="18"/>
      <c r="D94" s="18"/>
      <c r="E94" s="18"/>
      <c r="F94" s="18"/>
      <c r="G94" s="18"/>
      <c r="H94" s="18"/>
      <c r="I94" s="18"/>
      <c r="J94" s="19"/>
      <c r="K94" s="13"/>
    </row>
    <row r="95" spans="1:11" ht="15" customHeight="1">
      <c r="A95" s="13"/>
      <c r="B95" s="18"/>
      <c r="C95" s="18"/>
      <c r="D95" s="18"/>
      <c r="E95" s="18"/>
      <c r="F95" s="18"/>
      <c r="G95" s="18"/>
      <c r="H95" s="18"/>
      <c r="I95" s="18"/>
      <c r="J95" s="19"/>
      <c r="K95" s="13"/>
    </row>
    <row r="96" spans="1:11" ht="15" customHeight="1">
      <c r="A96" s="13"/>
      <c r="B96" s="18"/>
      <c r="C96" s="18"/>
      <c r="D96" s="18"/>
      <c r="E96" s="18"/>
      <c r="F96" s="18"/>
      <c r="G96" s="18"/>
      <c r="H96" s="18"/>
      <c r="I96" s="18"/>
      <c r="J96" s="19"/>
      <c r="K96" s="13"/>
    </row>
    <row r="97" spans="1:11" ht="15" customHeight="1">
      <c r="A97" s="13"/>
      <c r="B97" s="18"/>
      <c r="C97" s="18"/>
      <c r="D97" s="18"/>
      <c r="E97" s="18"/>
      <c r="F97" s="18"/>
      <c r="G97" s="18"/>
      <c r="H97" s="18"/>
      <c r="I97" s="18"/>
      <c r="J97" s="19"/>
      <c r="K97" s="13"/>
    </row>
    <row r="98" spans="1:11" ht="15" customHeight="1">
      <c r="A98" s="13"/>
      <c r="B98" s="18"/>
      <c r="C98" s="18"/>
      <c r="D98" s="18"/>
      <c r="E98" s="18"/>
      <c r="F98" s="18"/>
      <c r="G98" s="18"/>
      <c r="H98" s="18"/>
      <c r="I98" s="18"/>
      <c r="J98" s="19"/>
      <c r="K98" s="13"/>
    </row>
    <row r="99" spans="1:11" ht="15" customHeight="1">
      <c r="A99" s="13"/>
      <c r="B99" s="18"/>
      <c r="C99" s="18"/>
      <c r="D99" s="18"/>
      <c r="E99" s="18"/>
      <c r="F99" s="18"/>
      <c r="G99" s="18"/>
      <c r="H99" s="18"/>
      <c r="I99" s="18"/>
      <c r="J99" s="19"/>
      <c r="K99" s="13"/>
    </row>
    <row r="100" spans="1:11" ht="15" customHeight="1">
      <c r="A100" s="13"/>
      <c r="B100" s="18"/>
      <c r="C100" s="18"/>
      <c r="D100" s="18"/>
      <c r="E100" s="18"/>
      <c r="F100" s="18"/>
      <c r="G100" s="18"/>
      <c r="H100" s="18"/>
      <c r="I100" s="18"/>
      <c r="J100" s="19"/>
      <c r="K100" s="13"/>
    </row>
    <row r="101" spans="1:11" ht="15" customHeight="1">
      <c r="A101" s="13"/>
      <c r="B101" s="18"/>
      <c r="C101" s="18"/>
      <c r="D101" s="18"/>
      <c r="E101" s="18"/>
      <c r="F101" s="18"/>
      <c r="G101" s="18"/>
      <c r="H101" s="18"/>
      <c r="I101" s="18"/>
      <c r="J101" s="19"/>
      <c r="K101" s="13"/>
    </row>
    <row r="102" spans="1:11" ht="15" customHeight="1">
      <c r="A102" s="13"/>
      <c r="B102" s="18"/>
      <c r="C102" s="18"/>
      <c r="D102" s="18"/>
      <c r="E102" s="18"/>
      <c r="F102" s="18"/>
      <c r="G102" s="18"/>
      <c r="H102" s="18"/>
      <c r="I102" s="18"/>
      <c r="J102" s="19"/>
      <c r="K102" s="13"/>
    </row>
    <row r="103" spans="1:11" ht="15" customHeight="1">
      <c r="A103" s="13"/>
      <c r="B103" s="18"/>
      <c r="C103" s="18"/>
      <c r="D103" s="18"/>
      <c r="E103" s="18"/>
      <c r="F103" s="18"/>
      <c r="G103" s="18"/>
      <c r="H103" s="18"/>
      <c r="I103" s="18"/>
      <c r="J103" s="19"/>
      <c r="K103" s="13"/>
    </row>
    <row r="104" spans="1:11" ht="15" customHeight="1">
      <c r="A104" s="13"/>
      <c r="B104" s="18"/>
      <c r="C104" s="18"/>
      <c r="D104" s="18"/>
      <c r="E104" s="18"/>
      <c r="F104" s="18"/>
      <c r="G104" s="18"/>
      <c r="H104" s="18"/>
      <c r="I104" s="18"/>
      <c r="J104" s="19"/>
      <c r="K104" s="13"/>
    </row>
    <row r="105" spans="1:11" ht="15" customHeight="1">
      <c r="A105" s="13"/>
      <c r="B105" s="18"/>
      <c r="C105" s="18"/>
      <c r="D105" s="18"/>
      <c r="E105" s="18"/>
      <c r="F105" s="18"/>
      <c r="G105" s="18"/>
      <c r="H105" s="18"/>
      <c r="I105" s="18"/>
      <c r="J105" s="19"/>
      <c r="K105" s="13"/>
    </row>
    <row r="106" spans="1:11" ht="15" customHeight="1">
      <c r="A106" s="13"/>
      <c r="B106" s="18"/>
      <c r="C106" s="18"/>
      <c r="D106" s="18"/>
      <c r="E106" s="18"/>
      <c r="F106" s="18"/>
      <c r="G106" s="18"/>
      <c r="H106" s="18"/>
      <c r="I106" s="18"/>
      <c r="J106" s="19"/>
      <c r="K106" s="13"/>
    </row>
    <row r="107" spans="1:11" ht="15" customHeight="1">
      <c r="A107" s="13"/>
      <c r="B107" s="18"/>
      <c r="C107" s="18"/>
      <c r="D107" s="18"/>
      <c r="E107" s="18"/>
      <c r="F107" s="18"/>
      <c r="G107" s="18"/>
      <c r="H107" s="18"/>
      <c r="I107" s="18"/>
      <c r="J107" s="19"/>
      <c r="K107" s="13"/>
    </row>
    <row r="108" spans="1:11" ht="15" customHeight="1">
      <c r="A108" s="13"/>
      <c r="B108" s="18"/>
      <c r="C108" s="18"/>
      <c r="D108" s="18"/>
      <c r="E108" s="18"/>
      <c r="F108" s="18"/>
      <c r="G108" s="18"/>
      <c r="H108" s="18"/>
      <c r="I108" s="18"/>
      <c r="J108" s="19"/>
      <c r="K108" s="13"/>
    </row>
    <row r="109" spans="1:11" ht="15" customHeight="1">
      <c r="A109" s="13"/>
      <c r="B109" s="18"/>
      <c r="C109" s="18"/>
      <c r="D109" s="18"/>
      <c r="E109" s="18"/>
      <c r="F109" s="18"/>
      <c r="G109" s="18"/>
      <c r="H109" s="18"/>
      <c r="I109" s="18"/>
      <c r="J109" s="19"/>
      <c r="K109" s="13"/>
    </row>
    <row r="110" spans="1:11" ht="15" customHeight="1">
      <c r="A110" s="13"/>
      <c r="B110" s="18"/>
      <c r="C110" s="18"/>
      <c r="D110" s="18"/>
      <c r="E110" s="18"/>
      <c r="F110" s="18"/>
      <c r="G110" s="18"/>
      <c r="H110" s="18"/>
      <c r="I110" s="18"/>
      <c r="J110" s="19"/>
      <c r="K110" s="13"/>
    </row>
    <row r="111" spans="1:11" ht="15" customHeight="1">
      <c r="A111" s="13"/>
      <c r="B111" s="18"/>
      <c r="C111" s="18"/>
      <c r="D111" s="18"/>
      <c r="E111" s="18"/>
      <c r="F111" s="18"/>
      <c r="G111" s="18"/>
      <c r="H111" s="18"/>
      <c r="I111" s="18"/>
      <c r="J111" s="19"/>
      <c r="K111" s="13"/>
    </row>
    <row r="112" spans="1:11" ht="15" customHeight="1">
      <c r="A112" s="13"/>
      <c r="B112" s="18"/>
      <c r="C112" s="18"/>
      <c r="D112" s="18"/>
      <c r="E112" s="18"/>
      <c r="F112" s="18"/>
      <c r="G112" s="18"/>
      <c r="H112" s="18"/>
      <c r="I112" s="18"/>
      <c r="J112" s="19"/>
      <c r="K112" s="13"/>
    </row>
    <row r="113" spans="1:11" ht="15" customHeight="1">
      <c r="A113" s="13"/>
      <c r="B113" s="18"/>
      <c r="C113" s="18"/>
      <c r="D113" s="18"/>
      <c r="E113" s="18"/>
      <c r="F113" s="18"/>
      <c r="G113" s="18"/>
      <c r="H113" s="18"/>
      <c r="I113" s="18"/>
      <c r="J113" s="19"/>
      <c r="K113" s="13"/>
    </row>
    <row r="114" spans="1:11" ht="15" customHeight="1">
      <c r="A114" s="13"/>
      <c r="B114" s="18"/>
      <c r="C114" s="18"/>
      <c r="D114" s="18"/>
      <c r="E114" s="18"/>
      <c r="F114" s="18"/>
      <c r="G114" s="18"/>
      <c r="H114" s="18"/>
      <c r="I114" s="18"/>
      <c r="J114" s="19"/>
      <c r="K114" s="13"/>
    </row>
    <row r="115" spans="1:11" ht="15" customHeight="1">
      <c r="A115" s="13"/>
      <c r="B115" s="18"/>
      <c r="C115" s="18"/>
      <c r="D115" s="18"/>
      <c r="E115" s="18"/>
      <c r="F115" s="18"/>
      <c r="G115" s="18"/>
      <c r="H115" s="18"/>
      <c r="I115" s="18"/>
      <c r="J115" s="19"/>
      <c r="K115" s="13"/>
    </row>
    <row r="116" spans="1:11" ht="15" customHeight="1">
      <c r="A116" s="13"/>
      <c r="B116" s="18"/>
      <c r="C116" s="18"/>
      <c r="D116" s="18"/>
      <c r="E116" s="18"/>
      <c r="F116" s="18"/>
      <c r="G116" s="18"/>
      <c r="H116" s="18"/>
      <c r="I116" s="18"/>
      <c r="J116" s="19"/>
      <c r="K116" s="13"/>
    </row>
    <row r="117" spans="1:11" ht="15" customHeight="1">
      <c r="A117" s="13"/>
      <c r="B117" s="18"/>
      <c r="C117" s="18"/>
      <c r="D117" s="18"/>
      <c r="E117" s="18"/>
      <c r="F117" s="18"/>
      <c r="G117" s="18"/>
      <c r="H117" s="18"/>
      <c r="I117" s="18"/>
      <c r="J117" s="19"/>
      <c r="K117" s="13"/>
    </row>
    <row r="118" spans="1:11" ht="15" customHeight="1">
      <c r="A118" s="13"/>
      <c r="B118" s="18"/>
      <c r="C118" s="18"/>
      <c r="D118" s="18"/>
      <c r="E118" s="18"/>
      <c r="F118" s="18"/>
      <c r="G118" s="18"/>
      <c r="H118" s="18"/>
      <c r="I118" s="18"/>
      <c r="J118" s="19"/>
      <c r="K118" s="13"/>
    </row>
    <row r="119" spans="1:11" ht="15" customHeight="1">
      <c r="A119" s="13"/>
      <c r="B119" s="18"/>
      <c r="C119" s="18"/>
      <c r="D119" s="18"/>
      <c r="E119" s="18"/>
      <c r="F119" s="18"/>
      <c r="G119" s="18"/>
      <c r="H119" s="18"/>
      <c r="I119" s="18"/>
      <c r="J119" s="19"/>
      <c r="K119" s="13"/>
    </row>
    <row r="120" spans="1:11" ht="15" customHeight="1">
      <c r="A120" s="13"/>
      <c r="B120" s="18"/>
      <c r="C120" s="18"/>
      <c r="D120" s="18"/>
      <c r="E120" s="18"/>
      <c r="F120" s="18"/>
      <c r="G120" s="18"/>
      <c r="H120" s="18"/>
      <c r="I120" s="18"/>
      <c r="J120" s="19"/>
      <c r="K120" s="13"/>
    </row>
    <row r="121" spans="1:11" ht="15" customHeight="1">
      <c r="A121" s="13"/>
      <c r="B121" s="18"/>
      <c r="C121" s="18"/>
      <c r="D121" s="18"/>
      <c r="E121" s="18"/>
      <c r="F121" s="18"/>
      <c r="G121" s="18"/>
      <c r="H121" s="18"/>
      <c r="I121" s="18"/>
      <c r="J121" s="19"/>
      <c r="K121" s="13"/>
    </row>
    <row r="122" spans="1:11" ht="15" customHeight="1">
      <c r="A122" s="13"/>
      <c r="B122" s="18"/>
      <c r="C122" s="18"/>
      <c r="D122" s="18"/>
      <c r="E122" s="18"/>
      <c r="F122" s="18"/>
      <c r="G122" s="18"/>
      <c r="H122" s="18"/>
      <c r="I122" s="18"/>
      <c r="J122" s="19"/>
      <c r="K122" s="13"/>
    </row>
    <row r="123" spans="1:11" ht="15" customHeight="1">
      <c r="A123" s="13"/>
      <c r="B123" s="18"/>
      <c r="C123" s="18"/>
      <c r="D123" s="18"/>
      <c r="E123" s="18"/>
      <c r="F123" s="18"/>
      <c r="G123" s="18"/>
      <c r="H123" s="18"/>
      <c r="I123" s="18"/>
      <c r="J123" s="19"/>
      <c r="K123" s="13"/>
    </row>
    <row r="124" spans="1:11" ht="15" customHeight="1">
      <c r="A124" s="13"/>
      <c r="B124" s="18"/>
      <c r="C124" s="18"/>
      <c r="D124" s="18"/>
      <c r="E124" s="18"/>
      <c r="F124" s="18"/>
      <c r="G124" s="18"/>
      <c r="H124" s="18"/>
      <c r="I124" s="18"/>
      <c r="J124" s="19"/>
      <c r="K124" s="13"/>
    </row>
    <row r="125" spans="1:11" ht="15" customHeight="1">
      <c r="A125" s="13"/>
      <c r="B125" s="18"/>
      <c r="C125" s="18"/>
      <c r="D125" s="18"/>
      <c r="E125" s="18"/>
      <c r="F125" s="18"/>
      <c r="G125" s="18"/>
      <c r="H125" s="18"/>
      <c r="I125" s="18"/>
      <c r="J125" s="19"/>
      <c r="K125" s="13"/>
    </row>
    <row r="126" spans="1:11" ht="15" customHeight="1">
      <c r="A126" s="13"/>
      <c r="B126" s="18"/>
      <c r="C126" s="18"/>
      <c r="D126" s="18"/>
      <c r="E126" s="18"/>
      <c r="F126" s="18"/>
      <c r="G126" s="18"/>
      <c r="H126" s="18"/>
      <c r="I126" s="18"/>
      <c r="J126" s="19"/>
      <c r="K126" s="13"/>
    </row>
    <row r="127" spans="1:11" ht="15" customHeight="1">
      <c r="A127" s="13"/>
      <c r="B127" s="18"/>
      <c r="C127" s="18"/>
      <c r="D127" s="18"/>
      <c r="E127" s="18"/>
      <c r="F127" s="18"/>
      <c r="G127" s="18"/>
      <c r="H127" s="18"/>
      <c r="I127" s="18"/>
      <c r="J127" s="19"/>
      <c r="K127" s="13"/>
    </row>
    <row r="128" spans="1:11" ht="15" customHeight="1">
      <c r="A128" s="13"/>
      <c r="B128" s="18"/>
      <c r="C128" s="18"/>
      <c r="D128" s="18"/>
      <c r="E128" s="18"/>
      <c r="F128" s="18"/>
      <c r="G128" s="18"/>
      <c r="H128" s="18"/>
      <c r="I128" s="18"/>
      <c r="J128" s="19"/>
      <c r="K128" s="13"/>
    </row>
    <row r="129" spans="1:11" ht="15" customHeight="1">
      <c r="A129" s="13"/>
      <c r="B129" s="18"/>
      <c r="C129" s="18"/>
      <c r="D129" s="18"/>
      <c r="E129" s="18"/>
      <c r="F129" s="18"/>
      <c r="G129" s="18"/>
      <c r="H129" s="18"/>
      <c r="I129" s="18"/>
      <c r="J129" s="19"/>
      <c r="K129" s="13"/>
    </row>
    <row r="130" spans="1:11" ht="15" customHeight="1">
      <c r="A130" s="13"/>
      <c r="B130" s="18"/>
      <c r="C130" s="18"/>
      <c r="D130" s="18"/>
      <c r="E130" s="18"/>
      <c r="F130" s="18"/>
      <c r="G130" s="18"/>
      <c r="H130" s="18"/>
      <c r="I130" s="18"/>
      <c r="J130" s="19"/>
      <c r="K130" s="13"/>
    </row>
    <row r="131" spans="1:11" ht="15" customHeight="1">
      <c r="A131" s="13"/>
      <c r="B131" s="18"/>
      <c r="C131" s="18"/>
      <c r="D131" s="18"/>
      <c r="E131" s="18"/>
      <c r="F131" s="18"/>
      <c r="G131" s="18"/>
      <c r="H131" s="18"/>
      <c r="I131" s="18"/>
      <c r="J131" s="19"/>
      <c r="K131" s="13"/>
    </row>
    <row r="132" spans="1:11" ht="15" customHeight="1">
      <c r="A132" s="13"/>
      <c r="B132" s="18"/>
      <c r="C132" s="18"/>
      <c r="D132" s="18"/>
      <c r="E132" s="18"/>
      <c r="F132" s="18"/>
      <c r="G132" s="18"/>
      <c r="H132" s="18"/>
      <c r="I132" s="18"/>
      <c r="J132" s="19"/>
      <c r="K132" s="13"/>
    </row>
    <row r="133" spans="1:11" ht="15" customHeight="1">
      <c r="A133" s="13"/>
      <c r="B133" s="18"/>
      <c r="C133" s="18"/>
      <c r="D133" s="18"/>
      <c r="E133" s="18"/>
      <c r="F133" s="18"/>
      <c r="G133" s="18"/>
      <c r="H133" s="18"/>
      <c r="I133" s="18"/>
      <c r="J133" s="19"/>
      <c r="K133" s="13"/>
    </row>
    <row r="134" spans="1:11" ht="15" customHeight="1">
      <c r="A134" s="13"/>
      <c r="B134" s="18"/>
      <c r="C134" s="18"/>
      <c r="D134" s="18"/>
      <c r="E134" s="18"/>
      <c r="F134" s="18"/>
      <c r="G134" s="18"/>
      <c r="H134" s="18"/>
      <c r="I134" s="18"/>
      <c r="J134" s="19"/>
      <c r="K134" s="13"/>
    </row>
    <row r="135" spans="1:11" ht="15" customHeight="1">
      <c r="A135" s="13"/>
      <c r="B135" s="18"/>
      <c r="C135" s="18"/>
      <c r="D135" s="18"/>
      <c r="E135" s="18"/>
      <c r="F135" s="18"/>
      <c r="G135" s="18"/>
      <c r="H135" s="18"/>
      <c r="I135" s="18"/>
      <c r="J135" s="19"/>
      <c r="K135" s="13"/>
    </row>
    <row r="136" spans="1:11" ht="15" customHeight="1">
      <c r="A136" s="13"/>
      <c r="B136" s="18"/>
      <c r="C136" s="18"/>
      <c r="D136" s="18"/>
      <c r="E136" s="18"/>
      <c r="F136" s="18"/>
      <c r="G136" s="18"/>
      <c r="H136" s="18"/>
      <c r="I136" s="18"/>
      <c r="J136" s="19"/>
      <c r="K136" s="13"/>
    </row>
    <row r="137" spans="1:11" ht="15" customHeight="1">
      <c r="A137" s="13"/>
      <c r="B137" s="18"/>
      <c r="C137" s="18"/>
      <c r="D137" s="18"/>
      <c r="E137" s="18"/>
      <c r="F137" s="18"/>
      <c r="G137" s="18"/>
      <c r="H137" s="18"/>
      <c r="I137" s="18"/>
      <c r="J137" s="19"/>
      <c r="K137" s="13"/>
    </row>
    <row r="138" spans="1:11" ht="15" customHeight="1">
      <c r="A138" s="13"/>
      <c r="B138" s="18"/>
      <c r="C138" s="18"/>
      <c r="D138" s="18"/>
      <c r="E138" s="18"/>
      <c r="F138" s="18"/>
      <c r="G138" s="18"/>
      <c r="H138" s="18"/>
      <c r="I138" s="18"/>
      <c r="J138" s="19"/>
      <c r="K138" s="13"/>
    </row>
    <row r="139" spans="1:11" ht="15" customHeight="1">
      <c r="A139" s="13"/>
      <c r="B139" s="18"/>
      <c r="C139" s="18"/>
      <c r="D139" s="18"/>
      <c r="E139" s="18"/>
      <c r="F139" s="18"/>
      <c r="G139" s="18"/>
      <c r="H139" s="18"/>
      <c r="I139" s="18"/>
      <c r="J139" s="19"/>
      <c r="K139" s="13"/>
    </row>
    <row r="140" spans="1:11" ht="15" customHeight="1">
      <c r="A140" s="13"/>
      <c r="B140" s="18"/>
      <c r="C140" s="18"/>
      <c r="D140" s="18"/>
      <c r="E140" s="18"/>
      <c r="F140" s="18"/>
      <c r="G140" s="18"/>
      <c r="H140" s="18"/>
      <c r="I140" s="18"/>
      <c r="J140" s="19"/>
      <c r="K140" s="13"/>
    </row>
    <row r="141" spans="1:11" ht="15" customHeight="1">
      <c r="A141" s="13"/>
      <c r="B141" s="18"/>
      <c r="C141" s="18"/>
      <c r="D141" s="18"/>
      <c r="E141" s="18"/>
      <c r="F141" s="18"/>
      <c r="G141" s="18"/>
      <c r="H141" s="18"/>
      <c r="I141" s="18"/>
      <c r="J141" s="19"/>
      <c r="K141" s="13"/>
    </row>
    <row r="142" spans="1:11" ht="15" customHeight="1">
      <c r="A142" s="13"/>
      <c r="B142" s="18"/>
      <c r="C142" s="18"/>
      <c r="D142" s="18"/>
      <c r="E142" s="18"/>
      <c r="F142" s="18"/>
      <c r="G142" s="18"/>
      <c r="H142" s="18"/>
      <c r="I142" s="18"/>
      <c r="J142" s="19"/>
      <c r="K142" s="13"/>
    </row>
    <row r="143" spans="1:11" ht="15" customHeight="1">
      <c r="A143" s="13"/>
      <c r="B143" s="18"/>
      <c r="C143" s="18"/>
      <c r="D143" s="18"/>
      <c r="E143" s="18"/>
      <c r="F143" s="18"/>
      <c r="G143" s="18"/>
      <c r="H143" s="18"/>
      <c r="I143" s="18"/>
      <c r="J143" s="19"/>
      <c r="K143" s="13"/>
    </row>
    <row r="144" spans="1:11" ht="15" customHeight="1">
      <c r="A144" s="13"/>
      <c r="B144" s="18"/>
      <c r="C144" s="18"/>
      <c r="D144" s="18"/>
      <c r="E144" s="18"/>
      <c r="F144" s="18"/>
      <c r="G144" s="18"/>
      <c r="H144" s="18"/>
      <c r="I144" s="18"/>
      <c r="J144" s="19"/>
      <c r="K144" s="13"/>
    </row>
    <row r="145" spans="1:11" ht="15" customHeight="1">
      <c r="A145" s="13"/>
      <c r="B145" s="18"/>
      <c r="C145" s="18"/>
      <c r="D145" s="18"/>
      <c r="E145" s="18"/>
      <c r="F145" s="18"/>
      <c r="G145" s="18"/>
      <c r="H145" s="18"/>
      <c r="I145" s="18"/>
      <c r="J145" s="19"/>
      <c r="K145" s="13"/>
    </row>
    <row r="146" spans="1:11" ht="15" customHeight="1">
      <c r="A146" s="13"/>
      <c r="B146" s="18"/>
      <c r="C146" s="18"/>
      <c r="D146" s="18"/>
      <c r="E146" s="18"/>
      <c r="F146" s="18"/>
      <c r="G146" s="18"/>
      <c r="H146" s="18"/>
      <c r="I146" s="18"/>
      <c r="J146" s="19"/>
      <c r="K146" s="13"/>
    </row>
    <row r="147" spans="1:11" ht="15" customHeight="1">
      <c r="A147" s="13"/>
      <c r="B147" s="18"/>
      <c r="C147" s="18"/>
      <c r="D147" s="18"/>
      <c r="E147" s="18"/>
      <c r="F147" s="18"/>
      <c r="G147" s="18"/>
      <c r="H147" s="18"/>
      <c r="I147" s="18"/>
      <c r="J147" s="19"/>
      <c r="K147" s="13"/>
    </row>
    <row r="148" spans="1:11" ht="15" customHeight="1">
      <c r="A148" s="13"/>
      <c r="B148" s="18"/>
      <c r="C148" s="18"/>
      <c r="D148" s="18"/>
      <c r="E148" s="18"/>
      <c r="F148" s="18"/>
      <c r="G148" s="18"/>
      <c r="H148" s="18"/>
      <c r="I148" s="18"/>
      <c r="J148" s="19"/>
      <c r="K148" s="13"/>
    </row>
    <row r="149" spans="1:11" ht="15" customHeight="1">
      <c r="A149" s="13"/>
      <c r="B149" s="18"/>
      <c r="C149" s="18"/>
      <c r="D149" s="18"/>
      <c r="E149" s="18"/>
      <c r="F149" s="18"/>
      <c r="G149" s="18"/>
      <c r="H149" s="18"/>
      <c r="I149" s="18"/>
      <c r="J149" s="19"/>
      <c r="K149" s="13"/>
    </row>
    <row r="150" spans="1:11" ht="15" customHeight="1">
      <c r="A150" s="13"/>
      <c r="B150" s="18"/>
      <c r="C150" s="18"/>
      <c r="D150" s="18"/>
      <c r="E150" s="18"/>
      <c r="F150" s="18"/>
      <c r="G150" s="18"/>
      <c r="H150" s="18"/>
      <c r="I150" s="18"/>
      <c r="J150" s="19"/>
      <c r="K150" s="13"/>
    </row>
    <row r="151" spans="1:11" ht="15" customHeight="1">
      <c r="A151" s="13"/>
      <c r="B151" s="18"/>
      <c r="C151" s="18"/>
      <c r="D151" s="18"/>
      <c r="E151" s="18"/>
      <c r="F151" s="18"/>
      <c r="G151" s="18"/>
      <c r="H151" s="18"/>
      <c r="I151" s="18"/>
      <c r="J151" s="19"/>
      <c r="K151" s="13"/>
    </row>
    <row r="152" spans="1:11" ht="15" customHeight="1">
      <c r="A152" s="13"/>
      <c r="B152" s="18"/>
      <c r="C152" s="18"/>
      <c r="D152" s="18"/>
      <c r="E152" s="18"/>
      <c r="F152" s="18"/>
      <c r="G152" s="18"/>
      <c r="H152" s="18"/>
      <c r="I152" s="18"/>
      <c r="J152" s="19"/>
      <c r="K152" s="13"/>
    </row>
    <row r="153" spans="1:11" ht="15" customHeight="1">
      <c r="A153" s="13"/>
      <c r="B153" s="18"/>
      <c r="C153" s="18"/>
      <c r="D153" s="18"/>
      <c r="E153" s="18"/>
      <c r="F153" s="18"/>
      <c r="G153" s="18"/>
      <c r="H153" s="18"/>
      <c r="I153" s="18"/>
      <c r="J153" s="19"/>
      <c r="K153" s="13"/>
    </row>
    <row r="154" spans="1:11" ht="15" customHeight="1">
      <c r="A154" s="13"/>
      <c r="B154" s="18"/>
      <c r="C154" s="18"/>
      <c r="D154" s="18"/>
      <c r="E154" s="18"/>
      <c r="F154" s="18"/>
      <c r="G154" s="18"/>
      <c r="H154" s="18"/>
      <c r="I154" s="18"/>
      <c r="J154" s="19"/>
      <c r="K154" s="13"/>
    </row>
    <row r="155" spans="1:11" ht="15" customHeight="1">
      <c r="A155" s="13"/>
      <c r="B155" s="18"/>
      <c r="C155" s="18"/>
      <c r="D155" s="18"/>
      <c r="E155" s="18"/>
      <c r="F155" s="18"/>
      <c r="G155" s="18"/>
      <c r="H155" s="18"/>
      <c r="I155" s="18"/>
      <c r="J155" s="19"/>
      <c r="K155" s="13"/>
    </row>
    <row r="156" spans="1:11" ht="15" customHeight="1">
      <c r="A156" s="13"/>
      <c r="B156" s="18"/>
      <c r="C156" s="18"/>
      <c r="D156" s="18"/>
      <c r="E156" s="18"/>
      <c r="F156" s="18"/>
      <c r="G156" s="18"/>
      <c r="H156" s="18"/>
      <c r="I156" s="18"/>
      <c r="J156" s="19"/>
      <c r="K156" s="13"/>
    </row>
    <row r="157" spans="1:11" ht="15" customHeight="1">
      <c r="A157" s="13"/>
      <c r="B157" s="18"/>
      <c r="C157" s="18"/>
      <c r="D157" s="18"/>
      <c r="E157" s="18"/>
      <c r="F157" s="18"/>
      <c r="G157" s="18"/>
      <c r="H157" s="18"/>
      <c r="I157" s="18"/>
      <c r="J157" s="19"/>
      <c r="K157" s="13"/>
    </row>
    <row r="158" spans="1:11" ht="15" customHeight="1">
      <c r="A158" s="13"/>
      <c r="B158" s="18"/>
      <c r="C158" s="18"/>
      <c r="D158" s="18"/>
      <c r="E158" s="18"/>
      <c r="F158" s="18"/>
      <c r="G158" s="18"/>
      <c r="H158" s="18"/>
      <c r="I158" s="18"/>
      <c r="J158" s="19"/>
      <c r="K158" s="13"/>
    </row>
    <row r="159" spans="1:11" ht="15" customHeight="1">
      <c r="A159" s="13"/>
      <c r="B159" s="18"/>
      <c r="C159" s="18"/>
      <c r="D159" s="18"/>
      <c r="E159" s="18"/>
      <c r="F159" s="18"/>
      <c r="G159" s="18"/>
      <c r="H159" s="18"/>
      <c r="I159" s="18"/>
      <c r="J159" s="19"/>
      <c r="K159" s="13"/>
    </row>
    <row r="160" spans="1:11" ht="15" customHeight="1">
      <c r="A160" s="13"/>
      <c r="B160" s="18"/>
      <c r="C160" s="18"/>
      <c r="D160" s="18"/>
      <c r="E160" s="18"/>
      <c r="F160" s="18"/>
      <c r="G160" s="18"/>
      <c r="H160" s="18"/>
      <c r="I160" s="18"/>
      <c r="J160" s="19"/>
      <c r="K160" s="13"/>
    </row>
    <row r="161" spans="1:11" ht="15" customHeight="1">
      <c r="A161" s="13"/>
      <c r="B161" s="18"/>
      <c r="C161" s="18"/>
      <c r="D161" s="18"/>
      <c r="E161" s="18"/>
      <c r="F161" s="18"/>
      <c r="G161" s="18"/>
      <c r="H161" s="18"/>
      <c r="I161" s="18"/>
      <c r="J161" s="19"/>
      <c r="K161" s="13"/>
    </row>
    <row r="162" spans="1:11" ht="15" customHeight="1">
      <c r="A162" s="13"/>
      <c r="B162" s="18"/>
      <c r="C162" s="18"/>
      <c r="D162" s="18"/>
      <c r="E162" s="18"/>
      <c r="F162" s="18"/>
      <c r="G162" s="18"/>
      <c r="H162" s="18"/>
      <c r="I162" s="18"/>
      <c r="J162" s="19"/>
      <c r="K162" s="13"/>
    </row>
    <row r="163" spans="1:11" ht="15" customHeight="1">
      <c r="A163" s="13"/>
      <c r="B163" s="18"/>
      <c r="C163" s="18"/>
      <c r="D163" s="18"/>
      <c r="E163" s="18"/>
      <c r="F163" s="18"/>
      <c r="G163" s="18"/>
      <c r="H163" s="18"/>
      <c r="I163" s="18"/>
      <c r="J163" s="19"/>
      <c r="K163" s="13"/>
    </row>
  </sheetData>
  <protectedRanges>
    <protectedRange sqref="C29:C47" name="範囲1_2_1_1"/>
  </protectedRanges>
  <mergeCells count="34">
    <mergeCell ref="A1:J1"/>
    <mergeCell ref="B3:I3"/>
    <mergeCell ref="J3:J5"/>
    <mergeCell ref="B4:E4"/>
    <mergeCell ref="F4:F5"/>
    <mergeCell ref="G4:G5"/>
    <mergeCell ref="H4:H5"/>
    <mergeCell ref="I4:I5"/>
    <mergeCell ref="B26:F26"/>
    <mergeCell ref="H26:H28"/>
    <mergeCell ref="I26:J28"/>
    <mergeCell ref="B27:D27"/>
    <mergeCell ref="E27:E28"/>
    <mergeCell ref="F27:F28"/>
    <mergeCell ref="G27:G28"/>
    <mergeCell ref="I40:J40"/>
    <mergeCell ref="I29:J29"/>
    <mergeCell ref="I30:J30"/>
    <mergeCell ref="I31:J31"/>
    <mergeCell ref="I32:J32"/>
    <mergeCell ref="I33:J33"/>
    <mergeCell ref="I34:J34"/>
    <mergeCell ref="I35:J35"/>
    <mergeCell ref="I36:J36"/>
    <mergeCell ref="I37:J37"/>
    <mergeCell ref="I38:J38"/>
    <mergeCell ref="I39:J39"/>
    <mergeCell ref="I47:J47"/>
    <mergeCell ref="I41:J41"/>
    <mergeCell ref="I42:J42"/>
    <mergeCell ref="I43:J43"/>
    <mergeCell ref="I44:J44"/>
    <mergeCell ref="I45:J45"/>
    <mergeCell ref="I46:J46"/>
  </mergeCells>
  <phoneticPr fontId="3"/>
  <pageMargins left="0.78740157480314965" right="0.78740157480314965" top="0.98425196850393704" bottom="0.98425196850393704" header="0.51181102362204722" footer="0.31496062992125984"/>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3"/>
  <sheetViews>
    <sheetView zoomScaleNormal="100" workbookViewId="0">
      <selection activeCell="A50" sqref="A50"/>
    </sheetView>
  </sheetViews>
  <sheetFormatPr defaultRowHeight="15" customHeight="1"/>
  <cols>
    <col min="1" max="1" width="10.75" style="33" customWidth="1"/>
    <col min="2" max="9" width="8.875" style="35" customWidth="1"/>
    <col min="10" max="10" width="8.875" style="36" customWidth="1"/>
    <col min="11" max="12" width="9" style="33"/>
    <col min="13" max="13" width="9" style="2"/>
    <col min="14" max="16384" width="9" style="33"/>
  </cols>
  <sheetData>
    <row r="1" spans="1:12" ht="22.5" customHeight="1">
      <c r="A1" s="316" t="s">
        <v>56</v>
      </c>
      <c r="B1" s="316"/>
      <c r="C1" s="316"/>
      <c r="D1" s="316"/>
      <c r="E1" s="316"/>
      <c r="F1" s="316"/>
      <c r="G1" s="316"/>
      <c r="H1" s="316"/>
      <c r="I1" s="316"/>
      <c r="J1" s="316"/>
      <c r="K1" s="2"/>
      <c r="L1" s="2"/>
    </row>
    <row r="2" spans="1:12" ht="15" customHeight="1">
      <c r="A2" s="5"/>
      <c r="B2" s="6"/>
      <c r="C2" s="6"/>
      <c r="D2" s="6"/>
      <c r="E2" s="6"/>
      <c r="F2" s="6"/>
      <c r="G2" s="6"/>
      <c r="H2" s="6"/>
      <c r="I2" s="7"/>
      <c r="J2" s="7" t="s">
        <v>78</v>
      </c>
      <c r="K2" s="5"/>
      <c r="L2" s="2"/>
    </row>
    <row r="3" spans="1:12" ht="15" customHeight="1">
      <c r="A3" s="8"/>
      <c r="B3" s="283" t="s">
        <v>5</v>
      </c>
      <c r="C3" s="283"/>
      <c r="D3" s="283"/>
      <c r="E3" s="283"/>
      <c r="F3" s="283"/>
      <c r="G3" s="284"/>
      <c r="H3" s="284"/>
      <c r="I3" s="284"/>
      <c r="J3" s="285" t="s">
        <v>8</v>
      </c>
      <c r="K3" s="5"/>
      <c r="L3" s="2"/>
    </row>
    <row r="4" spans="1:12" ht="15" customHeight="1">
      <c r="A4" s="9"/>
      <c r="B4" s="287" t="s">
        <v>4</v>
      </c>
      <c r="C4" s="288"/>
      <c r="D4" s="288"/>
      <c r="E4" s="289"/>
      <c r="F4" s="290" t="s">
        <v>22</v>
      </c>
      <c r="G4" s="291" t="s">
        <v>55</v>
      </c>
      <c r="H4" s="291" t="s">
        <v>10</v>
      </c>
      <c r="I4" s="293" t="s">
        <v>62</v>
      </c>
      <c r="J4" s="286"/>
      <c r="K4" s="5"/>
      <c r="L4" s="2"/>
    </row>
    <row r="5" spans="1:12" s="3" customFormat="1" ht="22.5">
      <c r="A5" s="10"/>
      <c r="B5" s="55"/>
      <c r="C5" s="28" t="s">
        <v>1</v>
      </c>
      <c r="D5" s="185" t="s">
        <v>2</v>
      </c>
      <c r="E5" s="25" t="s">
        <v>3</v>
      </c>
      <c r="F5" s="290"/>
      <c r="G5" s="292"/>
      <c r="H5" s="292"/>
      <c r="I5" s="293"/>
      <c r="J5" s="286"/>
      <c r="K5" s="11"/>
    </row>
    <row r="6" spans="1:12" ht="15" customHeight="1">
      <c r="A6" s="12" t="s">
        <v>0</v>
      </c>
      <c r="B6" s="56">
        <f t="shared" ref="B6:I6" si="0">SUM(B7:B24)</f>
        <v>31316</v>
      </c>
      <c r="C6" s="68">
        <f t="shared" si="0"/>
        <v>25911</v>
      </c>
      <c r="D6" s="69">
        <f t="shared" si="0"/>
        <v>3977</v>
      </c>
      <c r="E6" s="70">
        <f t="shared" si="0"/>
        <v>1428</v>
      </c>
      <c r="F6" s="56">
        <f t="shared" si="0"/>
        <v>2461</v>
      </c>
      <c r="G6" s="56">
        <f t="shared" si="0"/>
        <v>372</v>
      </c>
      <c r="H6" s="56">
        <f t="shared" si="0"/>
        <v>2245</v>
      </c>
      <c r="I6" s="57">
        <f t="shared" si="0"/>
        <v>506</v>
      </c>
      <c r="J6" s="83">
        <f>SUM(B6,F6,G6,H6,I6)</f>
        <v>36900</v>
      </c>
      <c r="K6" s="5"/>
      <c r="L6" s="2"/>
    </row>
    <row r="7" spans="1:12" ht="15" customHeight="1">
      <c r="A7" s="20" t="s">
        <v>11</v>
      </c>
      <c r="B7" s="71">
        <f t="shared" ref="B7:B24" si="1">SUM(C7:E7)</f>
        <v>864</v>
      </c>
      <c r="C7" s="72">
        <v>427</v>
      </c>
      <c r="D7" s="73">
        <v>395</v>
      </c>
      <c r="E7" s="74">
        <v>42</v>
      </c>
      <c r="F7" s="58">
        <v>68</v>
      </c>
      <c r="G7" s="59">
        <v>23</v>
      </c>
      <c r="H7" s="58">
        <v>222</v>
      </c>
      <c r="I7" s="60">
        <v>20</v>
      </c>
      <c r="J7" s="102">
        <f>SUM(B7,F7,G7,H7,I7)</f>
        <v>1197</v>
      </c>
      <c r="K7" s="13"/>
      <c r="L7" s="2"/>
    </row>
    <row r="8" spans="1:12" ht="15" customHeight="1">
      <c r="A8" s="21" t="s">
        <v>23</v>
      </c>
      <c r="B8" s="75">
        <f t="shared" si="1"/>
        <v>1337</v>
      </c>
      <c r="C8" s="76">
        <v>818</v>
      </c>
      <c r="D8" s="77">
        <v>519</v>
      </c>
      <c r="E8" s="78">
        <v>0</v>
      </c>
      <c r="F8" s="61">
        <v>110</v>
      </c>
      <c r="G8" s="62">
        <v>11</v>
      </c>
      <c r="H8" s="61">
        <v>128</v>
      </c>
      <c r="I8" s="63">
        <v>172</v>
      </c>
      <c r="J8" s="103">
        <f>SUM(B8,F8,G8,H8,I8)</f>
        <v>1758</v>
      </c>
      <c r="K8" s="13"/>
      <c r="L8" s="2"/>
    </row>
    <row r="9" spans="1:12" ht="15" customHeight="1">
      <c r="A9" s="21" t="s">
        <v>24</v>
      </c>
      <c r="B9" s="75">
        <f t="shared" si="1"/>
        <v>327</v>
      </c>
      <c r="C9" s="76">
        <v>37</v>
      </c>
      <c r="D9" s="77">
        <v>167</v>
      </c>
      <c r="E9" s="78">
        <v>123</v>
      </c>
      <c r="F9" s="61">
        <v>98</v>
      </c>
      <c r="G9" s="62">
        <v>0</v>
      </c>
      <c r="H9" s="61">
        <v>16</v>
      </c>
      <c r="I9" s="63"/>
      <c r="J9" s="103">
        <f>SUM(B9,F9,G9,H9,I9)</f>
        <v>441</v>
      </c>
      <c r="K9" s="13"/>
      <c r="L9" s="2"/>
    </row>
    <row r="10" spans="1:12" ht="15" customHeight="1">
      <c r="A10" s="21" t="s">
        <v>25</v>
      </c>
      <c r="B10" s="75">
        <f t="shared" si="1"/>
        <v>807</v>
      </c>
      <c r="C10" s="76">
        <v>79</v>
      </c>
      <c r="D10" s="77">
        <v>345</v>
      </c>
      <c r="E10" s="78">
        <v>383</v>
      </c>
      <c r="F10" s="61">
        <v>55</v>
      </c>
      <c r="G10" s="62">
        <v>0</v>
      </c>
      <c r="H10" s="61">
        <v>133</v>
      </c>
      <c r="I10" s="63"/>
      <c r="J10" s="103">
        <f>SUM(B10,F10,G10,H10,I10)</f>
        <v>995</v>
      </c>
      <c r="K10" s="13"/>
      <c r="L10" s="2"/>
    </row>
    <row r="11" spans="1:12" ht="15" customHeight="1">
      <c r="A11" s="21" t="s">
        <v>26</v>
      </c>
      <c r="B11" s="75">
        <f t="shared" si="1"/>
        <v>828</v>
      </c>
      <c r="C11" s="76">
        <v>106</v>
      </c>
      <c r="D11" s="77">
        <v>614</v>
      </c>
      <c r="E11" s="78">
        <v>108</v>
      </c>
      <c r="F11" s="61">
        <v>107</v>
      </c>
      <c r="G11" s="62">
        <v>2</v>
      </c>
      <c r="H11" s="61">
        <v>225</v>
      </c>
      <c r="I11" s="64">
        <v>22</v>
      </c>
      <c r="J11" s="103">
        <f t="shared" ref="J11" si="2">SUM(B11,F11,G11,H11,I11)</f>
        <v>1184</v>
      </c>
      <c r="K11" s="13"/>
      <c r="L11" s="2"/>
    </row>
    <row r="12" spans="1:12" ht="15" customHeight="1">
      <c r="A12" s="21" t="s">
        <v>27</v>
      </c>
      <c r="B12" s="75">
        <f t="shared" si="1"/>
        <v>3543</v>
      </c>
      <c r="C12" s="76">
        <v>3334</v>
      </c>
      <c r="D12" s="77">
        <v>209</v>
      </c>
      <c r="E12" s="78">
        <v>0</v>
      </c>
      <c r="F12" s="61">
        <v>64</v>
      </c>
      <c r="G12" s="62">
        <v>25</v>
      </c>
      <c r="H12" s="61">
        <v>69</v>
      </c>
      <c r="I12" s="63"/>
      <c r="J12" s="103">
        <f t="shared" ref="J12:J24" si="3">SUM(B12,F12,G12,H12,I12)</f>
        <v>3701</v>
      </c>
      <c r="K12" s="13"/>
      <c r="L12" s="2"/>
    </row>
    <row r="13" spans="1:12" ht="15" customHeight="1">
      <c r="A13" s="21" t="s">
        <v>39</v>
      </c>
      <c r="B13" s="75">
        <f t="shared" si="1"/>
        <v>1808</v>
      </c>
      <c r="C13" s="76">
        <v>1442</v>
      </c>
      <c r="D13" s="77">
        <v>332</v>
      </c>
      <c r="E13" s="78">
        <v>34</v>
      </c>
      <c r="F13" s="61">
        <v>46</v>
      </c>
      <c r="G13" s="62">
        <v>18</v>
      </c>
      <c r="H13" s="61">
        <v>133</v>
      </c>
      <c r="I13" s="63"/>
      <c r="J13" s="103">
        <f t="shared" si="3"/>
        <v>2005</v>
      </c>
      <c r="K13" s="13"/>
      <c r="L13" s="2"/>
    </row>
    <row r="14" spans="1:12" ht="15" customHeight="1">
      <c r="A14" s="21" t="s">
        <v>28</v>
      </c>
      <c r="B14" s="75">
        <f t="shared" si="1"/>
        <v>4239</v>
      </c>
      <c r="C14" s="76">
        <v>4076</v>
      </c>
      <c r="D14" s="77">
        <v>163</v>
      </c>
      <c r="E14" s="78">
        <v>0</v>
      </c>
      <c r="F14" s="61">
        <v>101</v>
      </c>
      <c r="G14" s="62">
        <v>2</v>
      </c>
      <c r="H14" s="61">
        <v>57</v>
      </c>
      <c r="I14" s="63"/>
      <c r="J14" s="103">
        <f t="shared" si="3"/>
        <v>4399</v>
      </c>
      <c r="K14" s="13"/>
    </row>
    <row r="15" spans="1:12" ht="15" customHeight="1">
      <c r="A15" s="21" t="s">
        <v>12</v>
      </c>
      <c r="B15" s="75">
        <f t="shared" si="1"/>
        <v>1632</v>
      </c>
      <c r="C15" s="76">
        <v>1345</v>
      </c>
      <c r="D15" s="77">
        <v>287</v>
      </c>
      <c r="E15" s="78">
        <v>0</v>
      </c>
      <c r="F15" s="61">
        <v>123</v>
      </c>
      <c r="G15" s="62">
        <v>6</v>
      </c>
      <c r="H15" s="61">
        <v>112</v>
      </c>
      <c r="I15" s="63"/>
      <c r="J15" s="103">
        <f t="shared" si="3"/>
        <v>1873</v>
      </c>
      <c r="K15" s="13"/>
    </row>
    <row r="16" spans="1:12" ht="15" customHeight="1">
      <c r="A16" s="21" t="s">
        <v>13</v>
      </c>
      <c r="B16" s="75">
        <f t="shared" si="1"/>
        <v>2112</v>
      </c>
      <c r="C16" s="76">
        <v>1517</v>
      </c>
      <c r="D16" s="77">
        <v>57</v>
      </c>
      <c r="E16" s="78">
        <v>538</v>
      </c>
      <c r="F16" s="61">
        <v>10</v>
      </c>
      <c r="G16" s="62">
        <v>70</v>
      </c>
      <c r="H16" s="61">
        <v>91</v>
      </c>
      <c r="I16" s="64">
        <v>64</v>
      </c>
      <c r="J16" s="103">
        <f t="shared" si="3"/>
        <v>2347</v>
      </c>
      <c r="K16" s="13"/>
    </row>
    <row r="17" spans="1:11" ht="15" customHeight="1">
      <c r="A17" s="21" t="s">
        <v>21</v>
      </c>
      <c r="B17" s="75">
        <f t="shared" si="1"/>
        <v>857</v>
      </c>
      <c r="C17" s="76">
        <v>335</v>
      </c>
      <c r="D17" s="77">
        <v>342</v>
      </c>
      <c r="E17" s="78">
        <v>180</v>
      </c>
      <c r="F17" s="61">
        <v>433</v>
      </c>
      <c r="G17" s="62">
        <v>2</v>
      </c>
      <c r="H17" s="61">
        <v>197</v>
      </c>
      <c r="I17" s="63"/>
      <c r="J17" s="103">
        <f t="shared" si="3"/>
        <v>1489</v>
      </c>
      <c r="K17" s="13"/>
    </row>
    <row r="18" spans="1:11" ht="15" customHeight="1">
      <c r="A18" s="21" t="s">
        <v>14</v>
      </c>
      <c r="B18" s="75">
        <f t="shared" si="1"/>
        <v>4393</v>
      </c>
      <c r="C18" s="76">
        <v>4317</v>
      </c>
      <c r="D18" s="77">
        <v>76</v>
      </c>
      <c r="E18" s="78">
        <v>0</v>
      </c>
      <c r="F18" s="61">
        <v>310</v>
      </c>
      <c r="G18" s="62">
        <v>59</v>
      </c>
      <c r="H18" s="61">
        <v>74</v>
      </c>
      <c r="I18" s="63"/>
      <c r="J18" s="103">
        <f t="shared" si="3"/>
        <v>4836</v>
      </c>
      <c r="K18" s="13"/>
    </row>
    <row r="19" spans="1:11" ht="15" customHeight="1">
      <c r="A19" s="21" t="s">
        <v>15</v>
      </c>
      <c r="B19" s="75">
        <f t="shared" si="1"/>
        <v>191</v>
      </c>
      <c r="C19" s="76">
        <v>164</v>
      </c>
      <c r="D19" s="77">
        <v>27</v>
      </c>
      <c r="E19" s="78">
        <v>0</v>
      </c>
      <c r="F19" s="61">
        <v>85</v>
      </c>
      <c r="G19" s="62">
        <v>12</v>
      </c>
      <c r="H19" s="61">
        <v>74</v>
      </c>
      <c r="I19" s="64">
        <v>185</v>
      </c>
      <c r="J19" s="103">
        <f t="shared" si="3"/>
        <v>547</v>
      </c>
      <c r="K19" s="13"/>
    </row>
    <row r="20" spans="1:11" ht="15" customHeight="1">
      <c r="A20" s="21" t="s">
        <v>16</v>
      </c>
      <c r="B20" s="75">
        <f t="shared" si="1"/>
        <v>1717</v>
      </c>
      <c r="C20" s="76">
        <v>1654</v>
      </c>
      <c r="D20" s="77">
        <v>63</v>
      </c>
      <c r="E20" s="78">
        <v>0</v>
      </c>
      <c r="F20" s="61">
        <v>307</v>
      </c>
      <c r="G20" s="62">
        <v>62</v>
      </c>
      <c r="H20" s="61">
        <v>286</v>
      </c>
      <c r="I20" s="64"/>
      <c r="J20" s="103">
        <f t="shared" si="3"/>
        <v>2372</v>
      </c>
      <c r="K20" s="13"/>
    </row>
    <row r="21" spans="1:11" ht="15" customHeight="1">
      <c r="A21" s="21" t="s">
        <v>17</v>
      </c>
      <c r="B21" s="75">
        <f t="shared" si="1"/>
        <v>1124</v>
      </c>
      <c r="C21" s="76">
        <v>989</v>
      </c>
      <c r="D21" s="77">
        <v>135</v>
      </c>
      <c r="E21" s="78">
        <v>0</v>
      </c>
      <c r="F21" s="61">
        <v>167</v>
      </c>
      <c r="G21" s="62">
        <v>46</v>
      </c>
      <c r="H21" s="61">
        <v>236</v>
      </c>
      <c r="I21" s="64">
        <v>43</v>
      </c>
      <c r="J21" s="103">
        <f t="shared" si="3"/>
        <v>1616</v>
      </c>
      <c r="K21" s="13"/>
    </row>
    <row r="22" spans="1:11" ht="15" customHeight="1">
      <c r="A22" s="21" t="s">
        <v>18</v>
      </c>
      <c r="B22" s="75">
        <f t="shared" si="1"/>
        <v>689</v>
      </c>
      <c r="C22" s="76">
        <v>654</v>
      </c>
      <c r="D22" s="77">
        <v>15</v>
      </c>
      <c r="E22" s="78">
        <v>20</v>
      </c>
      <c r="F22" s="61">
        <v>82</v>
      </c>
      <c r="G22" s="62">
        <v>1</v>
      </c>
      <c r="H22" s="61">
        <v>24</v>
      </c>
      <c r="I22" s="63"/>
      <c r="J22" s="103">
        <f t="shared" si="3"/>
        <v>796</v>
      </c>
      <c r="K22" s="13"/>
    </row>
    <row r="23" spans="1:11" ht="15" customHeight="1">
      <c r="A23" s="21" t="s">
        <v>19</v>
      </c>
      <c r="B23" s="75">
        <f t="shared" si="1"/>
        <v>1795</v>
      </c>
      <c r="C23" s="76">
        <v>1644</v>
      </c>
      <c r="D23" s="77">
        <v>151</v>
      </c>
      <c r="E23" s="78">
        <v>0</v>
      </c>
      <c r="F23" s="61">
        <v>232</v>
      </c>
      <c r="G23" s="62">
        <v>26</v>
      </c>
      <c r="H23" s="61">
        <v>92</v>
      </c>
      <c r="I23" s="63"/>
      <c r="J23" s="103">
        <f t="shared" si="3"/>
        <v>2145</v>
      </c>
      <c r="K23" s="13"/>
    </row>
    <row r="24" spans="1:11" ht="15" customHeight="1">
      <c r="A24" s="22" t="s">
        <v>20</v>
      </c>
      <c r="B24" s="79">
        <f t="shared" si="1"/>
        <v>3053</v>
      </c>
      <c r="C24" s="80">
        <v>2973</v>
      </c>
      <c r="D24" s="81">
        <v>80</v>
      </c>
      <c r="E24" s="82">
        <v>0</v>
      </c>
      <c r="F24" s="65">
        <v>63</v>
      </c>
      <c r="G24" s="66">
        <v>7</v>
      </c>
      <c r="H24" s="65">
        <v>76</v>
      </c>
      <c r="I24" s="67"/>
      <c r="J24" s="104">
        <f t="shared" si="3"/>
        <v>3199</v>
      </c>
      <c r="K24" s="13"/>
    </row>
    <row r="25" spans="1:11" ht="15" customHeight="1">
      <c r="A25" s="14"/>
      <c r="B25" s="49"/>
      <c r="C25" s="49"/>
      <c r="D25" s="49"/>
      <c r="E25" s="49"/>
      <c r="F25" s="49"/>
      <c r="G25" s="49"/>
      <c r="H25" s="49"/>
      <c r="I25" s="49"/>
      <c r="J25" s="50"/>
      <c r="K25" s="13"/>
    </row>
    <row r="26" spans="1:11" s="2" customFormat="1" ht="15" customHeight="1">
      <c r="A26" s="8"/>
      <c r="B26" s="294" t="s">
        <v>6</v>
      </c>
      <c r="C26" s="295"/>
      <c r="D26" s="295"/>
      <c r="E26" s="295"/>
      <c r="F26" s="295"/>
      <c r="G26" s="186"/>
      <c r="H26" s="296" t="s">
        <v>64</v>
      </c>
      <c r="I26" s="299" t="s">
        <v>9</v>
      </c>
      <c r="J26" s="300"/>
      <c r="K26" s="5"/>
    </row>
    <row r="27" spans="1:11" s="2" customFormat="1" ht="15" customHeight="1">
      <c r="A27" s="9"/>
      <c r="B27" s="296" t="s">
        <v>7</v>
      </c>
      <c r="C27" s="305"/>
      <c r="D27" s="306"/>
      <c r="E27" s="306" t="s">
        <v>30</v>
      </c>
      <c r="F27" s="291" t="s">
        <v>10</v>
      </c>
      <c r="G27" s="295" t="s">
        <v>66</v>
      </c>
      <c r="H27" s="297"/>
      <c r="I27" s="301"/>
      <c r="J27" s="302"/>
      <c r="K27" s="5"/>
    </row>
    <row r="28" spans="1:11" s="3" customFormat="1" ht="22.5">
      <c r="A28" s="10"/>
      <c r="B28" s="184"/>
      <c r="C28" s="28" t="s">
        <v>1</v>
      </c>
      <c r="D28" s="29" t="s">
        <v>61</v>
      </c>
      <c r="E28" s="307"/>
      <c r="F28" s="292"/>
      <c r="G28" s="295"/>
      <c r="H28" s="298"/>
      <c r="I28" s="303"/>
      <c r="J28" s="304"/>
      <c r="K28" s="11"/>
    </row>
    <row r="29" spans="1:11" ht="15" customHeight="1">
      <c r="A29" s="12" t="s">
        <v>0</v>
      </c>
      <c r="B29" s="84">
        <f t="shared" ref="B29:H29" si="4">SUM(B30:B47)</f>
        <v>17738</v>
      </c>
      <c r="C29" s="190">
        <f t="shared" si="4"/>
        <v>17645</v>
      </c>
      <c r="D29" s="86">
        <f t="shared" si="4"/>
        <v>93</v>
      </c>
      <c r="E29" s="87">
        <f t="shared" si="4"/>
        <v>120</v>
      </c>
      <c r="F29" s="87">
        <f t="shared" si="4"/>
        <v>14</v>
      </c>
      <c r="G29" s="88">
        <f t="shared" si="4"/>
        <v>5363</v>
      </c>
      <c r="H29" s="88">
        <f t="shared" si="4"/>
        <v>44331</v>
      </c>
      <c r="I29" s="310">
        <f>SUM(J6,B29,E29,F29,G29,H29)</f>
        <v>104466</v>
      </c>
      <c r="J29" s="311"/>
      <c r="K29" s="13"/>
    </row>
    <row r="30" spans="1:11" ht="15" customHeight="1">
      <c r="A30" s="20" t="s">
        <v>11</v>
      </c>
      <c r="B30" s="89">
        <f>SUM(C30:D30)</f>
        <v>0</v>
      </c>
      <c r="C30" s="90">
        <v>0</v>
      </c>
      <c r="D30" s="91">
        <v>0</v>
      </c>
      <c r="E30" s="92">
        <v>0</v>
      </c>
      <c r="F30" s="92">
        <v>0</v>
      </c>
      <c r="G30" s="89">
        <v>42</v>
      </c>
      <c r="H30" s="93">
        <v>824</v>
      </c>
      <c r="I30" s="312">
        <f t="shared" ref="I30:I37" si="5">J7+B30+E30+F30+G30+H30</f>
        <v>2063</v>
      </c>
      <c r="J30" s="313"/>
      <c r="K30" s="13"/>
    </row>
    <row r="31" spans="1:11" ht="15" customHeight="1">
      <c r="A31" s="21" t="s">
        <v>23</v>
      </c>
      <c r="B31" s="94">
        <f t="shared" ref="B31:B47" si="6">SUM(C31:D31)</f>
        <v>841</v>
      </c>
      <c r="C31" s="95">
        <v>812</v>
      </c>
      <c r="D31" s="96">
        <v>29</v>
      </c>
      <c r="E31" s="97">
        <v>0</v>
      </c>
      <c r="F31" s="97">
        <v>0</v>
      </c>
      <c r="G31" s="94">
        <v>244</v>
      </c>
      <c r="H31" s="94">
        <v>4248</v>
      </c>
      <c r="I31" s="308">
        <f t="shared" si="5"/>
        <v>7091</v>
      </c>
      <c r="J31" s="309"/>
      <c r="K31" s="13"/>
    </row>
    <row r="32" spans="1:11" ht="15" customHeight="1">
      <c r="A32" s="21" t="s">
        <v>24</v>
      </c>
      <c r="B32" s="94">
        <f>SUM(C32:D32)</f>
        <v>244</v>
      </c>
      <c r="C32" s="95">
        <v>244</v>
      </c>
      <c r="D32" s="96">
        <v>0</v>
      </c>
      <c r="E32" s="97">
        <v>0</v>
      </c>
      <c r="F32" s="97">
        <v>0</v>
      </c>
      <c r="G32" s="94">
        <v>0</v>
      </c>
      <c r="H32" s="94">
        <v>0</v>
      </c>
      <c r="I32" s="308">
        <f t="shared" si="5"/>
        <v>685</v>
      </c>
      <c r="J32" s="309"/>
      <c r="K32" s="13"/>
    </row>
    <row r="33" spans="1:11" ht="15" customHeight="1">
      <c r="A33" s="21" t="s">
        <v>25</v>
      </c>
      <c r="B33" s="94">
        <f t="shared" si="6"/>
        <v>0</v>
      </c>
      <c r="C33" s="95">
        <v>0</v>
      </c>
      <c r="D33" s="96">
        <v>0</v>
      </c>
      <c r="E33" s="97">
        <v>0</v>
      </c>
      <c r="F33" s="97">
        <v>0</v>
      </c>
      <c r="G33" s="94">
        <v>639</v>
      </c>
      <c r="H33" s="94">
        <v>3526</v>
      </c>
      <c r="I33" s="308">
        <f t="shared" si="5"/>
        <v>5160</v>
      </c>
      <c r="J33" s="309"/>
      <c r="K33" s="13"/>
    </row>
    <row r="34" spans="1:11" ht="15" customHeight="1">
      <c r="A34" s="21" t="s">
        <v>26</v>
      </c>
      <c r="B34" s="94">
        <f t="shared" si="6"/>
        <v>0</v>
      </c>
      <c r="C34" s="95">
        <v>0</v>
      </c>
      <c r="D34" s="96">
        <v>0</v>
      </c>
      <c r="E34" s="97">
        <v>0</v>
      </c>
      <c r="F34" s="97">
        <v>0</v>
      </c>
      <c r="G34" s="94">
        <v>161</v>
      </c>
      <c r="H34" s="94">
        <v>2969</v>
      </c>
      <c r="I34" s="308">
        <f t="shared" si="5"/>
        <v>4314</v>
      </c>
      <c r="J34" s="309"/>
      <c r="K34" s="13"/>
    </row>
    <row r="35" spans="1:11" ht="15" customHeight="1">
      <c r="A35" s="21" t="s">
        <v>27</v>
      </c>
      <c r="B35" s="94">
        <f>SUM(C35:D35)</f>
        <v>774</v>
      </c>
      <c r="C35" s="95">
        <v>774</v>
      </c>
      <c r="D35" s="96">
        <v>0</v>
      </c>
      <c r="E35" s="97">
        <v>0</v>
      </c>
      <c r="F35" s="97">
        <v>0</v>
      </c>
      <c r="G35" s="94">
        <v>0</v>
      </c>
      <c r="H35" s="94">
        <v>2481</v>
      </c>
      <c r="I35" s="308">
        <f t="shared" si="5"/>
        <v>6956</v>
      </c>
      <c r="J35" s="309"/>
      <c r="K35" s="13"/>
    </row>
    <row r="36" spans="1:11" ht="15" customHeight="1">
      <c r="A36" s="21" t="s">
        <v>39</v>
      </c>
      <c r="B36" s="94">
        <f>SUM(C36:D36)</f>
        <v>3885</v>
      </c>
      <c r="C36" s="95">
        <v>3885</v>
      </c>
      <c r="D36" s="96">
        <v>0</v>
      </c>
      <c r="E36" s="97">
        <v>0</v>
      </c>
      <c r="F36" s="97">
        <v>0</v>
      </c>
      <c r="G36" s="94">
        <v>68</v>
      </c>
      <c r="H36" s="94">
        <v>4455</v>
      </c>
      <c r="I36" s="308">
        <f t="shared" si="5"/>
        <v>10413</v>
      </c>
      <c r="J36" s="309"/>
      <c r="K36" s="13"/>
    </row>
    <row r="37" spans="1:11" ht="15" customHeight="1">
      <c r="A37" s="21" t="s">
        <v>28</v>
      </c>
      <c r="B37" s="94">
        <f t="shared" si="6"/>
        <v>1449</v>
      </c>
      <c r="C37" s="95">
        <v>1449</v>
      </c>
      <c r="D37" s="96">
        <v>0</v>
      </c>
      <c r="E37" s="97">
        <v>48</v>
      </c>
      <c r="F37" s="97">
        <v>0</v>
      </c>
      <c r="G37" s="94">
        <v>1470</v>
      </c>
      <c r="H37" s="94">
        <v>3092</v>
      </c>
      <c r="I37" s="308">
        <f t="shared" si="5"/>
        <v>10458</v>
      </c>
      <c r="J37" s="309"/>
      <c r="K37" s="13"/>
    </row>
    <row r="38" spans="1:11" ht="15" customHeight="1">
      <c r="A38" s="21" t="s">
        <v>12</v>
      </c>
      <c r="B38" s="94">
        <f t="shared" si="6"/>
        <v>324</v>
      </c>
      <c r="C38" s="95">
        <v>324</v>
      </c>
      <c r="D38" s="96">
        <v>0</v>
      </c>
      <c r="E38" s="97">
        <v>13</v>
      </c>
      <c r="F38" s="97">
        <v>0</v>
      </c>
      <c r="G38" s="94">
        <v>620</v>
      </c>
      <c r="H38" s="94">
        <v>4184</v>
      </c>
      <c r="I38" s="308">
        <f t="shared" ref="I38" si="7">J15+B38+E38+F38+G38+H38</f>
        <v>7014</v>
      </c>
      <c r="J38" s="309"/>
      <c r="K38" s="13"/>
    </row>
    <row r="39" spans="1:11" ht="15" customHeight="1">
      <c r="A39" s="21" t="s">
        <v>13</v>
      </c>
      <c r="B39" s="94">
        <f>SUM(C39:D39)</f>
        <v>478</v>
      </c>
      <c r="C39" s="95">
        <v>414</v>
      </c>
      <c r="D39" s="96">
        <v>64</v>
      </c>
      <c r="E39" s="97">
        <v>0</v>
      </c>
      <c r="F39" s="97">
        <v>0</v>
      </c>
      <c r="G39" s="94">
        <v>0</v>
      </c>
      <c r="H39" s="94">
        <v>4016</v>
      </c>
      <c r="I39" s="308">
        <f t="shared" ref="I39:I47" si="8">J16+B39+E39+F39+G39+H39</f>
        <v>6841</v>
      </c>
      <c r="J39" s="309"/>
      <c r="K39" s="13"/>
    </row>
    <row r="40" spans="1:11" ht="15" customHeight="1">
      <c r="A40" s="21" t="s">
        <v>21</v>
      </c>
      <c r="B40" s="94">
        <f t="shared" si="6"/>
        <v>3</v>
      </c>
      <c r="C40" s="95">
        <v>3</v>
      </c>
      <c r="D40" s="96">
        <v>0</v>
      </c>
      <c r="E40" s="97">
        <v>15</v>
      </c>
      <c r="F40" s="97">
        <v>0</v>
      </c>
      <c r="G40" s="94">
        <v>0</v>
      </c>
      <c r="H40" s="94">
        <v>1741</v>
      </c>
      <c r="I40" s="308">
        <f t="shared" si="8"/>
        <v>3248</v>
      </c>
      <c r="J40" s="309"/>
      <c r="K40" s="13"/>
    </row>
    <row r="41" spans="1:11" ht="15" customHeight="1">
      <c r="A41" s="21" t="s">
        <v>14</v>
      </c>
      <c r="B41" s="94">
        <f>SUM(C41:D41)</f>
        <v>618</v>
      </c>
      <c r="C41" s="95">
        <v>618</v>
      </c>
      <c r="D41" s="96">
        <v>0</v>
      </c>
      <c r="E41" s="97">
        <v>32</v>
      </c>
      <c r="F41" s="97">
        <v>14</v>
      </c>
      <c r="G41" s="94">
        <v>570</v>
      </c>
      <c r="H41" s="94">
        <v>1745</v>
      </c>
      <c r="I41" s="308">
        <f t="shared" si="8"/>
        <v>7815</v>
      </c>
      <c r="J41" s="309"/>
      <c r="K41" s="13"/>
    </row>
    <row r="42" spans="1:11" ht="15" customHeight="1">
      <c r="A42" s="21" t="s">
        <v>15</v>
      </c>
      <c r="B42" s="94">
        <f t="shared" si="6"/>
        <v>0</v>
      </c>
      <c r="C42" s="95">
        <v>0</v>
      </c>
      <c r="D42" s="96">
        <v>0</v>
      </c>
      <c r="E42" s="97">
        <v>0</v>
      </c>
      <c r="F42" s="97">
        <v>0</v>
      </c>
      <c r="G42" s="94">
        <v>109</v>
      </c>
      <c r="H42" s="94">
        <v>2495</v>
      </c>
      <c r="I42" s="308">
        <f t="shared" si="8"/>
        <v>3151</v>
      </c>
      <c r="J42" s="309"/>
      <c r="K42" s="13"/>
    </row>
    <row r="43" spans="1:11" ht="15" customHeight="1">
      <c r="A43" s="21" t="s">
        <v>16</v>
      </c>
      <c r="B43" s="94">
        <f t="shared" si="6"/>
        <v>0</v>
      </c>
      <c r="C43" s="95">
        <v>0</v>
      </c>
      <c r="D43" s="96">
        <v>0</v>
      </c>
      <c r="E43" s="97">
        <v>0</v>
      </c>
      <c r="F43" s="97">
        <v>0</v>
      </c>
      <c r="G43" s="94">
        <v>0</v>
      </c>
      <c r="H43" s="94">
        <v>3020</v>
      </c>
      <c r="I43" s="308">
        <f t="shared" si="8"/>
        <v>5392</v>
      </c>
      <c r="J43" s="309"/>
      <c r="K43" s="13"/>
    </row>
    <row r="44" spans="1:11" ht="15" customHeight="1">
      <c r="A44" s="21" t="s">
        <v>17</v>
      </c>
      <c r="B44" s="94">
        <f>SUM(C44:D44)</f>
        <v>3502</v>
      </c>
      <c r="C44" s="95">
        <v>3502</v>
      </c>
      <c r="D44" s="96">
        <v>0</v>
      </c>
      <c r="E44" s="97">
        <v>0</v>
      </c>
      <c r="F44" s="97">
        <v>0</v>
      </c>
      <c r="G44" s="94">
        <v>790</v>
      </c>
      <c r="H44" s="94">
        <v>1913</v>
      </c>
      <c r="I44" s="308">
        <f t="shared" si="8"/>
        <v>7821</v>
      </c>
      <c r="J44" s="309"/>
      <c r="K44" s="13"/>
    </row>
    <row r="45" spans="1:11" ht="15" customHeight="1">
      <c r="A45" s="21" t="s">
        <v>18</v>
      </c>
      <c r="B45" s="94">
        <f t="shared" si="6"/>
        <v>303</v>
      </c>
      <c r="C45" s="95">
        <v>303</v>
      </c>
      <c r="D45" s="96">
        <v>0</v>
      </c>
      <c r="E45" s="97">
        <v>12</v>
      </c>
      <c r="F45" s="97">
        <v>0</v>
      </c>
      <c r="G45" s="94">
        <v>650</v>
      </c>
      <c r="H45" s="94">
        <v>3170</v>
      </c>
      <c r="I45" s="308">
        <f t="shared" si="8"/>
        <v>4931</v>
      </c>
      <c r="J45" s="309"/>
      <c r="K45" s="13"/>
    </row>
    <row r="46" spans="1:11" ht="15" customHeight="1">
      <c r="A46" s="21" t="s">
        <v>19</v>
      </c>
      <c r="B46" s="94">
        <f t="shared" si="6"/>
        <v>2238</v>
      </c>
      <c r="C46" s="95">
        <v>2238</v>
      </c>
      <c r="D46" s="96">
        <v>0</v>
      </c>
      <c r="E46" s="97">
        <v>0</v>
      </c>
      <c r="F46" s="97">
        <v>0</v>
      </c>
      <c r="G46" s="94">
        <v>0</v>
      </c>
      <c r="H46" s="94">
        <v>0</v>
      </c>
      <c r="I46" s="308">
        <f t="shared" si="8"/>
        <v>4383</v>
      </c>
      <c r="J46" s="309"/>
      <c r="K46" s="13"/>
    </row>
    <row r="47" spans="1:11" ht="15" customHeight="1">
      <c r="A47" s="22" t="s">
        <v>20</v>
      </c>
      <c r="B47" s="98">
        <f t="shared" si="6"/>
        <v>3079</v>
      </c>
      <c r="C47" s="99">
        <v>3079</v>
      </c>
      <c r="D47" s="100">
        <v>0</v>
      </c>
      <c r="E47" s="101">
        <v>0</v>
      </c>
      <c r="F47" s="101">
        <v>0</v>
      </c>
      <c r="G47" s="98">
        <v>0</v>
      </c>
      <c r="H47" s="98">
        <v>452</v>
      </c>
      <c r="I47" s="314">
        <f t="shared" si="8"/>
        <v>6730</v>
      </c>
      <c r="J47" s="315"/>
      <c r="K47" s="13"/>
    </row>
    <row r="48" spans="1:11" ht="15" customHeight="1">
      <c r="A48" s="51" t="s">
        <v>77</v>
      </c>
      <c r="B48" s="49"/>
      <c r="C48" s="49"/>
      <c r="D48" s="49"/>
      <c r="E48" s="49"/>
      <c r="F48" s="49"/>
      <c r="G48" s="49"/>
      <c r="H48" s="49"/>
      <c r="I48" s="49"/>
      <c r="J48" s="50"/>
      <c r="K48" s="13"/>
    </row>
    <row r="49" spans="1:11" ht="15" customHeight="1">
      <c r="A49" s="51" t="s">
        <v>69</v>
      </c>
      <c r="B49" s="13"/>
      <c r="C49" s="13"/>
      <c r="D49" s="13"/>
      <c r="E49" s="13"/>
      <c r="F49" s="13"/>
      <c r="G49" s="13"/>
      <c r="H49" s="13"/>
      <c r="I49" s="13"/>
      <c r="J49" s="13"/>
      <c r="K49" s="13"/>
    </row>
    <row r="50" spans="1:11" ht="15" customHeight="1">
      <c r="A50" s="51" t="s">
        <v>74</v>
      </c>
      <c r="B50" s="13"/>
      <c r="C50" s="13"/>
      <c r="D50" s="13"/>
      <c r="E50" s="13"/>
      <c r="F50" s="13"/>
      <c r="G50" s="13"/>
      <c r="H50" s="13"/>
      <c r="I50" s="13"/>
      <c r="J50" s="13"/>
      <c r="K50" s="13"/>
    </row>
    <row r="51" spans="1:11" ht="15" customHeight="1">
      <c r="A51" s="51" t="s">
        <v>75</v>
      </c>
      <c r="B51" s="13"/>
      <c r="C51" s="13"/>
      <c r="D51" s="13"/>
      <c r="E51" s="13"/>
      <c r="F51" s="13"/>
      <c r="G51" s="13"/>
      <c r="H51" s="13"/>
      <c r="I51" s="13"/>
      <c r="J51" s="13"/>
      <c r="K51" s="13"/>
    </row>
    <row r="52" spans="1:11" ht="15" customHeight="1">
      <c r="A52" s="51" t="s">
        <v>65</v>
      </c>
      <c r="B52" s="13"/>
      <c r="C52" s="13"/>
      <c r="D52" s="13"/>
      <c r="E52" s="13"/>
      <c r="F52" s="13"/>
      <c r="G52" s="13"/>
      <c r="H52" s="13"/>
      <c r="I52" s="13"/>
      <c r="J52" s="13"/>
      <c r="K52" s="13"/>
    </row>
    <row r="53" spans="1:11" ht="15" customHeight="1">
      <c r="A53" s="13"/>
      <c r="B53" s="13"/>
      <c r="C53" s="13"/>
      <c r="D53" s="13"/>
      <c r="E53" s="13"/>
      <c r="F53" s="13"/>
      <c r="G53" s="13"/>
      <c r="H53" s="13"/>
      <c r="I53" s="13"/>
      <c r="J53" s="13"/>
      <c r="K53" s="13"/>
    </row>
    <row r="54" spans="1:11" ht="15" customHeight="1">
      <c r="A54" s="13"/>
      <c r="B54" s="13"/>
      <c r="C54" s="13"/>
      <c r="D54" s="13"/>
      <c r="E54" s="13"/>
      <c r="F54" s="13"/>
      <c r="G54" s="13"/>
      <c r="H54" s="13"/>
      <c r="I54" s="13"/>
      <c r="J54" s="13"/>
      <c r="K54" s="13"/>
    </row>
    <row r="55" spans="1:11" ht="15" customHeight="1">
      <c r="A55" s="13"/>
      <c r="B55" s="13"/>
      <c r="C55" s="13"/>
      <c r="D55" s="13"/>
      <c r="E55" s="13"/>
      <c r="F55" s="13"/>
      <c r="G55" s="13"/>
      <c r="H55" s="13"/>
      <c r="I55" s="13"/>
      <c r="J55" s="13"/>
      <c r="K55" s="13"/>
    </row>
    <row r="56" spans="1:11" ht="15" customHeight="1">
      <c r="A56" s="13"/>
      <c r="B56" s="13"/>
      <c r="C56" s="13"/>
      <c r="D56" s="13"/>
      <c r="E56" s="13"/>
      <c r="F56" s="13"/>
      <c r="G56" s="13"/>
      <c r="H56" s="13"/>
      <c r="I56" s="13"/>
      <c r="J56" s="13"/>
      <c r="K56" s="13"/>
    </row>
    <row r="57" spans="1:11" ht="15" customHeight="1">
      <c r="A57" s="13"/>
      <c r="B57" s="13"/>
      <c r="C57" s="13"/>
      <c r="D57" s="13"/>
      <c r="E57" s="13"/>
      <c r="F57" s="13"/>
      <c r="G57" s="13"/>
      <c r="H57" s="13"/>
      <c r="I57" s="13"/>
      <c r="J57" s="13"/>
      <c r="K57" s="13"/>
    </row>
    <row r="58" spans="1:11" ht="15" customHeight="1">
      <c r="A58" s="13"/>
      <c r="B58" s="13"/>
      <c r="C58" s="13"/>
      <c r="D58" s="13"/>
      <c r="E58" s="13"/>
      <c r="F58" s="13"/>
      <c r="G58" s="13"/>
      <c r="H58" s="13"/>
      <c r="I58" s="13"/>
      <c r="J58" s="13"/>
      <c r="K58" s="13"/>
    </row>
    <row r="59" spans="1:11" ht="15" customHeight="1">
      <c r="A59" s="13"/>
      <c r="B59" s="13"/>
      <c r="C59" s="13"/>
      <c r="D59" s="13"/>
      <c r="E59" s="13"/>
      <c r="F59" s="13"/>
      <c r="G59" s="13"/>
      <c r="H59" s="13"/>
      <c r="I59" s="13"/>
      <c r="J59" s="13"/>
      <c r="K59" s="13"/>
    </row>
    <row r="60" spans="1:11" ht="15" customHeight="1">
      <c r="A60" s="13"/>
      <c r="B60" s="13"/>
      <c r="C60" s="13"/>
      <c r="D60" s="13"/>
      <c r="E60" s="13"/>
      <c r="F60" s="13"/>
      <c r="G60" s="13"/>
      <c r="H60" s="13"/>
      <c r="I60" s="13"/>
      <c r="J60" s="13"/>
      <c r="K60" s="13"/>
    </row>
    <row r="61" spans="1:11" ht="15" customHeight="1">
      <c r="A61" s="13"/>
      <c r="B61" s="13"/>
      <c r="C61" s="13"/>
      <c r="D61" s="13"/>
      <c r="E61" s="13"/>
      <c r="F61" s="13"/>
      <c r="G61" s="13"/>
      <c r="H61" s="13"/>
      <c r="I61" s="13"/>
      <c r="J61" s="13"/>
      <c r="K61" s="13"/>
    </row>
    <row r="62" spans="1:11" ht="15" customHeight="1">
      <c r="A62" s="13"/>
      <c r="B62" s="13"/>
      <c r="C62" s="13"/>
      <c r="D62" s="13"/>
      <c r="E62" s="13"/>
      <c r="F62" s="13"/>
      <c r="G62" s="13"/>
      <c r="H62" s="13"/>
      <c r="I62" s="13"/>
      <c r="J62" s="13"/>
      <c r="K62" s="13"/>
    </row>
    <row r="63" spans="1:11" ht="15" customHeight="1">
      <c r="A63" s="13"/>
      <c r="B63" s="13"/>
      <c r="C63" s="13"/>
      <c r="D63" s="13"/>
      <c r="E63" s="13"/>
      <c r="F63" s="13"/>
      <c r="G63" s="13"/>
      <c r="H63" s="13"/>
      <c r="I63" s="13"/>
      <c r="J63" s="13"/>
      <c r="K63" s="13"/>
    </row>
    <row r="64" spans="1:11" ht="15" customHeight="1">
      <c r="A64" s="13"/>
      <c r="B64" s="13"/>
      <c r="C64" s="13"/>
      <c r="D64" s="13"/>
      <c r="E64" s="13"/>
      <c r="F64" s="13"/>
      <c r="G64" s="13"/>
      <c r="H64" s="13"/>
      <c r="I64" s="13"/>
      <c r="J64" s="13"/>
      <c r="K64" s="13"/>
    </row>
    <row r="65" spans="1:11" ht="15" customHeight="1">
      <c r="A65" s="13"/>
      <c r="B65" s="13"/>
      <c r="C65" s="13"/>
      <c r="D65" s="13"/>
      <c r="E65" s="13"/>
      <c r="F65" s="13"/>
      <c r="G65" s="13"/>
      <c r="H65" s="13"/>
      <c r="I65" s="13"/>
      <c r="J65" s="13"/>
      <c r="K65" s="13"/>
    </row>
    <row r="66" spans="1:11" ht="15" customHeight="1">
      <c r="A66" s="13"/>
      <c r="B66" s="13"/>
      <c r="C66" s="13"/>
      <c r="D66" s="13"/>
      <c r="E66" s="13"/>
      <c r="F66" s="13"/>
      <c r="G66" s="13"/>
      <c r="H66" s="13"/>
      <c r="I66" s="13"/>
      <c r="J66" s="13"/>
      <c r="K66" s="13"/>
    </row>
    <row r="67" spans="1:11" ht="15" customHeight="1">
      <c r="A67" s="13"/>
      <c r="B67" s="13"/>
      <c r="C67" s="13"/>
      <c r="D67" s="13"/>
      <c r="E67" s="13"/>
      <c r="F67" s="13"/>
      <c r="G67" s="13"/>
      <c r="H67" s="13"/>
      <c r="I67" s="13"/>
      <c r="J67" s="13"/>
      <c r="K67" s="13"/>
    </row>
    <row r="68" spans="1:11" ht="15" customHeight="1">
      <c r="A68" s="13"/>
      <c r="B68" s="13"/>
      <c r="C68" s="13"/>
      <c r="D68" s="13"/>
      <c r="E68" s="13"/>
      <c r="F68" s="13"/>
      <c r="G68" s="13"/>
      <c r="H68" s="13"/>
      <c r="I68" s="13"/>
      <c r="J68" s="13"/>
      <c r="K68" s="13"/>
    </row>
    <row r="69" spans="1:11" ht="15" customHeight="1">
      <c r="A69" s="13"/>
      <c r="B69" s="13"/>
      <c r="C69" s="13"/>
      <c r="D69" s="13"/>
      <c r="E69" s="13"/>
      <c r="F69" s="13"/>
      <c r="G69" s="13"/>
      <c r="H69" s="13"/>
      <c r="I69" s="13"/>
      <c r="J69" s="13"/>
      <c r="K69" s="13"/>
    </row>
    <row r="70" spans="1:11" ht="15" customHeight="1">
      <c r="A70" s="13"/>
      <c r="B70" s="18"/>
      <c r="C70" s="18"/>
      <c r="D70" s="18"/>
      <c r="E70" s="18"/>
      <c r="F70" s="18"/>
      <c r="G70" s="18"/>
      <c r="H70" s="18"/>
      <c r="I70" s="18"/>
      <c r="J70" s="19"/>
      <c r="K70" s="13"/>
    </row>
    <row r="71" spans="1:11" ht="15" customHeight="1">
      <c r="A71" s="13"/>
      <c r="B71" s="18"/>
      <c r="C71" s="18"/>
      <c r="D71" s="18"/>
      <c r="E71" s="18"/>
      <c r="F71" s="18"/>
      <c r="G71" s="18"/>
      <c r="H71" s="18"/>
      <c r="I71" s="18"/>
      <c r="J71" s="19"/>
      <c r="K71" s="13"/>
    </row>
    <row r="72" spans="1:11" ht="15" customHeight="1">
      <c r="A72" s="13"/>
      <c r="B72" s="18"/>
      <c r="C72" s="18"/>
      <c r="D72" s="18"/>
      <c r="E72" s="18"/>
      <c r="F72" s="18"/>
      <c r="G72" s="18"/>
      <c r="H72" s="18"/>
      <c r="I72" s="18"/>
      <c r="J72" s="19"/>
      <c r="K72" s="13"/>
    </row>
    <row r="73" spans="1:11" ht="15" customHeight="1">
      <c r="A73" s="13"/>
      <c r="B73" s="18"/>
      <c r="C73" s="18"/>
      <c r="D73" s="18"/>
      <c r="E73" s="18"/>
      <c r="F73" s="18"/>
      <c r="G73" s="18"/>
      <c r="H73" s="18"/>
      <c r="I73" s="18"/>
      <c r="J73" s="19"/>
      <c r="K73" s="13"/>
    </row>
    <row r="74" spans="1:11" ht="15" customHeight="1">
      <c r="A74" s="13"/>
      <c r="B74" s="18"/>
      <c r="C74" s="18"/>
      <c r="D74" s="18"/>
      <c r="E74" s="18"/>
      <c r="F74" s="18"/>
      <c r="G74" s="18"/>
      <c r="H74" s="18"/>
      <c r="I74" s="18"/>
      <c r="J74" s="19"/>
      <c r="K74" s="13"/>
    </row>
    <row r="75" spans="1:11" ht="15" customHeight="1">
      <c r="A75" s="13"/>
      <c r="B75" s="18"/>
      <c r="C75" s="18"/>
      <c r="D75" s="18"/>
      <c r="E75" s="18"/>
      <c r="F75" s="18"/>
      <c r="G75" s="18"/>
      <c r="H75" s="18"/>
      <c r="I75" s="18"/>
      <c r="J75" s="19"/>
      <c r="K75" s="13"/>
    </row>
    <row r="76" spans="1:11" ht="15" customHeight="1">
      <c r="A76" s="13"/>
      <c r="B76" s="18"/>
      <c r="C76" s="18"/>
      <c r="D76" s="18"/>
      <c r="E76" s="18"/>
      <c r="F76" s="18"/>
      <c r="G76" s="18"/>
      <c r="H76" s="18"/>
      <c r="I76" s="18"/>
      <c r="J76" s="19"/>
      <c r="K76" s="13"/>
    </row>
    <row r="77" spans="1:11" ht="15" customHeight="1">
      <c r="A77" s="13"/>
      <c r="B77" s="18"/>
      <c r="C77" s="18"/>
      <c r="D77" s="18"/>
      <c r="E77" s="18"/>
      <c r="F77" s="18"/>
      <c r="G77" s="18"/>
      <c r="H77" s="18"/>
      <c r="I77" s="18"/>
      <c r="J77" s="19"/>
      <c r="K77" s="13"/>
    </row>
    <row r="78" spans="1:11" ht="15" customHeight="1">
      <c r="A78" s="13"/>
      <c r="B78" s="18"/>
      <c r="C78" s="18"/>
      <c r="D78" s="18"/>
      <c r="E78" s="18"/>
      <c r="F78" s="18"/>
      <c r="G78" s="18"/>
      <c r="H78" s="18"/>
      <c r="I78" s="18"/>
      <c r="J78" s="19"/>
      <c r="K78" s="13"/>
    </row>
    <row r="79" spans="1:11" ht="15" customHeight="1">
      <c r="A79" s="13"/>
      <c r="B79" s="18"/>
      <c r="C79" s="18"/>
      <c r="D79" s="18"/>
      <c r="E79" s="18"/>
      <c r="F79" s="18"/>
      <c r="G79" s="18"/>
      <c r="H79" s="18"/>
      <c r="I79" s="18"/>
      <c r="J79" s="19"/>
      <c r="K79" s="13"/>
    </row>
    <row r="80" spans="1:11" ht="15" customHeight="1">
      <c r="A80" s="13"/>
      <c r="B80" s="18"/>
      <c r="C80" s="18"/>
      <c r="D80" s="18"/>
      <c r="E80" s="18"/>
      <c r="F80" s="18"/>
      <c r="G80" s="18"/>
      <c r="H80" s="18"/>
      <c r="I80" s="18"/>
      <c r="J80" s="19"/>
      <c r="K80" s="13"/>
    </row>
    <row r="81" spans="1:11" ht="15" customHeight="1">
      <c r="A81" s="13"/>
      <c r="B81" s="18"/>
      <c r="C81" s="18"/>
      <c r="D81" s="18"/>
      <c r="E81" s="18"/>
      <c r="F81" s="18"/>
      <c r="G81" s="18"/>
      <c r="H81" s="18"/>
      <c r="I81" s="18"/>
      <c r="J81" s="19"/>
      <c r="K81" s="13"/>
    </row>
    <row r="82" spans="1:11" ht="15" customHeight="1">
      <c r="A82" s="13"/>
      <c r="B82" s="18"/>
      <c r="C82" s="18"/>
      <c r="D82" s="18"/>
      <c r="E82" s="18"/>
      <c r="F82" s="18"/>
      <c r="G82" s="18"/>
      <c r="H82" s="18"/>
      <c r="I82" s="18"/>
      <c r="J82" s="19"/>
      <c r="K82" s="13"/>
    </row>
    <row r="83" spans="1:11" ht="15" customHeight="1">
      <c r="A83" s="13"/>
      <c r="B83" s="18"/>
      <c r="C83" s="18"/>
      <c r="D83" s="18"/>
      <c r="E83" s="18"/>
      <c r="F83" s="18"/>
      <c r="G83" s="18"/>
      <c r="H83" s="18"/>
      <c r="I83" s="18"/>
      <c r="J83" s="19"/>
      <c r="K83" s="13"/>
    </row>
    <row r="84" spans="1:11" ht="15" customHeight="1">
      <c r="A84" s="13"/>
      <c r="B84" s="18"/>
      <c r="C84" s="18"/>
      <c r="D84" s="18"/>
      <c r="E84" s="18"/>
      <c r="F84" s="18"/>
      <c r="G84" s="18"/>
      <c r="H84" s="18"/>
      <c r="I84" s="18"/>
      <c r="J84" s="19"/>
      <c r="K84" s="13"/>
    </row>
    <row r="85" spans="1:11" ht="15" customHeight="1">
      <c r="A85" s="13"/>
      <c r="B85" s="18"/>
      <c r="C85" s="18"/>
      <c r="D85" s="18"/>
      <c r="E85" s="18"/>
      <c r="F85" s="18"/>
      <c r="G85" s="18"/>
      <c r="H85" s="18"/>
      <c r="I85" s="18"/>
      <c r="J85" s="19"/>
      <c r="K85" s="13"/>
    </row>
    <row r="86" spans="1:11" ht="15" customHeight="1">
      <c r="A86" s="13"/>
      <c r="B86" s="18"/>
      <c r="C86" s="18"/>
      <c r="D86" s="18"/>
      <c r="E86" s="18"/>
      <c r="F86" s="18"/>
      <c r="G86" s="18"/>
      <c r="H86" s="18"/>
      <c r="I86" s="18"/>
      <c r="J86" s="19"/>
      <c r="K86" s="13"/>
    </row>
    <row r="87" spans="1:11" ht="15" customHeight="1">
      <c r="A87" s="13"/>
      <c r="B87" s="18"/>
      <c r="C87" s="18"/>
      <c r="D87" s="18"/>
      <c r="E87" s="18"/>
      <c r="F87" s="18"/>
      <c r="G87" s="18"/>
      <c r="H87" s="18"/>
      <c r="I87" s="18"/>
      <c r="J87" s="19"/>
      <c r="K87" s="13"/>
    </row>
    <row r="88" spans="1:11" ht="15" customHeight="1">
      <c r="A88" s="13"/>
      <c r="B88" s="18"/>
      <c r="C88" s="18"/>
      <c r="D88" s="18"/>
      <c r="E88" s="18"/>
      <c r="F88" s="18"/>
      <c r="G88" s="18"/>
      <c r="H88" s="18"/>
      <c r="I88" s="18"/>
      <c r="J88" s="19"/>
      <c r="K88" s="13"/>
    </row>
    <row r="89" spans="1:11" ht="15" customHeight="1">
      <c r="A89" s="13"/>
      <c r="B89" s="18"/>
      <c r="C89" s="18"/>
      <c r="D89" s="18"/>
      <c r="E89" s="18"/>
      <c r="F89" s="18"/>
      <c r="G89" s="18"/>
      <c r="H89" s="18"/>
      <c r="I89" s="18"/>
      <c r="J89" s="19"/>
      <c r="K89" s="13"/>
    </row>
    <row r="90" spans="1:11" ht="15" customHeight="1">
      <c r="A90" s="13"/>
      <c r="B90" s="18"/>
      <c r="C90" s="18"/>
      <c r="D90" s="18"/>
      <c r="E90" s="18"/>
      <c r="F90" s="18"/>
      <c r="G90" s="18"/>
      <c r="H90" s="18"/>
      <c r="I90" s="18"/>
      <c r="J90" s="19"/>
      <c r="K90" s="13"/>
    </row>
    <row r="91" spans="1:11" ht="15" customHeight="1">
      <c r="A91" s="13"/>
      <c r="B91" s="18"/>
      <c r="C91" s="18"/>
      <c r="D91" s="18"/>
      <c r="E91" s="18"/>
      <c r="F91" s="18"/>
      <c r="G91" s="18"/>
      <c r="H91" s="18"/>
      <c r="I91" s="18"/>
      <c r="J91" s="19"/>
      <c r="K91" s="13"/>
    </row>
    <row r="92" spans="1:11" ht="15" customHeight="1">
      <c r="A92" s="13"/>
      <c r="B92" s="18"/>
      <c r="C92" s="18"/>
      <c r="D92" s="18"/>
      <c r="E92" s="18"/>
      <c r="F92" s="18"/>
      <c r="G92" s="18"/>
      <c r="H92" s="18"/>
      <c r="I92" s="18"/>
      <c r="J92" s="19"/>
      <c r="K92" s="13"/>
    </row>
    <row r="93" spans="1:11" ht="15" customHeight="1">
      <c r="A93" s="13"/>
      <c r="B93" s="18"/>
      <c r="C93" s="18"/>
      <c r="D93" s="18"/>
      <c r="E93" s="18"/>
      <c r="F93" s="18"/>
      <c r="G93" s="18"/>
      <c r="H93" s="18"/>
      <c r="I93" s="18"/>
      <c r="J93" s="19"/>
      <c r="K93" s="13"/>
    </row>
    <row r="94" spans="1:11" ht="15" customHeight="1">
      <c r="A94" s="13"/>
      <c r="B94" s="18"/>
      <c r="C94" s="18"/>
      <c r="D94" s="18"/>
      <c r="E94" s="18"/>
      <c r="F94" s="18"/>
      <c r="G94" s="18"/>
      <c r="H94" s="18"/>
      <c r="I94" s="18"/>
      <c r="J94" s="19"/>
      <c r="K94" s="13"/>
    </row>
    <row r="95" spans="1:11" ht="15" customHeight="1">
      <c r="A95" s="13"/>
      <c r="B95" s="18"/>
      <c r="C95" s="18"/>
      <c r="D95" s="18"/>
      <c r="E95" s="18"/>
      <c r="F95" s="18"/>
      <c r="G95" s="18"/>
      <c r="H95" s="18"/>
      <c r="I95" s="18"/>
      <c r="J95" s="19"/>
      <c r="K95" s="13"/>
    </row>
    <row r="96" spans="1:11" ht="15" customHeight="1">
      <c r="A96" s="13"/>
      <c r="B96" s="18"/>
      <c r="C96" s="18"/>
      <c r="D96" s="18"/>
      <c r="E96" s="18"/>
      <c r="F96" s="18"/>
      <c r="G96" s="18"/>
      <c r="H96" s="18"/>
      <c r="I96" s="18"/>
      <c r="J96" s="19"/>
      <c r="K96" s="13"/>
    </row>
    <row r="97" spans="1:11" ht="15" customHeight="1">
      <c r="A97" s="13"/>
      <c r="B97" s="18"/>
      <c r="C97" s="18"/>
      <c r="D97" s="18"/>
      <c r="E97" s="18"/>
      <c r="F97" s="18"/>
      <c r="G97" s="18"/>
      <c r="H97" s="18"/>
      <c r="I97" s="18"/>
      <c r="J97" s="19"/>
      <c r="K97" s="13"/>
    </row>
    <row r="98" spans="1:11" ht="15" customHeight="1">
      <c r="A98" s="13"/>
      <c r="B98" s="18"/>
      <c r="C98" s="18"/>
      <c r="D98" s="18"/>
      <c r="E98" s="18"/>
      <c r="F98" s="18"/>
      <c r="G98" s="18"/>
      <c r="H98" s="18"/>
      <c r="I98" s="18"/>
      <c r="J98" s="19"/>
      <c r="K98" s="13"/>
    </row>
    <row r="99" spans="1:11" ht="15" customHeight="1">
      <c r="A99" s="13"/>
      <c r="B99" s="18"/>
      <c r="C99" s="18"/>
      <c r="D99" s="18"/>
      <c r="E99" s="18"/>
      <c r="F99" s="18"/>
      <c r="G99" s="18"/>
      <c r="H99" s="18"/>
      <c r="I99" s="18"/>
      <c r="J99" s="19"/>
      <c r="K99" s="13"/>
    </row>
    <row r="100" spans="1:11" ht="15" customHeight="1">
      <c r="A100" s="13"/>
      <c r="B100" s="18"/>
      <c r="C100" s="18"/>
      <c r="D100" s="18"/>
      <c r="E100" s="18"/>
      <c r="F100" s="18"/>
      <c r="G100" s="18"/>
      <c r="H100" s="18"/>
      <c r="I100" s="18"/>
      <c r="J100" s="19"/>
      <c r="K100" s="13"/>
    </row>
    <row r="101" spans="1:11" ht="15" customHeight="1">
      <c r="A101" s="13"/>
      <c r="B101" s="18"/>
      <c r="C101" s="18"/>
      <c r="D101" s="18"/>
      <c r="E101" s="18"/>
      <c r="F101" s="18"/>
      <c r="G101" s="18"/>
      <c r="H101" s="18"/>
      <c r="I101" s="18"/>
      <c r="J101" s="19"/>
      <c r="K101" s="13"/>
    </row>
    <row r="102" spans="1:11" ht="15" customHeight="1">
      <c r="A102" s="13"/>
      <c r="B102" s="18"/>
      <c r="C102" s="18"/>
      <c r="D102" s="18"/>
      <c r="E102" s="18"/>
      <c r="F102" s="18"/>
      <c r="G102" s="18"/>
      <c r="H102" s="18"/>
      <c r="I102" s="18"/>
      <c r="J102" s="19"/>
      <c r="K102" s="13"/>
    </row>
    <row r="103" spans="1:11" ht="15" customHeight="1">
      <c r="A103" s="13"/>
      <c r="B103" s="18"/>
      <c r="C103" s="18"/>
      <c r="D103" s="18"/>
      <c r="E103" s="18"/>
      <c r="F103" s="18"/>
      <c r="G103" s="18"/>
      <c r="H103" s="18"/>
      <c r="I103" s="18"/>
      <c r="J103" s="19"/>
      <c r="K103" s="13"/>
    </row>
    <row r="104" spans="1:11" ht="15" customHeight="1">
      <c r="A104" s="13"/>
      <c r="B104" s="18"/>
      <c r="C104" s="18"/>
      <c r="D104" s="18"/>
      <c r="E104" s="18"/>
      <c r="F104" s="18"/>
      <c r="G104" s="18"/>
      <c r="H104" s="18"/>
      <c r="I104" s="18"/>
      <c r="J104" s="19"/>
      <c r="K104" s="13"/>
    </row>
    <row r="105" spans="1:11" ht="15" customHeight="1">
      <c r="A105" s="13"/>
      <c r="B105" s="18"/>
      <c r="C105" s="18"/>
      <c r="D105" s="18"/>
      <c r="E105" s="18"/>
      <c r="F105" s="18"/>
      <c r="G105" s="18"/>
      <c r="H105" s="18"/>
      <c r="I105" s="18"/>
      <c r="J105" s="19"/>
      <c r="K105" s="13"/>
    </row>
    <row r="106" spans="1:11" ht="15" customHeight="1">
      <c r="A106" s="13"/>
      <c r="B106" s="18"/>
      <c r="C106" s="18"/>
      <c r="D106" s="18"/>
      <c r="E106" s="18"/>
      <c r="F106" s="18"/>
      <c r="G106" s="18"/>
      <c r="H106" s="18"/>
      <c r="I106" s="18"/>
      <c r="J106" s="19"/>
      <c r="K106" s="13"/>
    </row>
    <row r="107" spans="1:11" ht="15" customHeight="1">
      <c r="A107" s="13"/>
      <c r="B107" s="18"/>
      <c r="C107" s="18"/>
      <c r="D107" s="18"/>
      <c r="E107" s="18"/>
      <c r="F107" s="18"/>
      <c r="G107" s="18"/>
      <c r="H107" s="18"/>
      <c r="I107" s="18"/>
      <c r="J107" s="19"/>
      <c r="K107" s="13"/>
    </row>
    <row r="108" spans="1:11" ht="15" customHeight="1">
      <c r="A108" s="13"/>
      <c r="B108" s="18"/>
      <c r="C108" s="18"/>
      <c r="D108" s="18"/>
      <c r="E108" s="18"/>
      <c r="F108" s="18"/>
      <c r="G108" s="18"/>
      <c r="H108" s="18"/>
      <c r="I108" s="18"/>
      <c r="J108" s="19"/>
      <c r="K108" s="13"/>
    </row>
    <row r="109" spans="1:11" ht="15" customHeight="1">
      <c r="A109" s="13"/>
      <c r="B109" s="18"/>
      <c r="C109" s="18"/>
      <c r="D109" s="18"/>
      <c r="E109" s="18"/>
      <c r="F109" s="18"/>
      <c r="G109" s="18"/>
      <c r="H109" s="18"/>
      <c r="I109" s="18"/>
      <c r="J109" s="19"/>
      <c r="K109" s="13"/>
    </row>
    <row r="110" spans="1:11" ht="15" customHeight="1">
      <c r="A110" s="13"/>
      <c r="B110" s="18"/>
      <c r="C110" s="18"/>
      <c r="D110" s="18"/>
      <c r="E110" s="18"/>
      <c r="F110" s="18"/>
      <c r="G110" s="18"/>
      <c r="H110" s="18"/>
      <c r="I110" s="18"/>
      <c r="J110" s="19"/>
      <c r="K110" s="13"/>
    </row>
    <row r="111" spans="1:11" ht="15" customHeight="1">
      <c r="A111" s="13"/>
      <c r="B111" s="18"/>
      <c r="C111" s="18"/>
      <c r="D111" s="18"/>
      <c r="E111" s="18"/>
      <c r="F111" s="18"/>
      <c r="G111" s="18"/>
      <c r="H111" s="18"/>
      <c r="I111" s="18"/>
      <c r="J111" s="19"/>
      <c r="K111" s="13"/>
    </row>
    <row r="112" spans="1:11" ht="15" customHeight="1">
      <c r="A112" s="13"/>
      <c r="B112" s="18"/>
      <c r="C112" s="18"/>
      <c r="D112" s="18"/>
      <c r="E112" s="18"/>
      <c r="F112" s="18"/>
      <c r="G112" s="18"/>
      <c r="H112" s="18"/>
      <c r="I112" s="18"/>
      <c r="J112" s="19"/>
      <c r="K112" s="13"/>
    </row>
    <row r="113" spans="1:11" ht="15" customHeight="1">
      <c r="A113" s="13"/>
      <c r="B113" s="18"/>
      <c r="C113" s="18"/>
      <c r="D113" s="18"/>
      <c r="E113" s="18"/>
      <c r="F113" s="18"/>
      <c r="G113" s="18"/>
      <c r="H113" s="18"/>
      <c r="I113" s="18"/>
      <c r="J113" s="19"/>
      <c r="K113" s="13"/>
    </row>
    <row r="114" spans="1:11" ht="15" customHeight="1">
      <c r="A114" s="13"/>
      <c r="B114" s="18"/>
      <c r="C114" s="18"/>
      <c r="D114" s="18"/>
      <c r="E114" s="18"/>
      <c r="F114" s="18"/>
      <c r="G114" s="18"/>
      <c r="H114" s="18"/>
      <c r="I114" s="18"/>
      <c r="J114" s="19"/>
      <c r="K114" s="13"/>
    </row>
    <row r="115" spans="1:11" ht="15" customHeight="1">
      <c r="A115" s="13"/>
      <c r="B115" s="18"/>
      <c r="C115" s="18"/>
      <c r="D115" s="18"/>
      <c r="E115" s="18"/>
      <c r="F115" s="18"/>
      <c r="G115" s="18"/>
      <c r="H115" s="18"/>
      <c r="I115" s="18"/>
      <c r="J115" s="19"/>
      <c r="K115" s="13"/>
    </row>
    <row r="116" spans="1:11" ht="15" customHeight="1">
      <c r="A116" s="13"/>
      <c r="B116" s="18"/>
      <c r="C116" s="18"/>
      <c r="D116" s="18"/>
      <c r="E116" s="18"/>
      <c r="F116" s="18"/>
      <c r="G116" s="18"/>
      <c r="H116" s="18"/>
      <c r="I116" s="18"/>
      <c r="J116" s="19"/>
      <c r="K116" s="13"/>
    </row>
    <row r="117" spans="1:11" ht="15" customHeight="1">
      <c r="A117" s="13"/>
      <c r="B117" s="18"/>
      <c r="C117" s="18"/>
      <c r="D117" s="18"/>
      <c r="E117" s="18"/>
      <c r="F117" s="18"/>
      <c r="G117" s="18"/>
      <c r="H117" s="18"/>
      <c r="I117" s="18"/>
      <c r="J117" s="19"/>
      <c r="K117" s="13"/>
    </row>
    <row r="118" spans="1:11" ht="15" customHeight="1">
      <c r="A118" s="13"/>
      <c r="B118" s="18"/>
      <c r="C118" s="18"/>
      <c r="D118" s="18"/>
      <c r="E118" s="18"/>
      <c r="F118" s="18"/>
      <c r="G118" s="18"/>
      <c r="H118" s="18"/>
      <c r="I118" s="18"/>
      <c r="J118" s="19"/>
      <c r="K118" s="13"/>
    </row>
    <row r="119" spans="1:11" ht="15" customHeight="1">
      <c r="A119" s="13"/>
      <c r="B119" s="18"/>
      <c r="C119" s="18"/>
      <c r="D119" s="18"/>
      <c r="E119" s="18"/>
      <c r="F119" s="18"/>
      <c r="G119" s="18"/>
      <c r="H119" s="18"/>
      <c r="I119" s="18"/>
      <c r="J119" s="19"/>
      <c r="K119" s="13"/>
    </row>
    <row r="120" spans="1:11" ht="15" customHeight="1">
      <c r="A120" s="13"/>
      <c r="B120" s="18"/>
      <c r="C120" s="18"/>
      <c r="D120" s="18"/>
      <c r="E120" s="18"/>
      <c r="F120" s="18"/>
      <c r="G120" s="18"/>
      <c r="H120" s="18"/>
      <c r="I120" s="18"/>
      <c r="J120" s="19"/>
      <c r="K120" s="13"/>
    </row>
    <row r="121" spans="1:11" ht="15" customHeight="1">
      <c r="A121" s="13"/>
      <c r="B121" s="18"/>
      <c r="C121" s="18"/>
      <c r="D121" s="18"/>
      <c r="E121" s="18"/>
      <c r="F121" s="18"/>
      <c r="G121" s="18"/>
      <c r="H121" s="18"/>
      <c r="I121" s="18"/>
      <c r="J121" s="19"/>
      <c r="K121" s="13"/>
    </row>
    <row r="122" spans="1:11" ht="15" customHeight="1">
      <c r="A122" s="13"/>
      <c r="B122" s="18"/>
      <c r="C122" s="18"/>
      <c r="D122" s="18"/>
      <c r="E122" s="18"/>
      <c r="F122" s="18"/>
      <c r="G122" s="18"/>
      <c r="H122" s="18"/>
      <c r="I122" s="18"/>
      <c r="J122" s="19"/>
      <c r="K122" s="13"/>
    </row>
    <row r="123" spans="1:11" ht="15" customHeight="1">
      <c r="A123" s="13"/>
      <c r="B123" s="18"/>
      <c r="C123" s="18"/>
      <c r="D123" s="18"/>
      <c r="E123" s="18"/>
      <c r="F123" s="18"/>
      <c r="G123" s="18"/>
      <c r="H123" s="18"/>
      <c r="I123" s="18"/>
      <c r="J123" s="19"/>
      <c r="K123" s="13"/>
    </row>
    <row r="124" spans="1:11" ht="15" customHeight="1">
      <c r="A124" s="13"/>
      <c r="B124" s="18"/>
      <c r="C124" s="18"/>
      <c r="D124" s="18"/>
      <c r="E124" s="18"/>
      <c r="F124" s="18"/>
      <c r="G124" s="18"/>
      <c r="H124" s="18"/>
      <c r="I124" s="18"/>
      <c r="J124" s="19"/>
      <c r="K124" s="13"/>
    </row>
    <row r="125" spans="1:11" ht="15" customHeight="1">
      <c r="A125" s="13"/>
      <c r="B125" s="18"/>
      <c r="C125" s="18"/>
      <c r="D125" s="18"/>
      <c r="E125" s="18"/>
      <c r="F125" s="18"/>
      <c r="G125" s="18"/>
      <c r="H125" s="18"/>
      <c r="I125" s="18"/>
      <c r="J125" s="19"/>
      <c r="K125" s="13"/>
    </row>
    <row r="126" spans="1:11" ht="15" customHeight="1">
      <c r="A126" s="13"/>
      <c r="B126" s="18"/>
      <c r="C126" s="18"/>
      <c r="D126" s="18"/>
      <c r="E126" s="18"/>
      <c r="F126" s="18"/>
      <c r="G126" s="18"/>
      <c r="H126" s="18"/>
      <c r="I126" s="18"/>
      <c r="J126" s="19"/>
      <c r="K126" s="13"/>
    </row>
    <row r="127" spans="1:11" ht="15" customHeight="1">
      <c r="A127" s="13"/>
      <c r="B127" s="18"/>
      <c r="C127" s="18"/>
      <c r="D127" s="18"/>
      <c r="E127" s="18"/>
      <c r="F127" s="18"/>
      <c r="G127" s="18"/>
      <c r="H127" s="18"/>
      <c r="I127" s="18"/>
      <c r="J127" s="19"/>
      <c r="K127" s="13"/>
    </row>
    <row r="128" spans="1:11" ht="15" customHeight="1">
      <c r="A128" s="13"/>
      <c r="B128" s="18"/>
      <c r="C128" s="18"/>
      <c r="D128" s="18"/>
      <c r="E128" s="18"/>
      <c r="F128" s="18"/>
      <c r="G128" s="18"/>
      <c r="H128" s="18"/>
      <c r="I128" s="18"/>
      <c r="J128" s="19"/>
      <c r="K128" s="13"/>
    </row>
    <row r="129" spans="1:11" ht="15" customHeight="1">
      <c r="A129" s="13"/>
      <c r="B129" s="18"/>
      <c r="C129" s="18"/>
      <c r="D129" s="18"/>
      <c r="E129" s="18"/>
      <c r="F129" s="18"/>
      <c r="G129" s="18"/>
      <c r="H129" s="18"/>
      <c r="I129" s="18"/>
      <c r="J129" s="19"/>
      <c r="K129" s="13"/>
    </row>
    <row r="130" spans="1:11" ht="15" customHeight="1">
      <c r="A130" s="13"/>
      <c r="B130" s="18"/>
      <c r="C130" s="18"/>
      <c r="D130" s="18"/>
      <c r="E130" s="18"/>
      <c r="F130" s="18"/>
      <c r="G130" s="18"/>
      <c r="H130" s="18"/>
      <c r="I130" s="18"/>
      <c r="J130" s="19"/>
      <c r="K130" s="13"/>
    </row>
    <row r="131" spans="1:11" ht="15" customHeight="1">
      <c r="A131" s="13"/>
      <c r="B131" s="18"/>
      <c r="C131" s="18"/>
      <c r="D131" s="18"/>
      <c r="E131" s="18"/>
      <c r="F131" s="18"/>
      <c r="G131" s="18"/>
      <c r="H131" s="18"/>
      <c r="I131" s="18"/>
      <c r="J131" s="19"/>
      <c r="K131" s="13"/>
    </row>
    <row r="132" spans="1:11" ht="15" customHeight="1">
      <c r="A132" s="13"/>
      <c r="B132" s="18"/>
      <c r="C132" s="18"/>
      <c r="D132" s="18"/>
      <c r="E132" s="18"/>
      <c r="F132" s="18"/>
      <c r="G132" s="18"/>
      <c r="H132" s="18"/>
      <c r="I132" s="18"/>
      <c r="J132" s="19"/>
      <c r="K132" s="13"/>
    </row>
    <row r="133" spans="1:11" ht="15" customHeight="1">
      <c r="A133" s="13"/>
      <c r="B133" s="18"/>
      <c r="C133" s="18"/>
      <c r="D133" s="18"/>
      <c r="E133" s="18"/>
      <c r="F133" s="18"/>
      <c r="G133" s="18"/>
      <c r="H133" s="18"/>
      <c r="I133" s="18"/>
      <c r="J133" s="19"/>
      <c r="K133" s="13"/>
    </row>
    <row r="134" spans="1:11" ht="15" customHeight="1">
      <c r="A134" s="13"/>
      <c r="B134" s="18"/>
      <c r="C134" s="18"/>
      <c r="D134" s="18"/>
      <c r="E134" s="18"/>
      <c r="F134" s="18"/>
      <c r="G134" s="18"/>
      <c r="H134" s="18"/>
      <c r="I134" s="18"/>
      <c r="J134" s="19"/>
      <c r="K134" s="13"/>
    </row>
    <row r="135" spans="1:11" ht="15" customHeight="1">
      <c r="A135" s="13"/>
      <c r="B135" s="18"/>
      <c r="C135" s="18"/>
      <c r="D135" s="18"/>
      <c r="E135" s="18"/>
      <c r="F135" s="18"/>
      <c r="G135" s="18"/>
      <c r="H135" s="18"/>
      <c r="I135" s="18"/>
      <c r="J135" s="19"/>
      <c r="K135" s="13"/>
    </row>
    <row r="136" spans="1:11" ht="15" customHeight="1">
      <c r="A136" s="13"/>
      <c r="B136" s="18"/>
      <c r="C136" s="18"/>
      <c r="D136" s="18"/>
      <c r="E136" s="18"/>
      <c r="F136" s="18"/>
      <c r="G136" s="18"/>
      <c r="H136" s="18"/>
      <c r="I136" s="18"/>
      <c r="J136" s="19"/>
      <c r="K136" s="13"/>
    </row>
    <row r="137" spans="1:11" ht="15" customHeight="1">
      <c r="A137" s="13"/>
      <c r="B137" s="18"/>
      <c r="C137" s="18"/>
      <c r="D137" s="18"/>
      <c r="E137" s="18"/>
      <c r="F137" s="18"/>
      <c r="G137" s="18"/>
      <c r="H137" s="18"/>
      <c r="I137" s="18"/>
      <c r="J137" s="19"/>
      <c r="K137" s="13"/>
    </row>
    <row r="138" spans="1:11" ht="15" customHeight="1">
      <c r="A138" s="13"/>
      <c r="B138" s="18"/>
      <c r="C138" s="18"/>
      <c r="D138" s="18"/>
      <c r="E138" s="18"/>
      <c r="F138" s="18"/>
      <c r="G138" s="18"/>
      <c r="H138" s="18"/>
      <c r="I138" s="18"/>
      <c r="J138" s="19"/>
      <c r="K138" s="13"/>
    </row>
    <row r="139" spans="1:11" ht="15" customHeight="1">
      <c r="A139" s="13"/>
      <c r="B139" s="18"/>
      <c r="C139" s="18"/>
      <c r="D139" s="18"/>
      <c r="E139" s="18"/>
      <c r="F139" s="18"/>
      <c r="G139" s="18"/>
      <c r="H139" s="18"/>
      <c r="I139" s="18"/>
      <c r="J139" s="19"/>
      <c r="K139" s="13"/>
    </row>
    <row r="140" spans="1:11" ht="15" customHeight="1">
      <c r="A140" s="13"/>
      <c r="B140" s="18"/>
      <c r="C140" s="18"/>
      <c r="D140" s="18"/>
      <c r="E140" s="18"/>
      <c r="F140" s="18"/>
      <c r="G140" s="18"/>
      <c r="H140" s="18"/>
      <c r="I140" s="18"/>
      <c r="J140" s="19"/>
      <c r="K140" s="13"/>
    </row>
    <row r="141" spans="1:11" ht="15" customHeight="1">
      <c r="A141" s="13"/>
      <c r="B141" s="18"/>
      <c r="C141" s="18"/>
      <c r="D141" s="18"/>
      <c r="E141" s="18"/>
      <c r="F141" s="18"/>
      <c r="G141" s="18"/>
      <c r="H141" s="18"/>
      <c r="I141" s="18"/>
      <c r="J141" s="19"/>
      <c r="K141" s="13"/>
    </row>
    <row r="142" spans="1:11" ht="15" customHeight="1">
      <c r="A142" s="13"/>
      <c r="B142" s="18"/>
      <c r="C142" s="18"/>
      <c r="D142" s="18"/>
      <c r="E142" s="18"/>
      <c r="F142" s="18"/>
      <c r="G142" s="18"/>
      <c r="H142" s="18"/>
      <c r="I142" s="18"/>
      <c r="J142" s="19"/>
      <c r="K142" s="13"/>
    </row>
    <row r="143" spans="1:11" ht="15" customHeight="1">
      <c r="A143" s="13"/>
      <c r="B143" s="18"/>
      <c r="C143" s="18"/>
      <c r="D143" s="18"/>
      <c r="E143" s="18"/>
      <c r="F143" s="18"/>
      <c r="G143" s="18"/>
      <c r="H143" s="18"/>
      <c r="I143" s="18"/>
      <c r="J143" s="19"/>
      <c r="K143" s="13"/>
    </row>
    <row r="144" spans="1:11" ht="15" customHeight="1">
      <c r="A144" s="13"/>
      <c r="B144" s="18"/>
      <c r="C144" s="18"/>
      <c r="D144" s="18"/>
      <c r="E144" s="18"/>
      <c r="F144" s="18"/>
      <c r="G144" s="18"/>
      <c r="H144" s="18"/>
      <c r="I144" s="18"/>
      <c r="J144" s="19"/>
      <c r="K144" s="13"/>
    </row>
    <row r="145" spans="1:11" ht="15" customHeight="1">
      <c r="A145" s="13"/>
      <c r="B145" s="18"/>
      <c r="C145" s="18"/>
      <c r="D145" s="18"/>
      <c r="E145" s="18"/>
      <c r="F145" s="18"/>
      <c r="G145" s="18"/>
      <c r="H145" s="18"/>
      <c r="I145" s="18"/>
      <c r="J145" s="19"/>
      <c r="K145" s="13"/>
    </row>
    <row r="146" spans="1:11" ht="15" customHeight="1">
      <c r="A146" s="13"/>
      <c r="B146" s="18"/>
      <c r="C146" s="18"/>
      <c r="D146" s="18"/>
      <c r="E146" s="18"/>
      <c r="F146" s="18"/>
      <c r="G146" s="18"/>
      <c r="H146" s="18"/>
      <c r="I146" s="18"/>
      <c r="J146" s="19"/>
      <c r="K146" s="13"/>
    </row>
    <row r="147" spans="1:11" ht="15" customHeight="1">
      <c r="A147" s="13"/>
      <c r="B147" s="18"/>
      <c r="C147" s="18"/>
      <c r="D147" s="18"/>
      <c r="E147" s="18"/>
      <c r="F147" s="18"/>
      <c r="G147" s="18"/>
      <c r="H147" s="18"/>
      <c r="I147" s="18"/>
      <c r="J147" s="19"/>
      <c r="K147" s="13"/>
    </row>
    <row r="148" spans="1:11" ht="15" customHeight="1">
      <c r="A148" s="13"/>
      <c r="B148" s="18"/>
      <c r="C148" s="18"/>
      <c r="D148" s="18"/>
      <c r="E148" s="18"/>
      <c r="F148" s="18"/>
      <c r="G148" s="18"/>
      <c r="H148" s="18"/>
      <c r="I148" s="18"/>
      <c r="J148" s="19"/>
      <c r="K148" s="13"/>
    </row>
    <row r="149" spans="1:11" ht="15" customHeight="1">
      <c r="A149" s="13"/>
      <c r="B149" s="18"/>
      <c r="C149" s="18"/>
      <c r="D149" s="18"/>
      <c r="E149" s="18"/>
      <c r="F149" s="18"/>
      <c r="G149" s="18"/>
      <c r="H149" s="18"/>
      <c r="I149" s="18"/>
      <c r="J149" s="19"/>
      <c r="K149" s="13"/>
    </row>
    <row r="150" spans="1:11" ht="15" customHeight="1">
      <c r="A150" s="13"/>
      <c r="B150" s="18"/>
      <c r="C150" s="18"/>
      <c r="D150" s="18"/>
      <c r="E150" s="18"/>
      <c r="F150" s="18"/>
      <c r="G150" s="18"/>
      <c r="H150" s="18"/>
      <c r="I150" s="18"/>
      <c r="J150" s="19"/>
      <c r="K150" s="13"/>
    </row>
    <row r="151" spans="1:11" ht="15" customHeight="1">
      <c r="A151" s="13"/>
      <c r="B151" s="18"/>
      <c r="C151" s="18"/>
      <c r="D151" s="18"/>
      <c r="E151" s="18"/>
      <c r="F151" s="18"/>
      <c r="G151" s="18"/>
      <c r="H151" s="18"/>
      <c r="I151" s="18"/>
      <c r="J151" s="19"/>
      <c r="K151" s="13"/>
    </row>
    <row r="152" spans="1:11" ht="15" customHeight="1">
      <c r="A152" s="13"/>
      <c r="B152" s="18"/>
      <c r="C152" s="18"/>
      <c r="D152" s="18"/>
      <c r="E152" s="18"/>
      <c r="F152" s="18"/>
      <c r="G152" s="18"/>
      <c r="H152" s="18"/>
      <c r="I152" s="18"/>
      <c r="J152" s="19"/>
      <c r="K152" s="13"/>
    </row>
    <row r="153" spans="1:11" ht="15" customHeight="1">
      <c r="A153" s="13"/>
      <c r="B153" s="18"/>
      <c r="C153" s="18"/>
      <c r="D153" s="18"/>
      <c r="E153" s="18"/>
      <c r="F153" s="18"/>
      <c r="G153" s="18"/>
      <c r="H153" s="18"/>
      <c r="I153" s="18"/>
      <c r="J153" s="19"/>
      <c r="K153" s="13"/>
    </row>
    <row r="154" spans="1:11" ht="15" customHeight="1">
      <c r="A154" s="13"/>
      <c r="B154" s="18"/>
      <c r="C154" s="18"/>
      <c r="D154" s="18"/>
      <c r="E154" s="18"/>
      <c r="F154" s="18"/>
      <c r="G154" s="18"/>
      <c r="H154" s="18"/>
      <c r="I154" s="18"/>
      <c r="J154" s="19"/>
      <c r="K154" s="13"/>
    </row>
    <row r="155" spans="1:11" ht="15" customHeight="1">
      <c r="A155" s="13"/>
      <c r="B155" s="18"/>
      <c r="C155" s="18"/>
      <c r="D155" s="18"/>
      <c r="E155" s="18"/>
      <c r="F155" s="18"/>
      <c r="G155" s="18"/>
      <c r="H155" s="18"/>
      <c r="I155" s="18"/>
      <c r="J155" s="19"/>
      <c r="K155" s="13"/>
    </row>
    <row r="156" spans="1:11" ht="15" customHeight="1">
      <c r="A156" s="13"/>
      <c r="B156" s="18"/>
      <c r="C156" s="18"/>
      <c r="D156" s="18"/>
      <c r="E156" s="18"/>
      <c r="F156" s="18"/>
      <c r="G156" s="18"/>
      <c r="H156" s="18"/>
      <c r="I156" s="18"/>
      <c r="J156" s="19"/>
      <c r="K156" s="13"/>
    </row>
    <row r="157" spans="1:11" ht="15" customHeight="1">
      <c r="A157" s="13"/>
      <c r="B157" s="18"/>
      <c r="C157" s="18"/>
      <c r="D157" s="18"/>
      <c r="E157" s="18"/>
      <c r="F157" s="18"/>
      <c r="G157" s="18"/>
      <c r="H157" s="18"/>
      <c r="I157" s="18"/>
      <c r="J157" s="19"/>
      <c r="K157" s="13"/>
    </row>
    <row r="158" spans="1:11" ht="15" customHeight="1">
      <c r="A158" s="13"/>
      <c r="B158" s="18"/>
      <c r="C158" s="18"/>
      <c r="D158" s="18"/>
      <c r="E158" s="18"/>
      <c r="F158" s="18"/>
      <c r="G158" s="18"/>
      <c r="H158" s="18"/>
      <c r="I158" s="18"/>
      <c r="J158" s="19"/>
      <c r="K158" s="13"/>
    </row>
    <row r="159" spans="1:11" ht="15" customHeight="1">
      <c r="A159" s="13"/>
      <c r="B159" s="18"/>
      <c r="C159" s="18"/>
      <c r="D159" s="18"/>
      <c r="E159" s="18"/>
      <c r="F159" s="18"/>
      <c r="G159" s="18"/>
      <c r="H159" s="18"/>
      <c r="I159" s="18"/>
      <c r="J159" s="19"/>
      <c r="K159" s="13"/>
    </row>
    <row r="160" spans="1:11" ht="15" customHeight="1">
      <c r="A160" s="13"/>
      <c r="B160" s="18"/>
      <c r="C160" s="18"/>
      <c r="D160" s="18"/>
      <c r="E160" s="18"/>
      <c r="F160" s="18"/>
      <c r="G160" s="18"/>
      <c r="H160" s="18"/>
      <c r="I160" s="18"/>
      <c r="J160" s="19"/>
      <c r="K160" s="13"/>
    </row>
    <row r="161" spans="1:11" ht="15" customHeight="1">
      <c r="A161" s="13"/>
      <c r="B161" s="18"/>
      <c r="C161" s="18"/>
      <c r="D161" s="18"/>
      <c r="E161" s="18"/>
      <c r="F161" s="18"/>
      <c r="G161" s="18"/>
      <c r="H161" s="18"/>
      <c r="I161" s="18"/>
      <c r="J161" s="19"/>
      <c r="K161" s="13"/>
    </row>
    <row r="162" spans="1:11" ht="15" customHeight="1">
      <c r="A162" s="13"/>
      <c r="B162" s="18"/>
      <c r="C162" s="18"/>
      <c r="D162" s="18"/>
      <c r="E162" s="18"/>
      <c r="F162" s="18"/>
      <c r="G162" s="18"/>
      <c r="H162" s="18"/>
      <c r="I162" s="18"/>
      <c r="J162" s="19"/>
      <c r="K162" s="13"/>
    </row>
    <row r="163" spans="1:11" ht="15" customHeight="1">
      <c r="A163" s="13"/>
      <c r="B163" s="18"/>
      <c r="C163" s="18"/>
      <c r="D163" s="18"/>
      <c r="E163" s="18"/>
      <c r="F163" s="18"/>
      <c r="G163" s="18"/>
      <c r="H163" s="18"/>
      <c r="I163" s="18"/>
      <c r="J163" s="19"/>
      <c r="K163" s="13"/>
    </row>
  </sheetData>
  <protectedRanges>
    <protectedRange sqref="C29:C47" name="範囲1_2_1_1"/>
  </protectedRanges>
  <mergeCells count="34">
    <mergeCell ref="I47:J47"/>
    <mergeCell ref="I41:J41"/>
    <mergeCell ref="I42:J42"/>
    <mergeCell ref="I43:J43"/>
    <mergeCell ref="I44:J44"/>
    <mergeCell ref="I45:J45"/>
    <mergeCell ref="I46:J46"/>
    <mergeCell ref="I40:J40"/>
    <mergeCell ref="I29:J29"/>
    <mergeCell ref="I30:J30"/>
    <mergeCell ref="I31:J31"/>
    <mergeCell ref="I32:J32"/>
    <mergeCell ref="I33:J33"/>
    <mergeCell ref="I34:J34"/>
    <mergeCell ref="I35:J35"/>
    <mergeCell ref="I36:J36"/>
    <mergeCell ref="I37:J37"/>
    <mergeCell ref="I38:J38"/>
    <mergeCell ref="I39:J39"/>
    <mergeCell ref="B26:F26"/>
    <mergeCell ref="H26:H28"/>
    <mergeCell ref="I26:J28"/>
    <mergeCell ref="B27:D27"/>
    <mergeCell ref="E27:E28"/>
    <mergeCell ref="F27:F28"/>
    <mergeCell ref="G27:G28"/>
    <mergeCell ref="A1:J1"/>
    <mergeCell ref="B3:I3"/>
    <mergeCell ref="J3:J5"/>
    <mergeCell ref="B4:E4"/>
    <mergeCell ref="F4:F5"/>
    <mergeCell ref="G4:G5"/>
    <mergeCell ref="H4:H5"/>
    <mergeCell ref="I4:I5"/>
  </mergeCells>
  <phoneticPr fontId="3"/>
  <pageMargins left="0.78740157480314965" right="0.78740157480314965" top="0.98425196850393704" bottom="0.98425196850393704" header="0.51181102362204722" footer="0.31496062992125984"/>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3"/>
  <sheetViews>
    <sheetView zoomScaleNormal="100" workbookViewId="0">
      <selection sqref="A1:J1"/>
    </sheetView>
  </sheetViews>
  <sheetFormatPr defaultRowHeight="15" customHeight="1"/>
  <cols>
    <col min="1" max="1" width="10.75" style="33" customWidth="1"/>
    <col min="2" max="9" width="8.875" style="35" customWidth="1"/>
    <col min="10" max="10" width="8.875" style="36" customWidth="1"/>
    <col min="11" max="12" width="9" style="33"/>
    <col min="13" max="13" width="9" style="2"/>
    <col min="14" max="16384" width="9" style="33"/>
  </cols>
  <sheetData>
    <row r="1" spans="1:12" ht="22.5" customHeight="1">
      <c r="A1" s="316" t="s">
        <v>56</v>
      </c>
      <c r="B1" s="316"/>
      <c r="C1" s="316"/>
      <c r="D1" s="316"/>
      <c r="E1" s="316"/>
      <c r="F1" s="316"/>
      <c r="G1" s="316"/>
      <c r="H1" s="316"/>
      <c r="I1" s="316"/>
      <c r="J1" s="316"/>
      <c r="K1" s="2"/>
      <c r="L1" s="2"/>
    </row>
    <row r="2" spans="1:12" ht="15" customHeight="1">
      <c r="A2" s="5"/>
      <c r="B2" s="6"/>
      <c r="C2" s="6"/>
      <c r="D2" s="6"/>
      <c r="E2" s="6"/>
      <c r="F2" s="6"/>
      <c r="G2" s="6"/>
      <c r="H2" s="6"/>
      <c r="I2" s="7"/>
      <c r="J2" s="7" t="s">
        <v>63</v>
      </c>
      <c r="K2" s="5"/>
      <c r="L2" s="2"/>
    </row>
    <row r="3" spans="1:12" ht="15" customHeight="1">
      <c r="A3" s="8"/>
      <c r="B3" s="283" t="s">
        <v>5</v>
      </c>
      <c r="C3" s="283"/>
      <c r="D3" s="283"/>
      <c r="E3" s="283"/>
      <c r="F3" s="283"/>
      <c r="G3" s="284"/>
      <c r="H3" s="284"/>
      <c r="I3" s="284"/>
      <c r="J3" s="285" t="s">
        <v>8</v>
      </c>
      <c r="K3" s="5"/>
      <c r="L3" s="2"/>
    </row>
    <row r="4" spans="1:12" ht="15" customHeight="1">
      <c r="A4" s="9"/>
      <c r="B4" s="287" t="s">
        <v>4</v>
      </c>
      <c r="C4" s="288"/>
      <c r="D4" s="288"/>
      <c r="E4" s="289"/>
      <c r="F4" s="290" t="s">
        <v>22</v>
      </c>
      <c r="G4" s="291" t="s">
        <v>55</v>
      </c>
      <c r="H4" s="291" t="s">
        <v>10</v>
      </c>
      <c r="I4" s="293" t="s">
        <v>62</v>
      </c>
      <c r="J4" s="286"/>
      <c r="K4" s="5"/>
      <c r="L4" s="2"/>
    </row>
    <row r="5" spans="1:12" s="3" customFormat="1" ht="22.5">
      <c r="A5" s="10"/>
      <c r="B5" s="55"/>
      <c r="C5" s="28" t="s">
        <v>1</v>
      </c>
      <c r="D5" s="24" t="s">
        <v>2</v>
      </c>
      <c r="E5" s="25" t="s">
        <v>3</v>
      </c>
      <c r="F5" s="290"/>
      <c r="G5" s="292"/>
      <c r="H5" s="292"/>
      <c r="I5" s="293"/>
      <c r="J5" s="286"/>
      <c r="K5" s="11"/>
    </row>
    <row r="6" spans="1:12" ht="15" customHeight="1">
      <c r="A6" s="12" t="s">
        <v>0</v>
      </c>
      <c r="B6" s="56">
        <f>SUM(B7:B24)</f>
        <v>31316</v>
      </c>
      <c r="C6" s="68">
        <f>SUM(C7:C24)</f>
        <v>25911</v>
      </c>
      <c r="D6" s="69">
        <f>SUM(D7:D24)</f>
        <v>3977</v>
      </c>
      <c r="E6" s="70">
        <f>SUM(E7:E24)</f>
        <v>1428</v>
      </c>
      <c r="F6" s="56">
        <v>3440</v>
      </c>
      <c r="G6" s="56">
        <v>372</v>
      </c>
      <c r="H6" s="56">
        <v>2099</v>
      </c>
      <c r="I6" s="57">
        <f>SUM(I7:I24)</f>
        <v>370</v>
      </c>
      <c r="J6" s="83">
        <f>SUM(B6,F6,G6,H6,I6)</f>
        <v>37597</v>
      </c>
      <c r="K6" s="5"/>
      <c r="L6" s="2"/>
    </row>
    <row r="7" spans="1:12" ht="15" customHeight="1">
      <c r="A7" s="20" t="s">
        <v>11</v>
      </c>
      <c r="B7" s="71">
        <f t="shared" ref="B7:B24" si="0">SUM(C7:E7)</f>
        <v>864</v>
      </c>
      <c r="C7" s="72">
        <v>427</v>
      </c>
      <c r="D7" s="73">
        <v>395</v>
      </c>
      <c r="E7" s="74">
        <v>42</v>
      </c>
      <c r="F7" s="58">
        <v>88</v>
      </c>
      <c r="G7" s="59">
        <v>23</v>
      </c>
      <c r="H7" s="58">
        <v>199</v>
      </c>
      <c r="I7" s="60">
        <v>20</v>
      </c>
      <c r="J7" s="102">
        <f t="shared" ref="J7:J24" si="1">SUM(B7,F7,G7,H7,I7)</f>
        <v>1194</v>
      </c>
      <c r="K7" s="13"/>
      <c r="L7" s="2"/>
    </row>
    <row r="8" spans="1:12" ht="15" customHeight="1">
      <c r="A8" s="21" t="s">
        <v>23</v>
      </c>
      <c r="B8" s="75">
        <f t="shared" si="0"/>
        <v>1337</v>
      </c>
      <c r="C8" s="76">
        <v>818</v>
      </c>
      <c r="D8" s="77">
        <v>519</v>
      </c>
      <c r="E8" s="78">
        <v>0</v>
      </c>
      <c r="F8" s="61">
        <v>196</v>
      </c>
      <c r="G8" s="62">
        <v>11</v>
      </c>
      <c r="H8" s="61">
        <v>128</v>
      </c>
      <c r="I8" s="63">
        <v>172</v>
      </c>
      <c r="J8" s="103">
        <f t="shared" si="1"/>
        <v>1844</v>
      </c>
      <c r="K8" s="13"/>
      <c r="L8" s="2"/>
    </row>
    <row r="9" spans="1:12" ht="15" customHeight="1">
      <c r="A9" s="21" t="s">
        <v>24</v>
      </c>
      <c r="B9" s="75">
        <f t="shared" si="0"/>
        <v>327</v>
      </c>
      <c r="C9" s="76">
        <v>37</v>
      </c>
      <c r="D9" s="77">
        <v>167</v>
      </c>
      <c r="E9" s="78">
        <v>123</v>
      </c>
      <c r="F9" s="61">
        <v>138</v>
      </c>
      <c r="G9" s="62">
        <v>0</v>
      </c>
      <c r="H9" s="61">
        <v>16</v>
      </c>
      <c r="I9" s="63">
        <v>0</v>
      </c>
      <c r="J9" s="103">
        <f t="shared" si="1"/>
        <v>481</v>
      </c>
      <c r="K9" s="13"/>
      <c r="L9" s="2"/>
    </row>
    <row r="10" spans="1:12" ht="15" customHeight="1">
      <c r="A10" s="21" t="s">
        <v>25</v>
      </c>
      <c r="B10" s="75">
        <f t="shared" si="0"/>
        <v>807</v>
      </c>
      <c r="C10" s="76">
        <v>79</v>
      </c>
      <c r="D10" s="77">
        <v>345</v>
      </c>
      <c r="E10" s="78">
        <v>383</v>
      </c>
      <c r="F10" s="61">
        <v>57</v>
      </c>
      <c r="G10" s="62">
        <v>0</v>
      </c>
      <c r="H10" s="61">
        <v>114</v>
      </c>
      <c r="I10" s="63">
        <v>0</v>
      </c>
      <c r="J10" s="103">
        <f t="shared" si="1"/>
        <v>978</v>
      </c>
      <c r="K10" s="13"/>
      <c r="L10" s="2"/>
    </row>
    <row r="11" spans="1:12" ht="15" customHeight="1">
      <c r="A11" s="21" t="s">
        <v>26</v>
      </c>
      <c r="B11" s="75">
        <f t="shared" si="0"/>
        <v>828</v>
      </c>
      <c r="C11" s="76">
        <v>106</v>
      </c>
      <c r="D11" s="77">
        <v>614</v>
      </c>
      <c r="E11" s="78">
        <v>108</v>
      </c>
      <c r="F11" s="61">
        <v>136</v>
      </c>
      <c r="G11" s="62">
        <v>2</v>
      </c>
      <c r="H11" s="61">
        <v>225</v>
      </c>
      <c r="I11" s="64">
        <v>22</v>
      </c>
      <c r="J11" s="103">
        <f t="shared" si="1"/>
        <v>1213</v>
      </c>
      <c r="K11" s="13"/>
      <c r="L11" s="2"/>
    </row>
    <row r="12" spans="1:12" ht="15" customHeight="1">
      <c r="A12" s="21" t="s">
        <v>27</v>
      </c>
      <c r="B12" s="75">
        <f t="shared" si="0"/>
        <v>3543</v>
      </c>
      <c r="C12" s="76">
        <v>3334</v>
      </c>
      <c r="D12" s="77">
        <v>209</v>
      </c>
      <c r="E12" s="78">
        <v>0</v>
      </c>
      <c r="F12" s="61">
        <v>105</v>
      </c>
      <c r="G12" s="62">
        <v>25</v>
      </c>
      <c r="H12" s="61">
        <v>57</v>
      </c>
      <c r="I12" s="63">
        <v>0</v>
      </c>
      <c r="J12" s="103">
        <f t="shared" si="1"/>
        <v>3730</v>
      </c>
      <c r="K12" s="13"/>
      <c r="L12" s="2"/>
    </row>
    <row r="13" spans="1:12" ht="15" customHeight="1">
      <c r="A13" s="21" t="s">
        <v>39</v>
      </c>
      <c r="B13" s="75">
        <f t="shared" si="0"/>
        <v>1808</v>
      </c>
      <c r="C13" s="76">
        <v>1442</v>
      </c>
      <c r="D13" s="77">
        <v>332</v>
      </c>
      <c r="E13" s="78">
        <v>34</v>
      </c>
      <c r="F13" s="61">
        <v>46</v>
      </c>
      <c r="G13" s="62">
        <v>18</v>
      </c>
      <c r="H13" s="61">
        <v>133</v>
      </c>
      <c r="I13" s="63">
        <v>0</v>
      </c>
      <c r="J13" s="103">
        <f t="shared" si="1"/>
        <v>2005</v>
      </c>
      <c r="K13" s="13"/>
      <c r="L13" s="2"/>
    </row>
    <row r="14" spans="1:12" ht="15" customHeight="1">
      <c r="A14" s="21" t="s">
        <v>28</v>
      </c>
      <c r="B14" s="75">
        <f t="shared" si="0"/>
        <v>4239</v>
      </c>
      <c r="C14" s="76">
        <v>4076</v>
      </c>
      <c r="D14" s="77">
        <v>163</v>
      </c>
      <c r="E14" s="78">
        <v>0</v>
      </c>
      <c r="F14" s="61">
        <v>134</v>
      </c>
      <c r="G14" s="62">
        <v>2</v>
      </c>
      <c r="H14" s="61">
        <v>57</v>
      </c>
      <c r="I14" s="63">
        <v>0</v>
      </c>
      <c r="J14" s="103">
        <f t="shared" si="1"/>
        <v>4432</v>
      </c>
      <c r="K14" s="13"/>
    </row>
    <row r="15" spans="1:12" ht="15" customHeight="1">
      <c r="A15" s="21" t="s">
        <v>12</v>
      </c>
      <c r="B15" s="75">
        <f t="shared" si="0"/>
        <v>1632</v>
      </c>
      <c r="C15" s="76">
        <v>1345</v>
      </c>
      <c r="D15" s="77">
        <v>287</v>
      </c>
      <c r="E15" s="78">
        <v>0</v>
      </c>
      <c r="F15" s="61">
        <v>144</v>
      </c>
      <c r="G15" s="62">
        <v>6</v>
      </c>
      <c r="H15" s="61">
        <v>112</v>
      </c>
      <c r="I15" s="63">
        <v>0</v>
      </c>
      <c r="J15" s="103">
        <f t="shared" si="1"/>
        <v>1894</v>
      </c>
      <c r="K15" s="13"/>
    </row>
    <row r="16" spans="1:12" ht="15" customHeight="1">
      <c r="A16" s="21" t="s">
        <v>13</v>
      </c>
      <c r="B16" s="75">
        <f t="shared" si="0"/>
        <v>2112</v>
      </c>
      <c r="C16" s="76">
        <v>1517</v>
      </c>
      <c r="D16" s="77">
        <v>57</v>
      </c>
      <c r="E16" s="78">
        <v>538</v>
      </c>
      <c r="F16" s="61">
        <v>48</v>
      </c>
      <c r="G16" s="62">
        <v>70</v>
      </c>
      <c r="H16" s="61">
        <v>91</v>
      </c>
      <c r="I16" s="64">
        <v>64</v>
      </c>
      <c r="J16" s="103">
        <f t="shared" si="1"/>
        <v>2385</v>
      </c>
      <c r="K16" s="13"/>
    </row>
    <row r="17" spans="1:11" ht="15" customHeight="1">
      <c r="A17" s="21" t="s">
        <v>21</v>
      </c>
      <c r="B17" s="75">
        <f t="shared" si="0"/>
        <v>857</v>
      </c>
      <c r="C17" s="76">
        <v>335</v>
      </c>
      <c r="D17" s="77">
        <v>342</v>
      </c>
      <c r="E17" s="78">
        <v>180</v>
      </c>
      <c r="F17" s="61">
        <v>507</v>
      </c>
      <c r="G17" s="62">
        <v>2</v>
      </c>
      <c r="H17" s="61">
        <v>197</v>
      </c>
      <c r="I17" s="63">
        <v>0</v>
      </c>
      <c r="J17" s="103">
        <f t="shared" si="1"/>
        <v>1563</v>
      </c>
      <c r="K17" s="13"/>
    </row>
    <row r="18" spans="1:11" ht="15" customHeight="1">
      <c r="A18" s="21" t="s">
        <v>14</v>
      </c>
      <c r="B18" s="75">
        <f t="shared" si="0"/>
        <v>4393</v>
      </c>
      <c r="C18" s="76">
        <v>4317</v>
      </c>
      <c r="D18" s="77">
        <v>76</v>
      </c>
      <c r="E18" s="78">
        <v>0</v>
      </c>
      <c r="F18" s="61">
        <v>387</v>
      </c>
      <c r="G18" s="62">
        <v>59</v>
      </c>
      <c r="H18" s="61">
        <v>74</v>
      </c>
      <c r="I18" s="63">
        <v>0</v>
      </c>
      <c r="J18" s="103">
        <f t="shared" si="1"/>
        <v>4913</v>
      </c>
      <c r="K18" s="13"/>
    </row>
    <row r="19" spans="1:11" ht="15" customHeight="1">
      <c r="A19" s="21" t="s">
        <v>15</v>
      </c>
      <c r="B19" s="75">
        <f t="shared" si="0"/>
        <v>191</v>
      </c>
      <c r="C19" s="76">
        <v>164</v>
      </c>
      <c r="D19" s="77">
        <v>27</v>
      </c>
      <c r="E19" s="78">
        <v>0</v>
      </c>
      <c r="F19" s="61">
        <v>345</v>
      </c>
      <c r="G19" s="62">
        <v>12</v>
      </c>
      <c r="H19" s="61">
        <v>74</v>
      </c>
      <c r="I19" s="64">
        <v>49</v>
      </c>
      <c r="J19" s="103">
        <f t="shared" si="1"/>
        <v>671</v>
      </c>
      <c r="K19" s="13"/>
    </row>
    <row r="20" spans="1:11" ht="15" customHeight="1">
      <c r="A20" s="21" t="s">
        <v>16</v>
      </c>
      <c r="B20" s="75">
        <f t="shared" si="0"/>
        <v>1717</v>
      </c>
      <c r="C20" s="76">
        <v>1654</v>
      </c>
      <c r="D20" s="77">
        <v>63</v>
      </c>
      <c r="E20" s="78">
        <v>0</v>
      </c>
      <c r="F20" s="61">
        <v>418</v>
      </c>
      <c r="G20" s="62">
        <v>62</v>
      </c>
      <c r="H20" s="61">
        <v>286</v>
      </c>
      <c r="I20" s="64">
        <v>0</v>
      </c>
      <c r="J20" s="103">
        <f t="shared" si="1"/>
        <v>2483</v>
      </c>
      <c r="K20" s="13"/>
    </row>
    <row r="21" spans="1:11" ht="15" customHeight="1">
      <c r="A21" s="21" t="s">
        <v>17</v>
      </c>
      <c r="B21" s="75">
        <f t="shared" si="0"/>
        <v>1124</v>
      </c>
      <c r="C21" s="76">
        <v>989</v>
      </c>
      <c r="D21" s="77">
        <v>135</v>
      </c>
      <c r="E21" s="78">
        <v>0</v>
      </c>
      <c r="F21" s="61">
        <v>204</v>
      </c>
      <c r="G21" s="62">
        <v>46</v>
      </c>
      <c r="H21" s="61">
        <v>144</v>
      </c>
      <c r="I21" s="64">
        <v>43</v>
      </c>
      <c r="J21" s="103">
        <f t="shared" si="1"/>
        <v>1561</v>
      </c>
      <c r="K21" s="13"/>
    </row>
    <row r="22" spans="1:11" ht="15" customHeight="1">
      <c r="A22" s="21" t="s">
        <v>18</v>
      </c>
      <c r="B22" s="75">
        <f t="shared" si="0"/>
        <v>689</v>
      </c>
      <c r="C22" s="76">
        <v>654</v>
      </c>
      <c r="D22" s="77">
        <v>15</v>
      </c>
      <c r="E22" s="78">
        <v>20</v>
      </c>
      <c r="F22" s="61">
        <v>83</v>
      </c>
      <c r="G22" s="62">
        <v>1</v>
      </c>
      <c r="H22" s="61">
        <v>24</v>
      </c>
      <c r="I22" s="63">
        <v>0</v>
      </c>
      <c r="J22" s="103">
        <f t="shared" si="1"/>
        <v>797</v>
      </c>
      <c r="K22" s="13"/>
    </row>
    <row r="23" spans="1:11" ht="15" customHeight="1">
      <c r="A23" s="21" t="s">
        <v>19</v>
      </c>
      <c r="B23" s="75">
        <f t="shared" si="0"/>
        <v>1795</v>
      </c>
      <c r="C23" s="76">
        <v>1644</v>
      </c>
      <c r="D23" s="77">
        <v>151</v>
      </c>
      <c r="E23" s="78">
        <v>0</v>
      </c>
      <c r="F23" s="61">
        <v>310</v>
      </c>
      <c r="G23" s="62">
        <v>26</v>
      </c>
      <c r="H23" s="61">
        <v>92</v>
      </c>
      <c r="I23" s="63">
        <v>0</v>
      </c>
      <c r="J23" s="103">
        <f t="shared" si="1"/>
        <v>2223</v>
      </c>
      <c r="K23" s="13"/>
    </row>
    <row r="24" spans="1:11" ht="15" customHeight="1">
      <c r="A24" s="22" t="s">
        <v>20</v>
      </c>
      <c r="B24" s="79">
        <f t="shared" si="0"/>
        <v>3053</v>
      </c>
      <c r="C24" s="80">
        <v>2973</v>
      </c>
      <c r="D24" s="81">
        <v>80</v>
      </c>
      <c r="E24" s="82">
        <v>0</v>
      </c>
      <c r="F24" s="65">
        <v>94</v>
      </c>
      <c r="G24" s="66">
        <v>7</v>
      </c>
      <c r="H24" s="65">
        <v>76</v>
      </c>
      <c r="I24" s="67">
        <v>0</v>
      </c>
      <c r="J24" s="104">
        <f t="shared" si="1"/>
        <v>3230</v>
      </c>
      <c r="K24" s="13"/>
    </row>
    <row r="25" spans="1:11" ht="15" customHeight="1">
      <c r="A25" s="14"/>
      <c r="B25" s="49"/>
      <c r="C25" s="49"/>
      <c r="D25" s="49"/>
      <c r="E25" s="49"/>
      <c r="F25" s="49"/>
      <c r="G25" s="49"/>
      <c r="H25" s="49"/>
      <c r="I25" s="49"/>
      <c r="J25" s="50"/>
      <c r="K25" s="13"/>
    </row>
    <row r="26" spans="1:11" s="2" customFormat="1" ht="15" customHeight="1">
      <c r="A26" s="8"/>
      <c r="B26" s="294" t="s">
        <v>6</v>
      </c>
      <c r="C26" s="295"/>
      <c r="D26" s="295"/>
      <c r="E26" s="295"/>
      <c r="F26" s="295"/>
      <c r="G26" s="26"/>
      <c r="H26" s="296" t="s">
        <v>64</v>
      </c>
      <c r="I26" s="299" t="s">
        <v>9</v>
      </c>
      <c r="J26" s="300"/>
      <c r="K26" s="5"/>
    </row>
    <row r="27" spans="1:11" s="2" customFormat="1" ht="15" customHeight="1">
      <c r="A27" s="9"/>
      <c r="B27" s="296" t="s">
        <v>7</v>
      </c>
      <c r="C27" s="305"/>
      <c r="D27" s="306"/>
      <c r="E27" s="306" t="s">
        <v>30</v>
      </c>
      <c r="F27" s="291" t="s">
        <v>10</v>
      </c>
      <c r="G27" s="295" t="s">
        <v>66</v>
      </c>
      <c r="H27" s="297"/>
      <c r="I27" s="301"/>
      <c r="J27" s="302"/>
      <c r="K27" s="5"/>
    </row>
    <row r="28" spans="1:11" s="3" customFormat="1" ht="22.5">
      <c r="A28" s="10"/>
      <c r="B28" s="27"/>
      <c r="C28" s="28" t="s">
        <v>1</v>
      </c>
      <c r="D28" s="29" t="s">
        <v>61</v>
      </c>
      <c r="E28" s="307"/>
      <c r="F28" s="292"/>
      <c r="G28" s="295"/>
      <c r="H28" s="298"/>
      <c r="I28" s="303"/>
      <c r="J28" s="304"/>
      <c r="K28" s="11"/>
    </row>
    <row r="29" spans="1:11" ht="15" customHeight="1">
      <c r="A29" s="12" t="s">
        <v>0</v>
      </c>
      <c r="B29" s="84">
        <f>SUM(B30:B47)</f>
        <v>17810</v>
      </c>
      <c r="C29" s="85">
        <v>17717</v>
      </c>
      <c r="D29" s="86">
        <f>SUM(D30:D47)</f>
        <v>93</v>
      </c>
      <c r="E29" s="87">
        <v>202</v>
      </c>
      <c r="F29" s="87">
        <v>14</v>
      </c>
      <c r="G29" s="88">
        <f>SUM(G30:G47)</f>
        <v>5363</v>
      </c>
      <c r="H29" s="88">
        <f>SUM(H30:H47)</f>
        <v>44815</v>
      </c>
      <c r="I29" s="310">
        <f>SUM(J6,B29,E29,F29,G29,H29)</f>
        <v>105801</v>
      </c>
      <c r="J29" s="311"/>
      <c r="K29" s="13"/>
    </row>
    <row r="30" spans="1:11" ht="15" customHeight="1">
      <c r="A30" s="20" t="s">
        <v>11</v>
      </c>
      <c r="B30" s="89">
        <f>SUM(C30:D30)</f>
        <v>0</v>
      </c>
      <c r="C30" s="90">
        <v>0</v>
      </c>
      <c r="D30" s="91">
        <v>0</v>
      </c>
      <c r="E30" s="92">
        <v>0</v>
      </c>
      <c r="F30" s="92">
        <v>0</v>
      </c>
      <c r="G30" s="89">
        <v>42</v>
      </c>
      <c r="H30" s="93">
        <v>824</v>
      </c>
      <c r="I30" s="312">
        <f t="shared" ref="I30:I47" si="2">J7+B30+E30+F30+G30+H30</f>
        <v>2060</v>
      </c>
      <c r="J30" s="313"/>
      <c r="K30" s="13"/>
    </row>
    <row r="31" spans="1:11" ht="15" customHeight="1">
      <c r="A31" s="21" t="s">
        <v>23</v>
      </c>
      <c r="B31" s="94">
        <f t="shared" ref="B31:B47" si="3">SUM(C31:D31)</f>
        <v>841</v>
      </c>
      <c r="C31" s="95">
        <v>812</v>
      </c>
      <c r="D31" s="96">
        <v>29</v>
      </c>
      <c r="E31" s="97">
        <v>0</v>
      </c>
      <c r="F31" s="97">
        <v>0</v>
      </c>
      <c r="G31" s="94">
        <v>244</v>
      </c>
      <c r="H31" s="94">
        <v>4380</v>
      </c>
      <c r="I31" s="308">
        <f t="shared" si="2"/>
        <v>7309</v>
      </c>
      <c r="J31" s="309"/>
      <c r="K31" s="13"/>
    </row>
    <row r="32" spans="1:11" ht="15" customHeight="1">
      <c r="A32" s="21" t="s">
        <v>24</v>
      </c>
      <c r="B32" s="94">
        <f>SUM(C32:D32)</f>
        <v>244</v>
      </c>
      <c r="C32" s="95">
        <v>244</v>
      </c>
      <c r="D32" s="96">
        <v>0</v>
      </c>
      <c r="E32" s="97">
        <v>0</v>
      </c>
      <c r="F32" s="97">
        <v>0</v>
      </c>
      <c r="G32" s="94">
        <v>0</v>
      </c>
      <c r="H32" s="94">
        <v>224</v>
      </c>
      <c r="I32" s="308">
        <f t="shared" si="2"/>
        <v>949</v>
      </c>
      <c r="J32" s="309"/>
      <c r="K32" s="13"/>
    </row>
    <row r="33" spans="1:11" ht="15" customHeight="1">
      <c r="A33" s="21" t="s">
        <v>25</v>
      </c>
      <c r="B33" s="94">
        <f t="shared" si="3"/>
        <v>0</v>
      </c>
      <c r="C33" s="95">
        <v>0</v>
      </c>
      <c r="D33" s="96">
        <v>0</v>
      </c>
      <c r="E33" s="97">
        <v>0</v>
      </c>
      <c r="F33" s="97">
        <v>0</v>
      </c>
      <c r="G33" s="94">
        <v>639</v>
      </c>
      <c r="H33" s="94">
        <v>3526</v>
      </c>
      <c r="I33" s="308">
        <f t="shared" si="2"/>
        <v>5143</v>
      </c>
      <c r="J33" s="309"/>
      <c r="K33" s="13"/>
    </row>
    <row r="34" spans="1:11" ht="15" customHeight="1">
      <c r="A34" s="21" t="s">
        <v>26</v>
      </c>
      <c r="B34" s="94">
        <f t="shared" si="3"/>
        <v>0</v>
      </c>
      <c r="C34" s="95">
        <v>0</v>
      </c>
      <c r="D34" s="96">
        <v>0</v>
      </c>
      <c r="E34" s="97">
        <v>0</v>
      </c>
      <c r="F34" s="97">
        <v>0</v>
      </c>
      <c r="G34" s="94">
        <v>161</v>
      </c>
      <c r="H34" s="94">
        <v>2969</v>
      </c>
      <c r="I34" s="308">
        <f t="shared" si="2"/>
        <v>4343</v>
      </c>
      <c r="J34" s="309"/>
      <c r="K34" s="13"/>
    </row>
    <row r="35" spans="1:11" ht="15" customHeight="1">
      <c r="A35" s="21" t="s">
        <v>27</v>
      </c>
      <c r="B35" s="94">
        <f>SUM(C35:D35)</f>
        <v>774</v>
      </c>
      <c r="C35" s="95">
        <v>774</v>
      </c>
      <c r="D35" s="96">
        <v>0</v>
      </c>
      <c r="E35" s="97">
        <v>0</v>
      </c>
      <c r="F35" s="97">
        <v>0</v>
      </c>
      <c r="G35" s="94">
        <v>0</v>
      </c>
      <c r="H35" s="94">
        <v>2481</v>
      </c>
      <c r="I35" s="308">
        <f t="shared" si="2"/>
        <v>6985</v>
      </c>
      <c r="J35" s="309"/>
      <c r="K35" s="13"/>
    </row>
    <row r="36" spans="1:11" ht="15" customHeight="1">
      <c r="A36" s="21" t="s">
        <v>39</v>
      </c>
      <c r="B36" s="94">
        <f>SUM(C36:D36)</f>
        <v>3885</v>
      </c>
      <c r="C36" s="95">
        <v>3885</v>
      </c>
      <c r="D36" s="96">
        <v>0</v>
      </c>
      <c r="E36" s="97">
        <v>16</v>
      </c>
      <c r="F36" s="97">
        <v>0</v>
      </c>
      <c r="G36" s="94">
        <v>68</v>
      </c>
      <c r="H36" s="94">
        <v>4455</v>
      </c>
      <c r="I36" s="308">
        <f t="shared" si="2"/>
        <v>10429</v>
      </c>
      <c r="J36" s="309"/>
      <c r="K36" s="13"/>
    </row>
    <row r="37" spans="1:11" ht="15" customHeight="1">
      <c r="A37" s="21" t="s">
        <v>28</v>
      </c>
      <c r="B37" s="94">
        <f t="shared" si="3"/>
        <v>1521</v>
      </c>
      <c r="C37" s="95">
        <v>1521</v>
      </c>
      <c r="D37" s="96">
        <v>0</v>
      </c>
      <c r="E37" s="97">
        <v>49</v>
      </c>
      <c r="F37" s="97">
        <v>0</v>
      </c>
      <c r="G37" s="94">
        <v>1470</v>
      </c>
      <c r="H37" s="94">
        <v>3092</v>
      </c>
      <c r="I37" s="308">
        <f t="shared" si="2"/>
        <v>10564</v>
      </c>
      <c r="J37" s="309"/>
      <c r="K37" s="13"/>
    </row>
    <row r="38" spans="1:11" ht="15" customHeight="1">
      <c r="A38" s="21" t="s">
        <v>12</v>
      </c>
      <c r="B38" s="94">
        <f t="shared" si="3"/>
        <v>324</v>
      </c>
      <c r="C38" s="95">
        <v>324</v>
      </c>
      <c r="D38" s="96">
        <v>0</v>
      </c>
      <c r="E38" s="97">
        <v>13</v>
      </c>
      <c r="F38" s="97">
        <v>0</v>
      </c>
      <c r="G38" s="94">
        <v>620</v>
      </c>
      <c r="H38" s="94">
        <v>4311</v>
      </c>
      <c r="I38" s="308">
        <f t="shared" si="2"/>
        <v>7162</v>
      </c>
      <c r="J38" s="309"/>
      <c r="K38" s="13"/>
    </row>
    <row r="39" spans="1:11" ht="15" customHeight="1">
      <c r="A39" s="21" t="s">
        <v>13</v>
      </c>
      <c r="B39" s="94">
        <f>SUM(C39:D39)</f>
        <v>478</v>
      </c>
      <c r="C39" s="95">
        <v>414</v>
      </c>
      <c r="D39" s="96">
        <v>64</v>
      </c>
      <c r="E39" s="97">
        <v>0</v>
      </c>
      <c r="F39" s="97">
        <v>0</v>
      </c>
      <c r="G39" s="94">
        <v>0</v>
      </c>
      <c r="H39" s="94">
        <v>4017</v>
      </c>
      <c r="I39" s="308">
        <f t="shared" si="2"/>
        <v>6880</v>
      </c>
      <c r="J39" s="309"/>
      <c r="K39" s="13"/>
    </row>
    <row r="40" spans="1:11" ht="15" customHeight="1">
      <c r="A40" s="21" t="s">
        <v>21</v>
      </c>
      <c r="B40" s="94">
        <f t="shared" si="3"/>
        <v>3</v>
      </c>
      <c r="C40" s="95">
        <v>3</v>
      </c>
      <c r="D40" s="96">
        <v>0</v>
      </c>
      <c r="E40" s="97">
        <v>30</v>
      </c>
      <c r="F40" s="97">
        <v>0</v>
      </c>
      <c r="G40" s="94">
        <v>0</v>
      </c>
      <c r="H40" s="94">
        <v>1741</v>
      </c>
      <c r="I40" s="308">
        <f t="shared" si="2"/>
        <v>3337</v>
      </c>
      <c r="J40" s="309"/>
      <c r="K40" s="13"/>
    </row>
    <row r="41" spans="1:11" ht="15" customHeight="1">
      <c r="A41" s="21" t="s">
        <v>14</v>
      </c>
      <c r="B41" s="94">
        <f>SUM(C41:D41)</f>
        <v>618</v>
      </c>
      <c r="C41" s="95">
        <v>618</v>
      </c>
      <c r="D41" s="96">
        <v>0</v>
      </c>
      <c r="E41" s="97">
        <v>56</v>
      </c>
      <c r="F41" s="97">
        <v>14</v>
      </c>
      <c r="G41" s="94">
        <v>570</v>
      </c>
      <c r="H41" s="94">
        <v>1745</v>
      </c>
      <c r="I41" s="308">
        <f t="shared" si="2"/>
        <v>7916</v>
      </c>
      <c r="J41" s="309"/>
      <c r="K41" s="13"/>
    </row>
    <row r="42" spans="1:11" ht="15" customHeight="1">
      <c r="A42" s="21" t="s">
        <v>15</v>
      </c>
      <c r="B42" s="94">
        <f t="shared" si="3"/>
        <v>0</v>
      </c>
      <c r="C42" s="95">
        <v>0</v>
      </c>
      <c r="D42" s="96">
        <v>0</v>
      </c>
      <c r="E42" s="97">
        <v>0</v>
      </c>
      <c r="F42" s="97">
        <v>0</v>
      </c>
      <c r="G42" s="94">
        <v>109</v>
      </c>
      <c r="H42" s="94">
        <v>2495</v>
      </c>
      <c r="I42" s="308">
        <f t="shared" si="2"/>
        <v>3275</v>
      </c>
      <c r="J42" s="309"/>
      <c r="K42" s="13"/>
    </row>
    <row r="43" spans="1:11" ht="15" customHeight="1">
      <c r="A43" s="21" t="s">
        <v>16</v>
      </c>
      <c r="B43" s="94">
        <f t="shared" si="3"/>
        <v>0</v>
      </c>
      <c r="C43" s="95">
        <v>0</v>
      </c>
      <c r="D43" s="96">
        <v>0</v>
      </c>
      <c r="E43" s="97">
        <v>0</v>
      </c>
      <c r="F43" s="97">
        <v>0</v>
      </c>
      <c r="G43" s="94">
        <v>0</v>
      </c>
      <c r="H43" s="94">
        <v>3020</v>
      </c>
      <c r="I43" s="308">
        <f t="shared" si="2"/>
        <v>5503</v>
      </c>
      <c r="J43" s="309"/>
      <c r="K43" s="13"/>
    </row>
    <row r="44" spans="1:11" ht="15" customHeight="1">
      <c r="A44" s="21" t="s">
        <v>17</v>
      </c>
      <c r="B44" s="94">
        <f>SUM(C44:D44)</f>
        <v>3502</v>
      </c>
      <c r="C44" s="95">
        <v>3502</v>
      </c>
      <c r="D44" s="96">
        <v>0</v>
      </c>
      <c r="E44" s="97">
        <v>0</v>
      </c>
      <c r="F44" s="97">
        <v>0</v>
      </c>
      <c r="G44" s="94">
        <v>790</v>
      </c>
      <c r="H44" s="94">
        <v>1913</v>
      </c>
      <c r="I44" s="308">
        <f t="shared" si="2"/>
        <v>7766</v>
      </c>
      <c r="J44" s="309"/>
      <c r="K44" s="13"/>
    </row>
    <row r="45" spans="1:11" ht="15" customHeight="1">
      <c r="A45" s="21" t="s">
        <v>18</v>
      </c>
      <c r="B45" s="94">
        <f t="shared" si="3"/>
        <v>303</v>
      </c>
      <c r="C45" s="95">
        <v>303</v>
      </c>
      <c r="D45" s="96">
        <v>0</v>
      </c>
      <c r="E45" s="97">
        <v>18</v>
      </c>
      <c r="F45" s="97">
        <v>0</v>
      </c>
      <c r="G45" s="94">
        <v>650</v>
      </c>
      <c r="H45" s="94">
        <v>3170</v>
      </c>
      <c r="I45" s="308">
        <f t="shared" si="2"/>
        <v>4938</v>
      </c>
      <c r="J45" s="309"/>
      <c r="K45" s="13"/>
    </row>
    <row r="46" spans="1:11" ht="15" customHeight="1">
      <c r="A46" s="21" t="s">
        <v>19</v>
      </c>
      <c r="B46" s="94">
        <f t="shared" si="3"/>
        <v>2238</v>
      </c>
      <c r="C46" s="95">
        <v>2238</v>
      </c>
      <c r="D46" s="96">
        <v>0</v>
      </c>
      <c r="E46" s="97">
        <v>20</v>
      </c>
      <c r="F46" s="97">
        <v>0</v>
      </c>
      <c r="G46" s="94">
        <v>0</v>
      </c>
      <c r="H46" s="94">
        <v>0</v>
      </c>
      <c r="I46" s="308">
        <f t="shared" si="2"/>
        <v>4481</v>
      </c>
      <c r="J46" s="309"/>
      <c r="K46" s="13"/>
    </row>
    <row r="47" spans="1:11" ht="15" customHeight="1">
      <c r="A47" s="22" t="s">
        <v>20</v>
      </c>
      <c r="B47" s="98">
        <f t="shared" si="3"/>
        <v>3079</v>
      </c>
      <c r="C47" s="99">
        <v>3079</v>
      </c>
      <c r="D47" s="100">
        <v>0</v>
      </c>
      <c r="E47" s="101">
        <v>0</v>
      </c>
      <c r="F47" s="101">
        <v>0</v>
      </c>
      <c r="G47" s="98">
        <v>0</v>
      </c>
      <c r="H47" s="98">
        <v>452</v>
      </c>
      <c r="I47" s="314">
        <f t="shared" si="2"/>
        <v>6761</v>
      </c>
      <c r="J47" s="315"/>
      <c r="K47" s="13"/>
    </row>
    <row r="48" spans="1:11" ht="15" customHeight="1">
      <c r="A48" s="51" t="s">
        <v>77</v>
      </c>
      <c r="B48" s="49"/>
      <c r="C48" s="49"/>
      <c r="D48" s="49"/>
      <c r="E48" s="49"/>
      <c r="F48" s="49"/>
      <c r="G48" s="49"/>
      <c r="H48" s="49"/>
      <c r="I48" s="49"/>
      <c r="J48" s="50"/>
      <c r="K48" s="13"/>
    </row>
    <row r="49" spans="1:11" ht="15" customHeight="1">
      <c r="A49" s="51" t="s">
        <v>69</v>
      </c>
      <c r="B49" s="13"/>
      <c r="C49" s="13"/>
      <c r="D49" s="13"/>
      <c r="E49" s="13"/>
      <c r="F49" s="13"/>
      <c r="G49" s="13"/>
      <c r="H49" s="13"/>
      <c r="I49" s="13"/>
      <c r="J49" s="13"/>
      <c r="K49" s="13"/>
    </row>
    <row r="50" spans="1:11" ht="15" customHeight="1">
      <c r="A50" s="51" t="s">
        <v>74</v>
      </c>
      <c r="B50" s="13"/>
      <c r="C50" s="13"/>
      <c r="D50" s="13"/>
      <c r="E50" s="13"/>
      <c r="F50" s="13"/>
      <c r="G50" s="13"/>
      <c r="H50" s="13"/>
      <c r="I50" s="13"/>
      <c r="J50" s="13"/>
      <c r="K50" s="13"/>
    </row>
    <row r="51" spans="1:11" ht="15" customHeight="1">
      <c r="A51" s="51" t="s">
        <v>75</v>
      </c>
      <c r="B51" s="13"/>
      <c r="C51" s="13"/>
      <c r="D51" s="13"/>
      <c r="E51" s="13"/>
      <c r="F51" s="13"/>
      <c r="G51" s="13"/>
      <c r="H51" s="13"/>
      <c r="I51" s="13"/>
      <c r="J51" s="13"/>
      <c r="K51" s="13"/>
    </row>
    <row r="52" spans="1:11" ht="15" customHeight="1">
      <c r="A52" s="51" t="s">
        <v>65</v>
      </c>
      <c r="B52" s="13"/>
      <c r="C52" s="13"/>
      <c r="D52" s="13"/>
      <c r="E52" s="13"/>
      <c r="F52" s="13"/>
      <c r="G52" s="13"/>
      <c r="H52" s="13"/>
      <c r="I52" s="13"/>
      <c r="J52" s="13"/>
      <c r="K52" s="13"/>
    </row>
    <row r="53" spans="1:11" ht="15" customHeight="1">
      <c r="A53" s="13"/>
      <c r="B53" s="13"/>
      <c r="C53" s="13"/>
      <c r="D53" s="13"/>
      <c r="E53" s="13"/>
      <c r="F53" s="13"/>
      <c r="G53" s="13"/>
      <c r="H53" s="13"/>
      <c r="I53" s="13"/>
      <c r="J53" s="13"/>
      <c r="K53" s="13"/>
    </row>
    <row r="54" spans="1:11" ht="15" customHeight="1">
      <c r="A54" s="13"/>
      <c r="B54" s="13"/>
      <c r="C54" s="13"/>
      <c r="D54" s="13"/>
      <c r="E54" s="13"/>
      <c r="F54" s="13"/>
      <c r="G54" s="13"/>
      <c r="H54" s="13"/>
      <c r="I54" s="13"/>
      <c r="J54" s="13"/>
      <c r="K54" s="13"/>
    </row>
    <row r="55" spans="1:11" ht="15" customHeight="1">
      <c r="A55" s="13"/>
      <c r="B55" s="13"/>
      <c r="C55" s="13"/>
      <c r="D55" s="13"/>
      <c r="E55" s="13"/>
      <c r="F55" s="13"/>
      <c r="G55" s="13"/>
      <c r="H55" s="13"/>
      <c r="I55" s="13"/>
      <c r="J55" s="13"/>
      <c r="K55" s="13"/>
    </row>
    <row r="56" spans="1:11" ht="15" customHeight="1">
      <c r="A56" s="13"/>
      <c r="B56" s="13"/>
      <c r="C56" s="13"/>
      <c r="D56" s="13"/>
      <c r="E56" s="13"/>
      <c r="F56" s="13"/>
      <c r="G56" s="13"/>
      <c r="H56" s="13"/>
      <c r="I56" s="13"/>
      <c r="J56" s="13"/>
      <c r="K56" s="13"/>
    </row>
    <row r="57" spans="1:11" ht="15" customHeight="1">
      <c r="A57" s="13"/>
      <c r="B57" s="13"/>
      <c r="C57" s="13"/>
      <c r="D57" s="13"/>
      <c r="E57" s="13"/>
      <c r="F57" s="13"/>
      <c r="G57" s="13"/>
      <c r="H57" s="13"/>
      <c r="I57" s="13"/>
      <c r="J57" s="13"/>
      <c r="K57" s="13"/>
    </row>
    <row r="58" spans="1:11" ht="15" customHeight="1">
      <c r="A58" s="13"/>
      <c r="B58" s="13"/>
      <c r="C58" s="13"/>
      <c r="D58" s="13"/>
      <c r="E58" s="13"/>
      <c r="F58" s="13"/>
      <c r="G58" s="13"/>
      <c r="H58" s="13"/>
      <c r="I58" s="13"/>
      <c r="J58" s="13"/>
      <c r="K58" s="13"/>
    </row>
    <row r="59" spans="1:11" ht="15" customHeight="1">
      <c r="A59" s="13"/>
      <c r="B59" s="13"/>
      <c r="C59" s="13"/>
      <c r="D59" s="13"/>
      <c r="E59" s="13"/>
      <c r="F59" s="13"/>
      <c r="G59" s="13"/>
      <c r="H59" s="13"/>
      <c r="I59" s="13"/>
      <c r="J59" s="13"/>
      <c r="K59" s="13"/>
    </row>
    <row r="60" spans="1:11" ht="15" customHeight="1">
      <c r="A60" s="13"/>
      <c r="B60" s="13"/>
      <c r="C60" s="13"/>
      <c r="D60" s="13"/>
      <c r="E60" s="13"/>
      <c r="F60" s="13"/>
      <c r="G60" s="13"/>
      <c r="H60" s="13"/>
      <c r="I60" s="13"/>
      <c r="J60" s="13"/>
      <c r="K60" s="13"/>
    </row>
    <row r="61" spans="1:11" ht="15" customHeight="1">
      <c r="A61" s="13"/>
      <c r="B61" s="13"/>
      <c r="C61" s="13"/>
      <c r="D61" s="13"/>
      <c r="E61" s="13"/>
      <c r="F61" s="13"/>
      <c r="G61" s="13"/>
      <c r="H61" s="13"/>
      <c r="I61" s="13"/>
      <c r="J61" s="13"/>
      <c r="K61" s="13"/>
    </row>
    <row r="62" spans="1:11" ht="15" customHeight="1">
      <c r="A62" s="13"/>
      <c r="B62" s="13"/>
      <c r="C62" s="13"/>
      <c r="D62" s="13"/>
      <c r="E62" s="13"/>
      <c r="F62" s="13"/>
      <c r="G62" s="13"/>
      <c r="H62" s="13"/>
      <c r="I62" s="13"/>
      <c r="J62" s="13"/>
      <c r="K62" s="13"/>
    </row>
    <row r="63" spans="1:11" ht="15" customHeight="1">
      <c r="A63" s="13"/>
      <c r="B63" s="13"/>
      <c r="C63" s="13"/>
      <c r="D63" s="13"/>
      <c r="E63" s="13"/>
      <c r="F63" s="13"/>
      <c r="G63" s="13"/>
      <c r="H63" s="13"/>
      <c r="I63" s="13"/>
      <c r="J63" s="13"/>
      <c r="K63" s="13"/>
    </row>
    <row r="64" spans="1:11" ht="15" customHeight="1">
      <c r="A64" s="13"/>
      <c r="B64" s="13"/>
      <c r="C64" s="13"/>
      <c r="D64" s="13"/>
      <c r="E64" s="13"/>
      <c r="F64" s="13"/>
      <c r="G64" s="13"/>
      <c r="H64" s="13"/>
      <c r="I64" s="13"/>
      <c r="J64" s="13"/>
      <c r="K64" s="13"/>
    </row>
    <row r="65" spans="1:11" ht="15" customHeight="1">
      <c r="A65" s="13"/>
      <c r="B65" s="13"/>
      <c r="C65" s="13"/>
      <c r="D65" s="13"/>
      <c r="E65" s="13"/>
      <c r="F65" s="13"/>
      <c r="G65" s="13"/>
      <c r="H65" s="13"/>
      <c r="I65" s="13"/>
      <c r="J65" s="13"/>
      <c r="K65" s="13"/>
    </row>
    <row r="66" spans="1:11" ht="15" customHeight="1">
      <c r="A66" s="13"/>
      <c r="B66" s="13"/>
      <c r="C66" s="13"/>
      <c r="D66" s="13"/>
      <c r="E66" s="13"/>
      <c r="F66" s="13"/>
      <c r="G66" s="13"/>
      <c r="H66" s="13"/>
      <c r="I66" s="13"/>
      <c r="J66" s="13"/>
      <c r="K66" s="13"/>
    </row>
    <row r="67" spans="1:11" ht="15" customHeight="1">
      <c r="A67" s="13"/>
      <c r="B67" s="13"/>
      <c r="C67" s="13"/>
      <c r="D67" s="13"/>
      <c r="E67" s="13"/>
      <c r="F67" s="13"/>
      <c r="G67" s="13"/>
      <c r="H67" s="13"/>
      <c r="I67" s="13"/>
      <c r="J67" s="13"/>
      <c r="K67" s="13"/>
    </row>
    <row r="68" spans="1:11" ht="15" customHeight="1">
      <c r="A68" s="13"/>
      <c r="B68" s="13"/>
      <c r="C68" s="13"/>
      <c r="D68" s="13"/>
      <c r="E68" s="13"/>
      <c r="F68" s="13"/>
      <c r="G68" s="13"/>
      <c r="H68" s="13"/>
      <c r="I68" s="13"/>
      <c r="J68" s="13"/>
      <c r="K68" s="13"/>
    </row>
    <row r="69" spans="1:11" ht="15" customHeight="1">
      <c r="A69" s="13"/>
      <c r="B69" s="13"/>
      <c r="C69" s="13"/>
      <c r="D69" s="13"/>
      <c r="E69" s="13"/>
      <c r="F69" s="13"/>
      <c r="G69" s="13"/>
      <c r="H69" s="13"/>
      <c r="I69" s="13"/>
      <c r="J69" s="13"/>
      <c r="K69" s="13"/>
    </row>
    <row r="70" spans="1:11" ht="15" customHeight="1">
      <c r="A70" s="13"/>
      <c r="B70" s="18"/>
      <c r="C70" s="18"/>
      <c r="D70" s="18"/>
      <c r="E70" s="18"/>
      <c r="F70" s="18"/>
      <c r="G70" s="18"/>
      <c r="H70" s="18"/>
      <c r="I70" s="18"/>
      <c r="J70" s="19"/>
      <c r="K70" s="13"/>
    </row>
    <row r="71" spans="1:11" ht="15" customHeight="1">
      <c r="A71" s="13"/>
      <c r="B71" s="18"/>
      <c r="C71" s="18"/>
      <c r="D71" s="18"/>
      <c r="E71" s="18"/>
      <c r="F71" s="18"/>
      <c r="G71" s="18"/>
      <c r="H71" s="18"/>
      <c r="I71" s="18"/>
      <c r="J71" s="19"/>
      <c r="K71" s="13"/>
    </row>
    <row r="72" spans="1:11" ht="15" customHeight="1">
      <c r="A72" s="13"/>
      <c r="B72" s="18"/>
      <c r="C72" s="18"/>
      <c r="D72" s="18"/>
      <c r="E72" s="18"/>
      <c r="F72" s="18"/>
      <c r="G72" s="18"/>
      <c r="H72" s="18"/>
      <c r="I72" s="18"/>
      <c r="J72" s="19"/>
      <c r="K72" s="13"/>
    </row>
    <row r="73" spans="1:11" ht="15" customHeight="1">
      <c r="A73" s="13"/>
      <c r="B73" s="18"/>
      <c r="C73" s="18"/>
      <c r="D73" s="18"/>
      <c r="E73" s="18"/>
      <c r="F73" s="18"/>
      <c r="G73" s="18"/>
      <c r="H73" s="18"/>
      <c r="I73" s="18"/>
      <c r="J73" s="19"/>
      <c r="K73" s="13"/>
    </row>
    <row r="74" spans="1:11" ht="15" customHeight="1">
      <c r="A74" s="13"/>
      <c r="B74" s="18"/>
      <c r="C74" s="18"/>
      <c r="D74" s="18"/>
      <c r="E74" s="18"/>
      <c r="F74" s="18"/>
      <c r="G74" s="18"/>
      <c r="H74" s="18"/>
      <c r="I74" s="18"/>
      <c r="J74" s="19"/>
      <c r="K74" s="13"/>
    </row>
    <row r="75" spans="1:11" ht="15" customHeight="1">
      <c r="A75" s="13"/>
      <c r="B75" s="18"/>
      <c r="C75" s="18"/>
      <c r="D75" s="18"/>
      <c r="E75" s="18"/>
      <c r="F75" s="18"/>
      <c r="G75" s="18"/>
      <c r="H75" s="18"/>
      <c r="I75" s="18"/>
      <c r="J75" s="19"/>
      <c r="K75" s="13"/>
    </row>
    <row r="76" spans="1:11" ht="15" customHeight="1">
      <c r="A76" s="13"/>
      <c r="B76" s="18"/>
      <c r="C76" s="18"/>
      <c r="D76" s="18"/>
      <c r="E76" s="18"/>
      <c r="F76" s="18"/>
      <c r="G76" s="18"/>
      <c r="H76" s="18"/>
      <c r="I76" s="18"/>
      <c r="J76" s="19"/>
      <c r="K76" s="13"/>
    </row>
    <row r="77" spans="1:11" ht="15" customHeight="1">
      <c r="A77" s="13"/>
      <c r="B77" s="18"/>
      <c r="C77" s="18"/>
      <c r="D77" s="18"/>
      <c r="E77" s="18"/>
      <c r="F77" s="18"/>
      <c r="G77" s="18"/>
      <c r="H77" s="18"/>
      <c r="I77" s="18"/>
      <c r="J77" s="19"/>
      <c r="K77" s="13"/>
    </row>
    <row r="78" spans="1:11" ht="15" customHeight="1">
      <c r="A78" s="13"/>
      <c r="B78" s="18"/>
      <c r="C78" s="18"/>
      <c r="D78" s="18"/>
      <c r="E78" s="18"/>
      <c r="F78" s="18"/>
      <c r="G78" s="18"/>
      <c r="H78" s="18"/>
      <c r="I78" s="18"/>
      <c r="J78" s="19"/>
      <c r="K78" s="13"/>
    </row>
    <row r="79" spans="1:11" ht="15" customHeight="1">
      <c r="A79" s="13"/>
      <c r="B79" s="18"/>
      <c r="C79" s="18"/>
      <c r="D79" s="18"/>
      <c r="E79" s="18"/>
      <c r="F79" s="18"/>
      <c r="G79" s="18"/>
      <c r="H79" s="18"/>
      <c r="I79" s="18"/>
      <c r="J79" s="19"/>
      <c r="K79" s="13"/>
    </row>
    <row r="80" spans="1:11" ht="15" customHeight="1">
      <c r="A80" s="13"/>
      <c r="B80" s="18"/>
      <c r="C80" s="18"/>
      <c r="D80" s="18"/>
      <c r="E80" s="18"/>
      <c r="F80" s="18"/>
      <c r="G80" s="18"/>
      <c r="H80" s="18"/>
      <c r="I80" s="18"/>
      <c r="J80" s="19"/>
      <c r="K80" s="13"/>
    </row>
    <row r="81" spans="1:11" ht="15" customHeight="1">
      <c r="A81" s="13"/>
      <c r="B81" s="18"/>
      <c r="C81" s="18"/>
      <c r="D81" s="18"/>
      <c r="E81" s="18"/>
      <c r="F81" s="18"/>
      <c r="G81" s="18"/>
      <c r="H81" s="18"/>
      <c r="I81" s="18"/>
      <c r="J81" s="19"/>
      <c r="K81" s="13"/>
    </row>
    <row r="82" spans="1:11" ht="15" customHeight="1">
      <c r="A82" s="13"/>
      <c r="B82" s="18"/>
      <c r="C82" s="18"/>
      <c r="D82" s="18"/>
      <c r="E82" s="18"/>
      <c r="F82" s="18"/>
      <c r="G82" s="18"/>
      <c r="H82" s="18"/>
      <c r="I82" s="18"/>
      <c r="J82" s="19"/>
      <c r="K82" s="13"/>
    </row>
    <row r="83" spans="1:11" ht="15" customHeight="1">
      <c r="A83" s="13"/>
      <c r="B83" s="18"/>
      <c r="C83" s="18"/>
      <c r="D83" s="18"/>
      <c r="E83" s="18"/>
      <c r="F83" s="18"/>
      <c r="G83" s="18"/>
      <c r="H83" s="18"/>
      <c r="I83" s="18"/>
      <c r="J83" s="19"/>
      <c r="K83" s="13"/>
    </row>
    <row r="84" spans="1:11" ht="15" customHeight="1">
      <c r="A84" s="13"/>
      <c r="B84" s="18"/>
      <c r="C84" s="18"/>
      <c r="D84" s="18"/>
      <c r="E84" s="18"/>
      <c r="F84" s="18"/>
      <c r="G84" s="18"/>
      <c r="H84" s="18"/>
      <c r="I84" s="18"/>
      <c r="J84" s="19"/>
      <c r="K84" s="13"/>
    </row>
    <row r="85" spans="1:11" ht="15" customHeight="1">
      <c r="A85" s="13"/>
      <c r="B85" s="18"/>
      <c r="C85" s="18"/>
      <c r="D85" s="18"/>
      <c r="E85" s="18"/>
      <c r="F85" s="18"/>
      <c r="G85" s="18"/>
      <c r="H85" s="18"/>
      <c r="I85" s="18"/>
      <c r="J85" s="19"/>
      <c r="K85" s="13"/>
    </row>
    <row r="86" spans="1:11" ht="15" customHeight="1">
      <c r="A86" s="13"/>
      <c r="B86" s="18"/>
      <c r="C86" s="18"/>
      <c r="D86" s="18"/>
      <c r="E86" s="18"/>
      <c r="F86" s="18"/>
      <c r="G86" s="18"/>
      <c r="H86" s="18"/>
      <c r="I86" s="18"/>
      <c r="J86" s="19"/>
      <c r="K86" s="13"/>
    </row>
    <row r="87" spans="1:11" ht="15" customHeight="1">
      <c r="A87" s="13"/>
      <c r="B87" s="18"/>
      <c r="C87" s="18"/>
      <c r="D87" s="18"/>
      <c r="E87" s="18"/>
      <c r="F87" s="18"/>
      <c r="G87" s="18"/>
      <c r="H87" s="18"/>
      <c r="I87" s="18"/>
      <c r="J87" s="19"/>
      <c r="K87" s="13"/>
    </row>
    <row r="88" spans="1:11" ht="15" customHeight="1">
      <c r="A88" s="13"/>
      <c r="B88" s="18"/>
      <c r="C88" s="18"/>
      <c r="D88" s="18"/>
      <c r="E88" s="18"/>
      <c r="F88" s="18"/>
      <c r="G88" s="18"/>
      <c r="H88" s="18"/>
      <c r="I88" s="18"/>
      <c r="J88" s="19"/>
      <c r="K88" s="13"/>
    </row>
    <row r="89" spans="1:11" ht="15" customHeight="1">
      <c r="A89" s="13"/>
      <c r="B89" s="18"/>
      <c r="C89" s="18"/>
      <c r="D89" s="18"/>
      <c r="E89" s="18"/>
      <c r="F89" s="18"/>
      <c r="G89" s="18"/>
      <c r="H89" s="18"/>
      <c r="I89" s="18"/>
      <c r="J89" s="19"/>
      <c r="K89" s="13"/>
    </row>
    <row r="90" spans="1:11" ht="15" customHeight="1">
      <c r="A90" s="13"/>
      <c r="B90" s="18"/>
      <c r="C90" s="18"/>
      <c r="D90" s="18"/>
      <c r="E90" s="18"/>
      <c r="F90" s="18"/>
      <c r="G90" s="18"/>
      <c r="H90" s="18"/>
      <c r="I90" s="18"/>
      <c r="J90" s="19"/>
      <c r="K90" s="13"/>
    </row>
    <row r="91" spans="1:11" ht="15" customHeight="1">
      <c r="A91" s="13"/>
      <c r="B91" s="18"/>
      <c r="C91" s="18"/>
      <c r="D91" s="18"/>
      <c r="E91" s="18"/>
      <c r="F91" s="18"/>
      <c r="G91" s="18"/>
      <c r="H91" s="18"/>
      <c r="I91" s="18"/>
      <c r="J91" s="19"/>
      <c r="K91" s="13"/>
    </row>
    <row r="92" spans="1:11" ht="15" customHeight="1">
      <c r="A92" s="13"/>
      <c r="B92" s="18"/>
      <c r="C92" s="18"/>
      <c r="D92" s="18"/>
      <c r="E92" s="18"/>
      <c r="F92" s="18"/>
      <c r="G92" s="18"/>
      <c r="H92" s="18"/>
      <c r="I92" s="18"/>
      <c r="J92" s="19"/>
      <c r="K92" s="13"/>
    </row>
    <row r="93" spans="1:11" ht="15" customHeight="1">
      <c r="A93" s="13"/>
      <c r="B93" s="18"/>
      <c r="C93" s="18"/>
      <c r="D93" s="18"/>
      <c r="E93" s="18"/>
      <c r="F93" s="18"/>
      <c r="G93" s="18"/>
      <c r="H93" s="18"/>
      <c r="I93" s="18"/>
      <c r="J93" s="19"/>
      <c r="K93" s="13"/>
    </row>
    <row r="94" spans="1:11" ht="15" customHeight="1">
      <c r="A94" s="13"/>
      <c r="B94" s="18"/>
      <c r="C94" s="18"/>
      <c r="D94" s="18"/>
      <c r="E94" s="18"/>
      <c r="F94" s="18"/>
      <c r="G94" s="18"/>
      <c r="H94" s="18"/>
      <c r="I94" s="18"/>
      <c r="J94" s="19"/>
      <c r="K94" s="13"/>
    </row>
    <row r="95" spans="1:11" ht="15" customHeight="1">
      <c r="A95" s="13"/>
      <c r="B95" s="18"/>
      <c r="C95" s="18"/>
      <c r="D95" s="18"/>
      <c r="E95" s="18"/>
      <c r="F95" s="18"/>
      <c r="G95" s="18"/>
      <c r="H95" s="18"/>
      <c r="I95" s="18"/>
      <c r="J95" s="19"/>
      <c r="K95" s="13"/>
    </row>
    <row r="96" spans="1:11" ht="15" customHeight="1">
      <c r="A96" s="13"/>
      <c r="B96" s="18"/>
      <c r="C96" s="18"/>
      <c r="D96" s="18"/>
      <c r="E96" s="18"/>
      <c r="F96" s="18"/>
      <c r="G96" s="18"/>
      <c r="H96" s="18"/>
      <c r="I96" s="18"/>
      <c r="J96" s="19"/>
      <c r="K96" s="13"/>
    </row>
    <row r="97" spans="1:11" ht="15" customHeight="1">
      <c r="A97" s="13"/>
      <c r="B97" s="18"/>
      <c r="C97" s="18"/>
      <c r="D97" s="18"/>
      <c r="E97" s="18"/>
      <c r="F97" s="18"/>
      <c r="G97" s="18"/>
      <c r="H97" s="18"/>
      <c r="I97" s="18"/>
      <c r="J97" s="19"/>
      <c r="K97" s="13"/>
    </row>
    <row r="98" spans="1:11" ht="15" customHeight="1">
      <c r="A98" s="13"/>
      <c r="B98" s="18"/>
      <c r="C98" s="18"/>
      <c r="D98" s="18"/>
      <c r="E98" s="18"/>
      <c r="F98" s="18"/>
      <c r="G98" s="18"/>
      <c r="H98" s="18"/>
      <c r="I98" s="18"/>
      <c r="J98" s="19"/>
      <c r="K98" s="13"/>
    </row>
    <row r="99" spans="1:11" ht="15" customHeight="1">
      <c r="A99" s="13"/>
      <c r="B99" s="18"/>
      <c r="C99" s="18"/>
      <c r="D99" s="18"/>
      <c r="E99" s="18"/>
      <c r="F99" s="18"/>
      <c r="G99" s="18"/>
      <c r="H99" s="18"/>
      <c r="I99" s="18"/>
      <c r="J99" s="19"/>
      <c r="K99" s="13"/>
    </row>
    <row r="100" spans="1:11" ht="15" customHeight="1">
      <c r="A100" s="13"/>
      <c r="B100" s="18"/>
      <c r="C100" s="18"/>
      <c r="D100" s="18"/>
      <c r="E100" s="18"/>
      <c r="F100" s="18"/>
      <c r="G100" s="18"/>
      <c r="H100" s="18"/>
      <c r="I100" s="18"/>
      <c r="J100" s="19"/>
      <c r="K100" s="13"/>
    </row>
    <row r="101" spans="1:11" ht="15" customHeight="1">
      <c r="A101" s="13"/>
      <c r="B101" s="18"/>
      <c r="C101" s="18"/>
      <c r="D101" s="18"/>
      <c r="E101" s="18"/>
      <c r="F101" s="18"/>
      <c r="G101" s="18"/>
      <c r="H101" s="18"/>
      <c r="I101" s="18"/>
      <c r="J101" s="19"/>
      <c r="K101" s="13"/>
    </row>
    <row r="102" spans="1:11" ht="15" customHeight="1">
      <c r="A102" s="13"/>
      <c r="B102" s="18"/>
      <c r="C102" s="18"/>
      <c r="D102" s="18"/>
      <c r="E102" s="18"/>
      <c r="F102" s="18"/>
      <c r="G102" s="18"/>
      <c r="H102" s="18"/>
      <c r="I102" s="18"/>
      <c r="J102" s="19"/>
      <c r="K102" s="13"/>
    </row>
    <row r="103" spans="1:11" ht="15" customHeight="1">
      <c r="A103" s="13"/>
      <c r="B103" s="18"/>
      <c r="C103" s="18"/>
      <c r="D103" s="18"/>
      <c r="E103" s="18"/>
      <c r="F103" s="18"/>
      <c r="G103" s="18"/>
      <c r="H103" s="18"/>
      <c r="I103" s="18"/>
      <c r="J103" s="19"/>
      <c r="K103" s="13"/>
    </row>
    <row r="104" spans="1:11" ht="15" customHeight="1">
      <c r="A104" s="13"/>
      <c r="B104" s="18"/>
      <c r="C104" s="18"/>
      <c r="D104" s="18"/>
      <c r="E104" s="18"/>
      <c r="F104" s="18"/>
      <c r="G104" s="18"/>
      <c r="H104" s="18"/>
      <c r="I104" s="18"/>
      <c r="J104" s="19"/>
      <c r="K104" s="13"/>
    </row>
    <row r="105" spans="1:11" ht="15" customHeight="1">
      <c r="A105" s="13"/>
      <c r="B105" s="18"/>
      <c r="C105" s="18"/>
      <c r="D105" s="18"/>
      <c r="E105" s="18"/>
      <c r="F105" s="18"/>
      <c r="G105" s="18"/>
      <c r="H105" s="18"/>
      <c r="I105" s="18"/>
      <c r="J105" s="19"/>
      <c r="K105" s="13"/>
    </row>
    <row r="106" spans="1:11" ht="15" customHeight="1">
      <c r="A106" s="13"/>
      <c r="B106" s="18"/>
      <c r="C106" s="18"/>
      <c r="D106" s="18"/>
      <c r="E106" s="18"/>
      <c r="F106" s="18"/>
      <c r="G106" s="18"/>
      <c r="H106" s="18"/>
      <c r="I106" s="18"/>
      <c r="J106" s="19"/>
      <c r="K106" s="13"/>
    </row>
    <row r="107" spans="1:11" ht="15" customHeight="1">
      <c r="A107" s="13"/>
      <c r="B107" s="18"/>
      <c r="C107" s="18"/>
      <c r="D107" s="18"/>
      <c r="E107" s="18"/>
      <c r="F107" s="18"/>
      <c r="G107" s="18"/>
      <c r="H107" s="18"/>
      <c r="I107" s="18"/>
      <c r="J107" s="19"/>
      <c r="K107" s="13"/>
    </row>
    <row r="108" spans="1:11" ht="15" customHeight="1">
      <c r="A108" s="13"/>
      <c r="B108" s="18"/>
      <c r="C108" s="18"/>
      <c r="D108" s="18"/>
      <c r="E108" s="18"/>
      <c r="F108" s="18"/>
      <c r="G108" s="18"/>
      <c r="H108" s="18"/>
      <c r="I108" s="18"/>
      <c r="J108" s="19"/>
      <c r="K108" s="13"/>
    </row>
    <row r="109" spans="1:11" ht="15" customHeight="1">
      <c r="A109" s="13"/>
      <c r="B109" s="18"/>
      <c r="C109" s="18"/>
      <c r="D109" s="18"/>
      <c r="E109" s="18"/>
      <c r="F109" s="18"/>
      <c r="G109" s="18"/>
      <c r="H109" s="18"/>
      <c r="I109" s="18"/>
      <c r="J109" s="19"/>
      <c r="K109" s="13"/>
    </row>
    <row r="110" spans="1:11" ht="15" customHeight="1">
      <c r="A110" s="13"/>
      <c r="B110" s="18"/>
      <c r="C110" s="18"/>
      <c r="D110" s="18"/>
      <c r="E110" s="18"/>
      <c r="F110" s="18"/>
      <c r="G110" s="18"/>
      <c r="H110" s="18"/>
      <c r="I110" s="18"/>
      <c r="J110" s="19"/>
      <c r="K110" s="13"/>
    </row>
    <row r="111" spans="1:11" ht="15" customHeight="1">
      <c r="A111" s="13"/>
      <c r="B111" s="18"/>
      <c r="C111" s="18"/>
      <c r="D111" s="18"/>
      <c r="E111" s="18"/>
      <c r="F111" s="18"/>
      <c r="G111" s="18"/>
      <c r="H111" s="18"/>
      <c r="I111" s="18"/>
      <c r="J111" s="19"/>
      <c r="K111" s="13"/>
    </row>
    <row r="112" spans="1:11" ht="15" customHeight="1">
      <c r="A112" s="13"/>
      <c r="B112" s="18"/>
      <c r="C112" s="18"/>
      <c r="D112" s="18"/>
      <c r="E112" s="18"/>
      <c r="F112" s="18"/>
      <c r="G112" s="18"/>
      <c r="H112" s="18"/>
      <c r="I112" s="18"/>
      <c r="J112" s="19"/>
      <c r="K112" s="13"/>
    </row>
    <row r="113" spans="1:11" ht="15" customHeight="1">
      <c r="A113" s="13"/>
      <c r="B113" s="18"/>
      <c r="C113" s="18"/>
      <c r="D113" s="18"/>
      <c r="E113" s="18"/>
      <c r="F113" s="18"/>
      <c r="G113" s="18"/>
      <c r="H113" s="18"/>
      <c r="I113" s="18"/>
      <c r="J113" s="19"/>
      <c r="K113" s="13"/>
    </row>
    <row r="114" spans="1:11" ht="15" customHeight="1">
      <c r="A114" s="13"/>
      <c r="B114" s="18"/>
      <c r="C114" s="18"/>
      <c r="D114" s="18"/>
      <c r="E114" s="18"/>
      <c r="F114" s="18"/>
      <c r="G114" s="18"/>
      <c r="H114" s="18"/>
      <c r="I114" s="18"/>
      <c r="J114" s="19"/>
      <c r="K114" s="13"/>
    </row>
    <row r="115" spans="1:11" ht="15" customHeight="1">
      <c r="A115" s="13"/>
      <c r="B115" s="18"/>
      <c r="C115" s="18"/>
      <c r="D115" s="18"/>
      <c r="E115" s="18"/>
      <c r="F115" s="18"/>
      <c r="G115" s="18"/>
      <c r="H115" s="18"/>
      <c r="I115" s="18"/>
      <c r="J115" s="19"/>
      <c r="K115" s="13"/>
    </row>
    <row r="116" spans="1:11" ht="15" customHeight="1">
      <c r="A116" s="13"/>
      <c r="B116" s="18"/>
      <c r="C116" s="18"/>
      <c r="D116" s="18"/>
      <c r="E116" s="18"/>
      <c r="F116" s="18"/>
      <c r="G116" s="18"/>
      <c r="H116" s="18"/>
      <c r="I116" s="18"/>
      <c r="J116" s="19"/>
      <c r="K116" s="13"/>
    </row>
    <row r="117" spans="1:11" ht="15" customHeight="1">
      <c r="A117" s="13"/>
      <c r="B117" s="18"/>
      <c r="C117" s="18"/>
      <c r="D117" s="18"/>
      <c r="E117" s="18"/>
      <c r="F117" s="18"/>
      <c r="G117" s="18"/>
      <c r="H117" s="18"/>
      <c r="I117" s="18"/>
      <c r="J117" s="19"/>
      <c r="K117" s="13"/>
    </row>
    <row r="118" spans="1:11" ht="15" customHeight="1">
      <c r="A118" s="13"/>
      <c r="B118" s="18"/>
      <c r="C118" s="18"/>
      <c r="D118" s="18"/>
      <c r="E118" s="18"/>
      <c r="F118" s="18"/>
      <c r="G118" s="18"/>
      <c r="H118" s="18"/>
      <c r="I118" s="18"/>
      <c r="J118" s="19"/>
      <c r="K118" s="13"/>
    </row>
    <row r="119" spans="1:11" ht="15" customHeight="1">
      <c r="A119" s="13"/>
      <c r="B119" s="18"/>
      <c r="C119" s="18"/>
      <c r="D119" s="18"/>
      <c r="E119" s="18"/>
      <c r="F119" s="18"/>
      <c r="G119" s="18"/>
      <c r="H119" s="18"/>
      <c r="I119" s="18"/>
      <c r="J119" s="19"/>
      <c r="K119" s="13"/>
    </row>
    <row r="120" spans="1:11" ht="15" customHeight="1">
      <c r="A120" s="13"/>
      <c r="B120" s="18"/>
      <c r="C120" s="18"/>
      <c r="D120" s="18"/>
      <c r="E120" s="18"/>
      <c r="F120" s="18"/>
      <c r="G120" s="18"/>
      <c r="H120" s="18"/>
      <c r="I120" s="18"/>
      <c r="J120" s="19"/>
      <c r="K120" s="13"/>
    </row>
    <row r="121" spans="1:11" ht="15" customHeight="1">
      <c r="A121" s="13"/>
      <c r="B121" s="18"/>
      <c r="C121" s="18"/>
      <c r="D121" s="18"/>
      <c r="E121" s="18"/>
      <c r="F121" s="18"/>
      <c r="G121" s="18"/>
      <c r="H121" s="18"/>
      <c r="I121" s="18"/>
      <c r="J121" s="19"/>
      <c r="K121" s="13"/>
    </row>
    <row r="122" spans="1:11" ht="15" customHeight="1">
      <c r="A122" s="13"/>
      <c r="B122" s="18"/>
      <c r="C122" s="18"/>
      <c r="D122" s="18"/>
      <c r="E122" s="18"/>
      <c r="F122" s="18"/>
      <c r="G122" s="18"/>
      <c r="H122" s="18"/>
      <c r="I122" s="18"/>
      <c r="J122" s="19"/>
      <c r="K122" s="13"/>
    </row>
    <row r="123" spans="1:11" ht="15" customHeight="1">
      <c r="A123" s="13"/>
      <c r="B123" s="18"/>
      <c r="C123" s="18"/>
      <c r="D123" s="18"/>
      <c r="E123" s="18"/>
      <c r="F123" s="18"/>
      <c r="G123" s="18"/>
      <c r="H123" s="18"/>
      <c r="I123" s="18"/>
      <c r="J123" s="19"/>
      <c r="K123" s="13"/>
    </row>
    <row r="124" spans="1:11" ht="15" customHeight="1">
      <c r="A124" s="13"/>
      <c r="B124" s="18"/>
      <c r="C124" s="18"/>
      <c r="D124" s="18"/>
      <c r="E124" s="18"/>
      <c r="F124" s="18"/>
      <c r="G124" s="18"/>
      <c r="H124" s="18"/>
      <c r="I124" s="18"/>
      <c r="J124" s="19"/>
      <c r="K124" s="13"/>
    </row>
    <row r="125" spans="1:11" ht="15" customHeight="1">
      <c r="A125" s="13"/>
      <c r="B125" s="18"/>
      <c r="C125" s="18"/>
      <c r="D125" s="18"/>
      <c r="E125" s="18"/>
      <c r="F125" s="18"/>
      <c r="G125" s="18"/>
      <c r="H125" s="18"/>
      <c r="I125" s="18"/>
      <c r="J125" s="19"/>
      <c r="K125" s="13"/>
    </row>
    <row r="126" spans="1:11" ht="15" customHeight="1">
      <c r="A126" s="13"/>
      <c r="B126" s="18"/>
      <c r="C126" s="18"/>
      <c r="D126" s="18"/>
      <c r="E126" s="18"/>
      <c r="F126" s="18"/>
      <c r="G126" s="18"/>
      <c r="H126" s="18"/>
      <c r="I126" s="18"/>
      <c r="J126" s="19"/>
      <c r="K126" s="13"/>
    </row>
    <row r="127" spans="1:11" ht="15" customHeight="1">
      <c r="A127" s="13"/>
      <c r="B127" s="18"/>
      <c r="C127" s="18"/>
      <c r="D127" s="18"/>
      <c r="E127" s="18"/>
      <c r="F127" s="18"/>
      <c r="G127" s="18"/>
      <c r="H127" s="18"/>
      <c r="I127" s="18"/>
      <c r="J127" s="19"/>
      <c r="K127" s="13"/>
    </row>
    <row r="128" spans="1:11" ht="15" customHeight="1">
      <c r="A128" s="13"/>
      <c r="B128" s="18"/>
      <c r="C128" s="18"/>
      <c r="D128" s="18"/>
      <c r="E128" s="18"/>
      <c r="F128" s="18"/>
      <c r="G128" s="18"/>
      <c r="H128" s="18"/>
      <c r="I128" s="18"/>
      <c r="J128" s="19"/>
      <c r="K128" s="13"/>
    </row>
    <row r="129" spans="1:11" ht="15" customHeight="1">
      <c r="A129" s="13"/>
      <c r="B129" s="18"/>
      <c r="C129" s="18"/>
      <c r="D129" s="18"/>
      <c r="E129" s="18"/>
      <c r="F129" s="18"/>
      <c r="G129" s="18"/>
      <c r="H129" s="18"/>
      <c r="I129" s="18"/>
      <c r="J129" s="19"/>
      <c r="K129" s="13"/>
    </row>
    <row r="130" spans="1:11" ht="15" customHeight="1">
      <c r="A130" s="13"/>
      <c r="B130" s="18"/>
      <c r="C130" s="18"/>
      <c r="D130" s="18"/>
      <c r="E130" s="18"/>
      <c r="F130" s="18"/>
      <c r="G130" s="18"/>
      <c r="H130" s="18"/>
      <c r="I130" s="18"/>
      <c r="J130" s="19"/>
      <c r="K130" s="13"/>
    </row>
    <row r="131" spans="1:11" ht="15" customHeight="1">
      <c r="A131" s="13"/>
      <c r="B131" s="18"/>
      <c r="C131" s="18"/>
      <c r="D131" s="18"/>
      <c r="E131" s="18"/>
      <c r="F131" s="18"/>
      <c r="G131" s="18"/>
      <c r="H131" s="18"/>
      <c r="I131" s="18"/>
      <c r="J131" s="19"/>
      <c r="K131" s="13"/>
    </row>
    <row r="132" spans="1:11" ht="15" customHeight="1">
      <c r="A132" s="13"/>
      <c r="B132" s="18"/>
      <c r="C132" s="18"/>
      <c r="D132" s="18"/>
      <c r="E132" s="18"/>
      <c r="F132" s="18"/>
      <c r="G132" s="18"/>
      <c r="H132" s="18"/>
      <c r="I132" s="18"/>
      <c r="J132" s="19"/>
      <c r="K132" s="13"/>
    </row>
    <row r="133" spans="1:11" ht="15" customHeight="1">
      <c r="A133" s="13"/>
      <c r="B133" s="18"/>
      <c r="C133" s="18"/>
      <c r="D133" s="18"/>
      <c r="E133" s="18"/>
      <c r="F133" s="18"/>
      <c r="G133" s="18"/>
      <c r="H133" s="18"/>
      <c r="I133" s="18"/>
      <c r="J133" s="19"/>
      <c r="K133" s="13"/>
    </row>
    <row r="134" spans="1:11" ht="15" customHeight="1">
      <c r="A134" s="13"/>
      <c r="B134" s="18"/>
      <c r="C134" s="18"/>
      <c r="D134" s="18"/>
      <c r="E134" s="18"/>
      <c r="F134" s="18"/>
      <c r="G134" s="18"/>
      <c r="H134" s="18"/>
      <c r="I134" s="18"/>
      <c r="J134" s="19"/>
      <c r="K134" s="13"/>
    </row>
    <row r="135" spans="1:11" ht="15" customHeight="1">
      <c r="A135" s="13"/>
      <c r="B135" s="18"/>
      <c r="C135" s="18"/>
      <c r="D135" s="18"/>
      <c r="E135" s="18"/>
      <c r="F135" s="18"/>
      <c r="G135" s="18"/>
      <c r="H135" s="18"/>
      <c r="I135" s="18"/>
      <c r="J135" s="19"/>
      <c r="K135" s="13"/>
    </row>
    <row r="136" spans="1:11" ht="15" customHeight="1">
      <c r="A136" s="13"/>
      <c r="B136" s="18"/>
      <c r="C136" s="18"/>
      <c r="D136" s="18"/>
      <c r="E136" s="18"/>
      <c r="F136" s="18"/>
      <c r="G136" s="18"/>
      <c r="H136" s="18"/>
      <c r="I136" s="18"/>
      <c r="J136" s="19"/>
      <c r="K136" s="13"/>
    </row>
    <row r="137" spans="1:11" ht="15" customHeight="1">
      <c r="A137" s="13"/>
      <c r="B137" s="18"/>
      <c r="C137" s="18"/>
      <c r="D137" s="18"/>
      <c r="E137" s="18"/>
      <c r="F137" s="18"/>
      <c r="G137" s="18"/>
      <c r="H137" s="18"/>
      <c r="I137" s="18"/>
      <c r="J137" s="19"/>
      <c r="K137" s="13"/>
    </row>
    <row r="138" spans="1:11" ht="15" customHeight="1">
      <c r="A138" s="13"/>
      <c r="B138" s="18"/>
      <c r="C138" s="18"/>
      <c r="D138" s="18"/>
      <c r="E138" s="18"/>
      <c r="F138" s="18"/>
      <c r="G138" s="18"/>
      <c r="H138" s="18"/>
      <c r="I138" s="18"/>
      <c r="J138" s="19"/>
      <c r="K138" s="13"/>
    </row>
    <row r="139" spans="1:11" ht="15" customHeight="1">
      <c r="A139" s="13"/>
      <c r="B139" s="18"/>
      <c r="C139" s="18"/>
      <c r="D139" s="18"/>
      <c r="E139" s="18"/>
      <c r="F139" s="18"/>
      <c r="G139" s="18"/>
      <c r="H139" s="18"/>
      <c r="I139" s="18"/>
      <c r="J139" s="19"/>
      <c r="K139" s="13"/>
    </row>
    <row r="140" spans="1:11" ht="15" customHeight="1">
      <c r="A140" s="13"/>
      <c r="B140" s="18"/>
      <c r="C140" s="18"/>
      <c r="D140" s="18"/>
      <c r="E140" s="18"/>
      <c r="F140" s="18"/>
      <c r="G140" s="18"/>
      <c r="H140" s="18"/>
      <c r="I140" s="18"/>
      <c r="J140" s="19"/>
      <c r="K140" s="13"/>
    </row>
    <row r="141" spans="1:11" ht="15" customHeight="1">
      <c r="A141" s="13"/>
      <c r="B141" s="18"/>
      <c r="C141" s="18"/>
      <c r="D141" s="18"/>
      <c r="E141" s="18"/>
      <c r="F141" s="18"/>
      <c r="G141" s="18"/>
      <c r="H141" s="18"/>
      <c r="I141" s="18"/>
      <c r="J141" s="19"/>
      <c r="K141" s="13"/>
    </row>
    <row r="142" spans="1:11" ht="15" customHeight="1">
      <c r="A142" s="13"/>
      <c r="B142" s="18"/>
      <c r="C142" s="18"/>
      <c r="D142" s="18"/>
      <c r="E142" s="18"/>
      <c r="F142" s="18"/>
      <c r="G142" s="18"/>
      <c r="H142" s="18"/>
      <c r="I142" s="18"/>
      <c r="J142" s="19"/>
      <c r="K142" s="13"/>
    </row>
    <row r="143" spans="1:11" ht="15" customHeight="1">
      <c r="A143" s="13"/>
      <c r="B143" s="18"/>
      <c r="C143" s="18"/>
      <c r="D143" s="18"/>
      <c r="E143" s="18"/>
      <c r="F143" s="18"/>
      <c r="G143" s="18"/>
      <c r="H143" s="18"/>
      <c r="I143" s="18"/>
      <c r="J143" s="19"/>
      <c r="K143" s="13"/>
    </row>
    <row r="144" spans="1:11" ht="15" customHeight="1">
      <c r="A144" s="13"/>
      <c r="B144" s="18"/>
      <c r="C144" s="18"/>
      <c r="D144" s="18"/>
      <c r="E144" s="18"/>
      <c r="F144" s="18"/>
      <c r="G144" s="18"/>
      <c r="H144" s="18"/>
      <c r="I144" s="18"/>
      <c r="J144" s="19"/>
      <c r="K144" s="13"/>
    </row>
    <row r="145" spans="1:11" ht="15" customHeight="1">
      <c r="A145" s="13"/>
      <c r="B145" s="18"/>
      <c r="C145" s="18"/>
      <c r="D145" s="18"/>
      <c r="E145" s="18"/>
      <c r="F145" s="18"/>
      <c r="G145" s="18"/>
      <c r="H145" s="18"/>
      <c r="I145" s="18"/>
      <c r="J145" s="19"/>
      <c r="K145" s="13"/>
    </row>
    <row r="146" spans="1:11" ht="15" customHeight="1">
      <c r="A146" s="13"/>
      <c r="B146" s="18"/>
      <c r="C146" s="18"/>
      <c r="D146" s="18"/>
      <c r="E146" s="18"/>
      <c r="F146" s="18"/>
      <c r="G146" s="18"/>
      <c r="H146" s="18"/>
      <c r="I146" s="18"/>
      <c r="J146" s="19"/>
      <c r="K146" s="13"/>
    </row>
    <row r="147" spans="1:11" ht="15" customHeight="1">
      <c r="A147" s="13"/>
      <c r="B147" s="18"/>
      <c r="C147" s="18"/>
      <c r="D147" s="18"/>
      <c r="E147" s="18"/>
      <c r="F147" s="18"/>
      <c r="G147" s="18"/>
      <c r="H147" s="18"/>
      <c r="I147" s="18"/>
      <c r="J147" s="19"/>
      <c r="K147" s="13"/>
    </row>
    <row r="148" spans="1:11" ht="15" customHeight="1">
      <c r="A148" s="13"/>
      <c r="B148" s="18"/>
      <c r="C148" s="18"/>
      <c r="D148" s="18"/>
      <c r="E148" s="18"/>
      <c r="F148" s="18"/>
      <c r="G148" s="18"/>
      <c r="H148" s="18"/>
      <c r="I148" s="18"/>
      <c r="J148" s="19"/>
      <c r="K148" s="13"/>
    </row>
    <row r="149" spans="1:11" ht="15" customHeight="1">
      <c r="A149" s="13"/>
      <c r="B149" s="18"/>
      <c r="C149" s="18"/>
      <c r="D149" s="18"/>
      <c r="E149" s="18"/>
      <c r="F149" s="18"/>
      <c r="G149" s="18"/>
      <c r="H149" s="18"/>
      <c r="I149" s="18"/>
      <c r="J149" s="19"/>
      <c r="K149" s="13"/>
    </row>
    <row r="150" spans="1:11" ht="15" customHeight="1">
      <c r="A150" s="13"/>
      <c r="B150" s="18"/>
      <c r="C150" s="18"/>
      <c r="D150" s="18"/>
      <c r="E150" s="18"/>
      <c r="F150" s="18"/>
      <c r="G150" s="18"/>
      <c r="H150" s="18"/>
      <c r="I150" s="18"/>
      <c r="J150" s="19"/>
      <c r="K150" s="13"/>
    </row>
    <row r="151" spans="1:11" ht="15" customHeight="1">
      <c r="A151" s="13"/>
      <c r="B151" s="18"/>
      <c r="C151" s="18"/>
      <c r="D151" s="18"/>
      <c r="E151" s="18"/>
      <c r="F151" s="18"/>
      <c r="G151" s="18"/>
      <c r="H151" s="18"/>
      <c r="I151" s="18"/>
      <c r="J151" s="19"/>
      <c r="K151" s="13"/>
    </row>
    <row r="152" spans="1:11" ht="15" customHeight="1">
      <c r="A152" s="13"/>
      <c r="B152" s="18"/>
      <c r="C152" s="18"/>
      <c r="D152" s="18"/>
      <c r="E152" s="18"/>
      <c r="F152" s="18"/>
      <c r="G152" s="18"/>
      <c r="H152" s="18"/>
      <c r="I152" s="18"/>
      <c r="J152" s="19"/>
      <c r="K152" s="13"/>
    </row>
    <row r="153" spans="1:11" ht="15" customHeight="1">
      <c r="A153" s="13"/>
      <c r="B153" s="18"/>
      <c r="C153" s="18"/>
      <c r="D153" s="18"/>
      <c r="E153" s="18"/>
      <c r="F153" s="18"/>
      <c r="G153" s="18"/>
      <c r="H153" s="18"/>
      <c r="I153" s="18"/>
      <c r="J153" s="19"/>
      <c r="K153" s="13"/>
    </row>
    <row r="154" spans="1:11" ht="15" customHeight="1">
      <c r="A154" s="13"/>
      <c r="B154" s="18"/>
      <c r="C154" s="18"/>
      <c r="D154" s="18"/>
      <c r="E154" s="18"/>
      <c r="F154" s="18"/>
      <c r="G154" s="18"/>
      <c r="H154" s="18"/>
      <c r="I154" s="18"/>
      <c r="J154" s="19"/>
      <c r="K154" s="13"/>
    </row>
    <row r="155" spans="1:11" ht="15" customHeight="1">
      <c r="A155" s="13"/>
      <c r="B155" s="18"/>
      <c r="C155" s="18"/>
      <c r="D155" s="18"/>
      <c r="E155" s="18"/>
      <c r="F155" s="18"/>
      <c r="G155" s="18"/>
      <c r="H155" s="18"/>
      <c r="I155" s="18"/>
      <c r="J155" s="19"/>
      <c r="K155" s="13"/>
    </row>
    <row r="156" spans="1:11" ht="15" customHeight="1">
      <c r="A156" s="13"/>
      <c r="B156" s="18"/>
      <c r="C156" s="18"/>
      <c r="D156" s="18"/>
      <c r="E156" s="18"/>
      <c r="F156" s="18"/>
      <c r="G156" s="18"/>
      <c r="H156" s="18"/>
      <c r="I156" s="18"/>
      <c r="J156" s="19"/>
      <c r="K156" s="13"/>
    </row>
    <row r="157" spans="1:11" ht="15" customHeight="1">
      <c r="A157" s="13"/>
      <c r="B157" s="18"/>
      <c r="C157" s="18"/>
      <c r="D157" s="18"/>
      <c r="E157" s="18"/>
      <c r="F157" s="18"/>
      <c r="G157" s="18"/>
      <c r="H157" s="18"/>
      <c r="I157" s="18"/>
      <c r="J157" s="19"/>
      <c r="K157" s="13"/>
    </row>
    <row r="158" spans="1:11" ht="15" customHeight="1">
      <c r="A158" s="13"/>
      <c r="B158" s="18"/>
      <c r="C158" s="18"/>
      <c r="D158" s="18"/>
      <c r="E158" s="18"/>
      <c r="F158" s="18"/>
      <c r="G158" s="18"/>
      <c r="H158" s="18"/>
      <c r="I158" s="18"/>
      <c r="J158" s="19"/>
      <c r="K158" s="13"/>
    </row>
    <row r="159" spans="1:11" ht="15" customHeight="1">
      <c r="A159" s="13"/>
      <c r="B159" s="18"/>
      <c r="C159" s="18"/>
      <c r="D159" s="18"/>
      <c r="E159" s="18"/>
      <c r="F159" s="18"/>
      <c r="G159" s="18"/>
      <c r="H159" s="18"/>
      <c r="I159" s="18"/>
      <c r="J159" s="19"/>
      <c r="K159" s="13"/>
    </row>
    <row r="160" spans="1:11" ht="15" customHeight="1">
      <c r="A160" s="13"/>
      <c r="B160" s="18"/>
      <c r="C160" s="18"/>
      <c r="D160" s="18"/>
      <c r="E160" s="18"/>
      <c r="F160" s="18"/>
      <c r="G160" s="18"/>
      <c r="H160" s="18"/>
      <c r="I160" s="18"/>
      <c r="J160" s="19"/>
      <c r="K160" s="13"/>
    </row>
    <row r="161" spans="1:11" ht="15" customHeight="1">
      <c r="A161" s="13"/>
      <c r="B161" s="18"/>
      <c r="C161" s="18"/>
      <c r="D161" s="18"/>
      <c r="E161" s="18"/>
      <c r="F161" s="18"/>
      <c r="G161" s="18"/>
      <c r="H161" s="18"/>
      <c r="I161" s="18"/>
      <c r="J161" s="19"/>
      <c r="K161" s="13"/>
    </row>
    <row r="162" spans="1:11" ht="15" customHeight="1">
      <c r="A162" s="13"/>
      <c r="B162" s="18"/>
      <c r="C162" s="18"/>
      <c r="D162" s="18"/>
      <c r="E162" s="18"/>
      <c r="F162" s="18"/>
      <c r="G162" s="18"/>
      <c r="H162" s="18"/>
      <c r="I162" s="18"/>
      <c r="J162" s="19"/>
      <c r="K162" s="13"/>
    </row>
    <row r="163" spans="1:11" ht="15" customHeight="1">
      <c r="A163" s="13"/>
      <c r="B163" s="18"/>
      <c r="C163" s="18"/>
      <c r="D163" s="18"/>
      <c r="E163" s="18"/>
      <c r="F163" s="18"/>
      <c r="G163" s="18"/>
      <c r="H163" s="18"/>
      <c r="I163" s="18"/>
      <c r="J163" s="19"/>
      <c r="K163" s="13"/>
    </row>
  </sheetData>
  <protectedRanges>
    <protectedRange sqref="C29:C47" name="範囲1_2_1_1"/>
  </protectedRanges>
  <mergeCells count="34">
    <mergeCell ref="A1:J1"/>
    <mergeCell ref="B3:I3"/>
    <mergeCell ref="J3:J5"/>
    <mergeCell ref="B4:E4"/>
    <mergeCell ref="F4:F5"/>
    <mergeCell ref="G4:G5"/>
    <mergeCell ref="H4:H5"/>
    <mergeCell ref="I4:I5"/>
    <mergeCell ref="B26:F26"/>
    <mergeCell ref="H26:H28"/>
    <mergeCell ref="I26:J28"/>
    <mergeCell ref="B27:D27"/>
    <mergeCell ref="E27:E28"/>
    <mergeCell ref="F27:F28"/>
    <mergeCell ref="G27:G28"/>
    <mergeCell ref="I40:J40"/>
    <mergeCell ref="I29:J29"/>
    <mergeCell ref="I30:J30"/>
    <mergeCell ref="I31:J31"/>
    <mergeCell ref="I32:J32"/>
    <mergeCell ref="I33:J33"/>
    <mergeCell ref="I34:J34"/>
    <mergeCell ref="I35:J35"/>
    <mergeCell ref="I36:J36"/>
    <mergeCell ref="I37:J37"/>
    <mergeCell ref="I38:J38"/>
    <mergeCell ref="I39:J39"/>
    <mergeCell ref="I47:J47"/>
    <mergeCell ref="I41:J41"/>
    <mergeCell ref="I42:J42"/>
    <mergeCell ref="I43:J43"/>
    <mergeCell ref="I44:J44"/>
    <mergeCell ref="I45:J45"/>
    <mergeCell ref="I46:J46"/>
  </mergeCells>
  <phoneticPr fontId="3"/>
  <pageMargins left="0.78740157480314965" right="0.78740157480314965" top="0.98425196850393704" bottom="0.98425196850393704" header="0.51181102362204722" footer="0.31496062992125984"/>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58"/>
  <sheetViews>
    <sheetView zoomScaleNormal="100" workbookViewId="0">
      <selection activeCell="C8" sqref="C8"/>
    </sheetView>
  </sheetViews>
  <sheetFormatPr defaultRowHeight="15" customHeight="1"/>
  <cols>
    <col min="1" max="1" width="10.75" style="33" customWidth="1"/>
    <col min="2" max="9" width="8.875" style="35" customWidth="1"/>
    <col min="10" max="10" width="8.875" style="36" customWidth="1"/>
    <col min="11" max="12" width="9" style="33"/>
    <col min="13" max="13" width="9" style="2"/>
    <col min="14" max="16384" width="9" style="33"/>
  </cols>
  <sheetData>
    <row r="1" spans="1:12" ht="22.5" customHeight="1">
      <c r="A1" s="316" t="s">
        <v>56</v>
      </c>
      <c r="B1" s="316"/>
      <c r="C1" s="316"/>
      <c r="D1" s="316"/>
      <c r="E1" s="316"/>
      <c r="F1" s="316"/>
      <c r="G1" s="316"/>
      <c r="H1" s="316"/>
      <c r="I1" s="316"/>
      <c r="J1" s="316"/>
      <c r="K1" s="2"/>
      <c r="L1" s="2"/>
    </row>
    <row r="2" spans="1:12" ht="15" customHeight="1">
      <c r="A2" s="5"/>
      <c r="B2" s="6"/>
      <c r="C2" s="6"/>
      <c r="D2" s="6"/>
      <c r="E2" s="6"/>
      <c r="F2" s="6"/>
      <c r="G2" s="6"/>
      <c r="H2" s="6"/>
      <c r="I2" s="7"/>
      <c r="J2" s="7" t="s">
        <v>60</v>
      </c>
      <c r="K2" s="5"/>
      <c r="L2" s="2"/>
    </row>
    <row r="3" spans="1:12" ht="15" customHeight="1">
      <c r="A3" s="8"/>
      <c r="B3" s="283" t="s">
        <v>5</v>
      </c>
      <c r="C3" s="283"/>
      <c r="D3" s="283"/>
      <c r="E3" s="283"/>
      <c r="F3" s="283"/>
      <c r="G3" s="284"/>
      <c r="H3" s="284"/>
      <c r="I3" s="284"/>
      <c r="J3" s="285" t="s">
        <v>8</v>
      </c>
      <c r="K3" s="5"/>
      <c r="L3" s="2"/>
    </row>
    <row r="4" spans="1:12" ht="15" customHeight="1">
      <c r="A4" s="9"/>
      <c r="B4" s="287" t="s">
        <v>4</v>
      </c>
      <c r="C4" s="288"/>
      <c r="D4" s="288"/>
      <c r="E4" s="289"/>
      <c r="F4" s="290" t="s">
        <v>22</v>
      </c>
      <c r="G4" s="291" t="s">
        <v>55</v>
      </c>
      <c r="H4" s="291" t="s">
        <v>10</v>
      </c>
      <c r="I4" s="293" t="s">
        <v>62</v>
      </c>
      <c r="J4" s="286"/>
      <c r="K4" s="5"/>
      <c r="L4" s="2"/>
    </row>
    <row r="5" spans="1:12" s="3" customFormat="1" ht="22.5">
      <c r="A5" s="10"/>
      <c r="B5" s="55"/>
      <c r="C5" s="28" t="s">
        <v>1</v>
      </c>
      <c r="D5" s="24" t="s">
        <v>2</v>
      </c>
      <c r="E5" s="25" t="s">
        <v>3</v>
      </c>
      <c r="F5" s="290"/>
      <c r="G5" s="292"/>
      <c r="H5" s="292"/>
      <c r="I5" s="293"/>
      <c r="J5" s="286"/>
      <c r="K5" s="11"/>
    </row>
    <row r="6" spans="1:12" ht="15" customHeight="1">
      <c r="A6" s="12" t="s">
        <v>0</v>
      </c>
      <c r="B6" s="56">
        <f t="shared" ref="B6:H6" si="0">SUM(B7:B24)</f>
        <v>31316</v>
      </c>
      <c r="C6" s="68">
        <f t="shared" si="0"/>
        <v>25911</v>
      </c>
      <c r="D6" s="69">
        <f t="shared" si="0"/>
        <v>3977</v>
      </c>
      <c r="E6" s="70">
        <f t="shared" si="0"/>
        <v>1428</v>
      </c>
      <c r="F6" s="56">
        <f t="shared" si="0"/>
        <v>4219</v>
      </c>
      <c r="G6" s="56">
        <f>SUM(G7:G24)</f>
        <v>272</v>
      </c>
      <c r="H6" s="56">
        <f t="shared" si="0"/>
        <v>1984</v>
      </c>
      <c r="I6" s="57">
        <f>SUM(I7:I24)</f>
        <v>426</v>
      </c>
      <c r="J6" s="106">
        <v>38217</v>
      </c>
      <c r="K6" s="5"/>
      <c r="L6" s="2"/>
    </row>
    <row r="7" spans="1:12" ht="15" customHeight="1">
      <c r="A7" s="20" t="s">
        <v>11</v>
      </c>
      <c r="B7" s="71">
        <f t="shared" ref="B7:B24" si="1">SUM(C7:E7)</f>
        <v>864</v>
      </c>
      <c r="C7" s="72">
        <v>427</v>
      </c>
      <c r="D7" s="73">
        <v>395</v>
      </c>
      <c r="E7" s="74">
        <v>42</v>
      </c>
      <c r="F7" s="58">
        <v>89</v>
      </c>
      <c r="G7" s="59">
        <v>17</v>
      </c>
      <c r="H7" s="58">
        <v>199</v>
      </c>
      <c r="I7" s="107">
        <v>20</v>
      </c>
      <c r="J7" s="102">
        <v>1189</v>
      </c>
      <c r="K7" s="13"/>
      <c r="L7" s="2"/>
    </row>
    <row r="8" spans="1:12" ht="15" customHeight="1">
      <c r="A8" s="21" t="s">
        <v>23</v>
      </c>
      <c r="B8" s="75">
        <f t="shared" si="1"/>
        <v>1337</v>
      </c>
      <c r="C8" s="76">
        <v>818</v>
      </c>
      <c r="D8" s="77">
        <v>519</v>
      </c>
      <c r="E8" s="78">
        <v>0</v>
      </c>
      <c r="F8" s="61">
        <v>232</v>
      </c>
      <c r="G8" s="62">
        <v>2</v>
      </c>
      <c r="H8" s="61">
        <v>128</v>
      </c>
      <c r="I8" s="63">
        <v>172</v>
      </c>
      <c r="J8" s="103">
        <v>1871</v>
      </c>
      <c r="K8" s="13"/>
      <c r="L8" s="2"/>
    </row>
    <row r="9" spans="1:12" ht="15" customHeight="1">
      <c r="A9" s="21" t="s">
        <v>24</v>
      </c>
      <c r="B9" s="75">
        <f t="shared" si="1"/>
        <v>327</v>
      </c>
      <c r="C9" s="76">
        <v>37</v>
      </c>
      <c r="D9" s="77">
        <v>167</v>
      </c>
      <c r="E9" s="78">
        <v>123</v>
      </c>
      <c r="F9" s="61">
        <v>149</v>
      </c>
      <c r="G9" s="62">
        <v>0</v>
      </c>
      <c r="H9" s="61">
        <v>16</v>
      </c>
      <c r="I9" s="63">
        <v>0</v>
      </c>
      <c r="J9" s="103">
        <v>492</v>
      </c>
      <c r="K9" s="13"/>
      <c r="L9" s="2"/>
    </row>
    <row r="10" spans="1:12" ht="15" customHeight="1">
      <c r="A10" s="21" t="s">
        <v>25</v>
      </c>
      <c r="B10" s="75">
        <f t="shared" si="1"/>
        <v>807</v>
      </c>
      <c r="C10" s="76">
        <v>79</v>
      </c>
      <c r="D10" s="77">
        <v>345</v>
      </c>
      <c r="E10" s="78">
        <v>383</v>
      </c>
      <c r="F10" s="61">
        <v>67</v>
      </c>
      <c r="G10" s="62">
        <v>0</v>
      </c>
      <c r="H10" s="61">
        <v>114</v>
      </c>
      <c r="I10" s="63">
        <v>0</v>
      </c>
      <c r="J10" s="103">
        <v>988</v>
      </c>
      <c r="K10" s="13"/>
      <c r="L10" s="2"/>
    </row>
    <row r="11" spans="1:12" ht="15" customHeight="1">
      <c r="A11" s="21" t="s">
        <v>26</v>
      </c>
      <c r="B11" s="75">
        <f t="shared" si="1"/>
        <v>828</v>
      </c>
      <c r="C11" s="76">
        <v>106</v>
      </c>
      <c r="D11" s="77">
        <v>614</v>
      </c>
      <c r="E11" s="78">
        <v>108</v>
      </c>
      <c r="F11" s="61">
        <v>155</v>
      </c>
      <c r="G11" s="62">
        <v>2</v>
      </c>
      <c r="H11" s="61">
        <v>225</v>
      </c>
      <c r="I11" s="63">
        <v>0</v>
      </c>
      <c r="J11" s="103">
        <v>1210</v>
      </c>
      <c r="K11" s="13"/>
      <c r="L11" s="2"/>
    </row>
    <row r="12" spans="1:12" ht="15" customHeight="1">
      <c r="A12" s="21" t="s">
        <v>27</v>
      </c>
      <c r="B12" s="75">
        <f t="shared" si="1"/>
        <v>3543</v>
      </c>
      <c r="C12" s="76">
        <v>3334</v>
      </c>
      <c r="D12" s="77">
        <v>209</v>
      </c>
      <c r="E12" s="78">
        <v>0</v>
      </c>
      <c r="F12" s="61">
        <v>120</v>
      </c>
      <c r="G12" s="62">
        <v>21</v>
      </c>
      <c r="H12" s="61">
        <v>57</v>
      </c>
      <c r="I12" s="63">
        <v>0</v>
      </c>
      <c r="J12" s="103">
        <v>3741</v>
      </c>
      <c r="K12" s="13"/>
      <c r="L12" s="2"/>
    </row>
    <row r="13" spans="1:12" ht="15" customHeight="1">
      <c r="A13" s="21" t="s">
        <v>39</v>
      </c>
      <c r="B13" s="75">
        <f t="shared" si="1"/>
        <v>1808</v>
      </c>
      <c r="C13" s="76">
        <v>1442</v>
      </c>
      <c r="D13" s="77">
        <v>332</v>
      </c>
      <c r="E13" s="78">
        <v>34</v>
      </c>
      <c r="F13" s="61">
        <v>66</v>
      </c>
      <c r="G13" s="62">
        <v>18</v>
      </c>
      <c r="H13" s="61">
        <v>91</v>
      </c>
      <c r="I13" s="63">
        <v>0</v>
      </c>
      <c r="J13" s="103">
        <v>1983</v>
      </c>
      <c r="K13" s="13"/>
      <c r="L13" s="2"/>
    </row>
    <row r="14" spans="1:12" ht="15" customHeight="1">
      <c r="A14" s="21" t="s">
        <v>28</v>
      </c>
      <c r="B14" s="75">
        <f t="shared" si="1"/>
        <v>4239</v>
      </c>
      <c r="C14" s="76">
        <v>4076</v>
      </c>
      <c r="D14" s="77">
        <v>163</v>
      </c>
      <c r="E14" s="78">
        <v>0</v>
      </c>
      <c r="F14" s="61">
        <v>237</v>
      </c>
      <c r="G14" s="62">
        <v>1</v>
      </c>
      <c r="H14" s="61">
        <v>57</v>
      </c>
      <c r="I14" s="63">
        <v>0</v>
      </c>
      <c r="J14" s="103">
        <v>4534</v>
      </c>
      <c r="K14" s="13"/>
    </row>
    <row r="15" spans="1:12" ht="15" customHeight="1">
      <c r="A15" s="21" t="s">
        <v>12</v>
      </c>
      <c r="B15" s="75">
        <f t="shared" si="1"/>
        <v>1632</v>
      </c>
      <c r="C15" s="76">
        <v>1345</v>
      </c>
      <c r="D15" s="77">
        <v>287</v>
      </c>
      <c r="E15" s="78">
        <v>0</v>
      </c>
      <c r="F15" s="61">
        <v>198</v>
      </c>
      <c r="G15" s="62">
        <v>2</v>
      </c>
      <c r="H15" s="61">
        <v>39</v>
      </c>
      <c r="I15" s="63">
        <v>0</v>
      </c>
      <c r="J15" s="103">
        <v>1871</v>
      </c>
      <c r="K15" s="13"/>
    </row>
    <row r="16" spans="1:12" ht="15" customHeight="1">
      <c r="A16" s="21" t="s">
        <v>13</v>
      </c>
      <c r="B16" s="75">
        <f t="shared" si="1"/>
        <v>2112</v>
      </c>
      <c r="C16" s="76">
        <v>1517</v>
      </c>
      <c r="D16" s="77">
        <v>57</v>
      </c>
      <c r="E16" s="78">
        <v>538</v>
      </c>
      <c r="F16" s="61">
        <v>97</v>
      </c>
      <c r="G16" s="62">
        <v>49</v>
      </c>
      <c r="H16" s="61">
        <v>91</v>
      </c>
      <c r="I16" s="63">
        <v>110</v>
      </c>
      <c r="J16" s="103">
        <v>2459</v>
      </c>
      <c r="K16" s="13"/>
    </row>
    <row r="17" spans="1:11" ht="15" customHeight="1">
      <c r="A17" s="21" t="s">
        <v>21</v>
      </c>
      <c r="B17" s="75">
        <f t="shared" si="1"/>
        <v>857</v>
      </c>
      <c r="C17" s="76">
        <v>335</v>
      </c>
      <c r="D17" s="77">
        <v>342</v>
      </c>
      <c r="E17" s="78">
        <v>180</v>
      </c>
      <c r="F17" s="61">
        <v>610</v>
      </c>
      <c r="G17" s="62">
        <v>2</v>
      </c>
      <c r="H17" s="61">
        <v>197</v>
      </c>
      <c r="I17" s="63">
        <v>0</v>
      </c>
      <c r="J17" s="103">
        <v>1666</v>
      </c>
      <c r="K17" s="13"/>
    </row>
    <row r="18" spans="1:11" ht="15" customHeight="1">
      <c r="A18" s="21" t="s">
        <v>14</v>
      </c>
      <c r="B18" s="75">
        <f t="shared" si="1"/>
        <v>4393</v>
      </c>
      <c r="C18" s="76">
        <v>4317</v>
      </c>
      <c r="D18" s="77">
        <v>76</v>
      </c>
      <c r="E18" s="78">
        <v>0</v>
      </c>
      <c r="F18" s="61">
        <v>449</v>
      </c>
      <c r="G18" s="62">
        <v>36</v>
      </c>
      <c r="H18" s="61">
        <v>74</v>
      </c>
      <c r="I18" s="63">
        <v>0</v>
      </c>
      <c r="J18" s="103">
        <v>4952</v>
      </c>
      <c r="K18" s="13"/>
    </row>
    <row r="19" spans="1:11" ht="15" customHeight="1">
      <c r="A19" s="21" t="s">
        <v>15</v>
      </c>
      <c r="B19" s="75">
        <f t="shared" si="1"/>
        <v>191</v>
      </c>
      <c r="C19" s="76">
        <v>164</v>
      </c>
      <c r="D19" s="77">
        <v>27</v>
      </c>
      <c r="E19" s="78">
        <v>0</v>
      </c>
      <c r="F19" s="61">
        <v>405</v>
      </c>
      <c r="G19" s="62">
        <v>10</v>
      </c>
      <c r="H19" s="61">
        <v>74</v>
      </c>
      <c r="I19" s="63">
        <v>49</v>
      </c>
      <c r="J19" s="103">
        <v>729</v>
      </c>
      <c r="K19" s="13"/>
    </row>
    <row r="20" spans="1:11" ht="15" customHeight="1">
      <c r="A20" s="21" t="s">
        <v>16</v>
      </c>
      <c r="B20" s="75">
        <f t="shared" si="1"/>
        <v>1717</v>
      </c>
      <c r="C20" s="76">
        <v>1654</v>
      </c>
      <c r="D20" s="77">
        <v>63</v>
      </c>
      <c r="E20" s="78">
        <v>0</v>
      </c>
      <c r="F20" s="61">
        <v>453</v>
      </c>
      <c r="G20" s="62">
        <v>52</v>
      </c>
      <c r="H20" s="61">
        <v>286</v>
      </c>
      <c r="I20" s="63">
        <v>0</v>
      </c>
      <c r="J20" s="103">
        <v>2508</v>
      </c>
      <c r="K20" s="13"/>
    </row>
    <row r="21" spans="1:11" ht="15" customHeight="1">
      <c r="A21" s="21" t="s">
        <v>17</v>
      </c>
      <c r="B21" s="75">
        <f t="shared" si="1"/>
        <v>1124</v>
      </c>
      <c r="C21" s="76">
        <v>989</v>
      </c>
      <c r="D21" s="77">
        <v>135</v>
      </c>
      <c r="E21" s="78">
        <v>0</v>
      </c>
      <c r="F21" s="61">
        <v>267</v>
      </c>
      <c r="G21" s="62">
        <v>34</v>
      </c>
      <c r="H21" s="61">
        <v>144</v>
      </c>
      <c r="I21" s="63">
        <v>75</v>
      </c>
      <c r="J21" s="103">
        <v>1644</v>
      </c>
      <c r="K21" s="13"/>
    </row>
    <row r="22" spans="1:11" ht="15" customHeight="1">
      <c r="A22" s="21" t="s">
        <v>18</v>
      </c>
      <c r="B22" s="75">
        <f t="shared" si="1"/>
        <v>689</v>
      </c>
      <c r="C22" s="76">
        <v>654</v>
      </c>
      <c r="D22" s="77">
        <v>15</v>
      </c>
      <c r="E22" s="78">
        <v>20</v>
      </c>
      <c r="F22" s="61">
        <v>103</v>
      </c>
      <c r="G22" s="62">
        <v>1</v>
      </c>
      <c r="H22" s="61">
        <v>24</v>
      </c>
      <c r="I22" s="63">
        <v>0</v>
      </c>
      <c r="J22" s="103">
        <v>817</v>
      </c>
      <c r="K22" s="13"/>
    </row>
    <row r="23" spans="1:11" ht="15" customHeight="1">
      <c r="A23" s="21" t="s">
        <v>19</v>
      </c>
      <c r="B23" s="75">
        <f t="shared" si="1"/>
        <v>1795</v>
      </c>
      <c r="C23" s="76">
        <v>1644</v>
      </c>
      <c r="D23" s="77">
        <v>151</v>
      </c>
      <c r="E23" s="78">
        <v>0</v>
      </c>
      <c r="F23" s="61">
        <v>339</v>
      </c>
      <c r="G23" s="62">
        <v>20</v>
      </c>
      <c r="H23" s="61">
        <v>92</v>
      </c>
      <c r="I23" s="63">
        <v>0</v>
      </c>
      <c r="J23" s="103">
        <v>2246</v>
      </c>
      <c r="K23" s="13"/>
    </row>
    <row r="24" spans="1:11" ht="15" customHeight="1">
      <c r="A24" s="22" t="s">
        <v>20</v>
      </c>
      <c r="B24" s="79">
        <f t="shared" si="1"/>
        <v>3053</v>
      </c>
      <c r="C24" s="80">
        <v>2973</v>
      </c>
      <c r="D24" s="81">
        <v>80</v>
      </c>
      <c r="E24" s="82">
        <v>0</v>
      </c>
      <c r="F24" s="65">
        <v>183</v>
      </c>
      <c r="G24" s="66">
        <v>5</v>
      </c>
      <c r="H24" s="65">
        <v>76</v>
      </c>
      <c r="I24" s="67">
        <v>0</v>
      </c>
      <c r="J24" s="104">
        <v>3317</v>
      </c>
      <c r="K24" s="13"/>
    </row>
    <row r="25" spans="1:11" ht="15" customHeight="1">
      <c r="A25" s="14"/>
      <c r="B25" s="49"/>
      <c r="C25" s="49"/>
      <c r="D25" s="49"/>
      <c r="E25" s="49"/>
      <c r="F25" s="49"/>
      <c r="G25" s="49"/>
      <c r="H25" s="49"/>
      <c r="I25" s="49"/>
      <c r="J25" s="50"/>
      <c r="K25" s="13"/>
    </row>
    <row r="26" spans="1:11" s="2" customFormat="1" ht="15" customHeight="1">
      <c r="A26" s="8"/>
      <c r="B26" s="294" t="s">
        <v>6</v>
      </c>
      <c r="C26" s="295"/>
      <c r="D26" s="295"/>
      <c r="E26" s="295"/>
      <c r="F26" s="295"/>
      <c r="G26" s="26"/>
      <c r="H26" s="296" t="s">
        <v>64</v>
      </c>
      <c r="I26" s="299" t="s">
        <v>9</v>
      </c>
      <c r="J26" s="300"/>
      <c r="K26" s="5"/>
    </row>
    <row r="27" spans="1:11" s="2" customFormat="1" ht="15" customHeight="1">
      <c r="A27" s="9"/>
      <c r="B27" s="296" t="s">
        <v>7</v>
      </c>
      <c r="C27" s="305"/>
      <c r="D27" s="306"/>
      <c r="E27" s="306" t="s">
        <v>30</v>
      </c>
      <c r="F27" s="291" t="s">
        <v>10</v>
      </c>
      <c r="G27" s="295" t="s">
        <v>66</v>
      </c>
      <c r="H27" s="297"/>
      <c r="I27" s="301"/>
      <c r="J27" s="302"/>
      <c r="K27" s="5"/>
    </row>
    <row r="28" spans="1:11" s="3" customFormat="1" ht="22.5">
      <c r="A28" s="10"/>
      <c r="B28" s="27"/>
      <c r="C28" s="28" t="s">
        <v>1</v>
      </c>
      <c r="D28" s="29" t="s">
        <v>61</v>
      </c>
      <c r="E28" s="307"/>
      <c r="F28" s="292"/>
      <c r="G28" s="295"/>
      <c r="H28" s="298"/>
      <c r="I28" s="303"/>
      <c r="J28" s="304"/>
      <c r="K28" s="11"/>
    </row>
    <row r="29" spans="1:11" ht="15" customHeight="1">
      <c r="A29" s="12" t="s">
        <v>0</v>
      </c>
      <c r="B29" s="84">
        <f t="shared" ref="B29:G29" si="2">SUM(B30:B47)</f>
        <v>17750</v>
      </c>
      <c r="C29" s="108">
        <f t="shared" si="2"/>
        <v>17657</v>
      </c>
      <c r="D29" s="109">
        <f t="shared" si="2"/>
        <v>93</v>
      </c>
      <c r="E29" s="109">
        <f t="shared" si="2"/>
        <v>280</v>
      </c>
      <c r="F29" s="88">
        <f t="shared" si="2"/>
        <v>14</v>
      </c>
      <c r="G29" s="88">
        <f t="shared" si="2"/>
        <v>5375</v>
      </c>
      <c r="H29" s="110">
        <f>SUM(H30:H47)</f>
        <v>44827</v>
      </c>
      <c r="I29" s="310">
        <f>SUM(J6,B29,E29,F29,G29,H29)</f>
        <v>106463</v>
      </c>
      <c r="J29" s="311"/>
      <c r="K29" s="13"/>
    </row>
    <row r="30" spans="1:11" ht="15" customHeight="1">
      <c r="A30" s="20" t="s">
        <v>11</v>
      </c>
      <c r="B30" s="89">
        <f t="shared" ref="B30:B47" si="3">SUM(C30:D30)</f>
        <v>0</v>
      </c>
      <c r="C30" s="111">
        <v>0</v>
      </c>
      <c r="D30" s="112">
        <v>0</v>
      </c>
      <c r="E30" s="112">
        <v>0</v>
      </c>
      <c r="F30" s="113">
        <v>0</v>
      </c>
      <c r="G30" s="113">
        <v>42</v>
      </c>
      <c r="H30" s="114">
        <v>824</v>
      </c>
      <c r="I30" s="312">
        <f t="shared" ref="I30:I47" si="4">J7+B30+E30+F30+G30+H30</f>
        <v>2055</v>
      </c>
      <c r="J30" s="313"/>
      <c r="K30" s="13"/>
    </row>
    <row r="31" spans="1:11" ht="15" customHeight="1">
      <c r="A31" s="21" t="s">
        <v>23</v>
      </c>
      <c r="B31" s="94">
        <f t="shared" si="3"/>
        <v>841</v>
      </c>
      <c r="C31" s="115">
        <v>812</v>
      </c>
      <c r="D31" s="116">
        <v>29</v>
      </c>
      <c r="E31" s="116">
        <v>0</v>
      </c>
      <c r="F31" s="117">
        <v>0</v>
      </c>
      <c r="G31" s="117">
        <v>244</v>
      </c>
      <c r="H31" s="117">
        <v>4380</v>
      </c>
      <c r="I31" s="308">
        <f t="shared" si="4"/>
        <v>7336</v>
      </c>
      <c r="J31" s="309"/>
      <c r="K31" s="13"/>
    </row>
    <row r="32" spans="1:11" ht="15" customHeight="1">
      <c r="A32" s="21" t="s">
        <v>24</v>
      </c>
      <c r="B32" s="94">
        <f t="shared" si="3"/>
        <v>244</v>
      </c>
      <c r="C32" s="115">
        <v>244</v>
      </c>
      <c r="D32" s="112">
        <v>0</v>
      </c>
      <c r="E32" s="116">
        <v>0</v>
      </c>
      <c r="F32" s="117">
        <v>0</v>
      </c>
      <c r="G32" s="117">
        <v>0</v>
      </c>
      <c r="H32" s="117">
        <v>224</v>
      </c>
      <c r="I32" s="308">
        <f t="shared" si="4"/>
        <v>960</v>
      </c>
      <c r="J32" s="309"/>
      <c r="K32" s="13"/>
    </row>
    <row r="33" spans="1:11" ht="15" customHeight="1">
      <c r="A33" s="21" t="s">
        <v>25</v>
      </c>
      <c r="B33" s="94">
        <f t="shared" si="3"/>
        <v>0</v>
      </c>
      <c r="C33" s="115">
        <v>0</v>
      </c>
      <c r="D33" s="112">
        <v>0</v>
      </c>
      <c r="E33" s="116">
        <v>0</v>
      </c>
      <c r="F33" s="117">
        <v>0</v>
      </c>
      <c r="G33" s="117">
        <v>651</v>
      </c>
      <c r="H33" s="117">
        <v>3526</v>
      </c>
      <c r="I33" s="308">
        <f t="shared" si="4"/>
        <v>5165</v>
      </c>
      <c r="J33" s="309"/>
      <c r="K33" s="13"/>
    </row>
    <row r="34" spans="1:11" ht="15" customHeight="1">
      <c r="A34" s="21" t="s">
        <v>26</v>
      </c>
      <c r="B34" s="94">
        <f t="shared" si="3"/>
        <v>0</v>
      </c>
      <c r="C34" s="115">
        <v>0</v>
      </c>
      <c r="D34" s="112">
        <v>0</v>
      </c>
      <c r="E34" s="116">
        <v>0</v>
      </c>
      <c r="F34" s="117">
        <v>0</v>
      </c>
      <c r="G34" s="117">
        <v>161</v>
      </c>
      <c r="H34" s="117">
        <v>2969</v>
      </c>
      <c r="I34" s="308">
        <f t="shared" si="4"/>
        <v>4340</v>
      </c>
      <c r="J34" s="309"/>
      <c r="K34" s="13"/>
    </row>
    <row r="35" spans="1:11" ht="15" customHeight="1">
      <c r="A35" s="21" t="s">
        <v>27</v>
      </c>
      <c r="B35" s="94">
        <f t="shared" si="3"/>
        <v>774</v>
      </c>
      <c r="C35" s="115">
        <v>774</v>
      </c>
      <c r="D35" s="112">
        <v>0</v>
      </c>
      <c r="E35" s="116">
        <v>0</v>
      </c>
      <c r="F35" s="117">
        <v>0</v>
      </c>
      <c r="G35" s="117">
        <v>0</v>
      </c>
      <c r="H35" s="117">
        <v>2481</v>
      </c>
      <c r="I35" s="308">
        <f t="shared" si="4"/>
        <v>6996</v>
      </c>
      <c r="J35" s="309"/>
      <c r="K35" s="13"/>
    </row>
    <row r="36" spans="1:11" ht="15" customHeight="1">
      <c r="A36" s="21" t="s">
        <v>39</v>
      </c>
      <c r="B36" s="94">
        <f t="shared" si="3"/>
        <v>3885</v>
      </c>
      <c r="C36" s="115">
        <v>3885</v>
      </c>
      <c r="D36" s="112">
        <v>0</v>
      </c>
      <c r="E36" s="116">
        <v>16</v>
      </c>
      <c r="F36" s="117">
        <v>0</v>
      </c>
      <c r="G36" s="117">
        <v>68</v>
      </c>
      <c r="H36" s="117">
        <v>4455</v>
      </c>
      <c r="I36" s="308">
        <f t="shared" si="4"/>
        <v>10407</v>
      </c>
      <c r="J36" s="309"/>
      <c r="K36" s="13"/>
    </row>
    <row r="37" spans="1:11" ht="15" customHeight="1">
      <c r="A37" s="21" t="s">
        <v>28</v>
      </c>
      <c r="B37" s="94">
        <f t="shared" si="3"/>
        <v>1521</v>
      </c>
      <c r="C37" s="115">
        <v>1521</v>
      </c>
      <c r="D37" s="112">
        <v>0</v>
      </c>
      <c r="E37" s="116">
        <v>78</v>
      </c>
      <c r="F37" s="117">
        <v>0</v>
      </c>
      <c r="G37" s="117">
        <v>1470</v>
      </c>
      <c r="H37" s="117">
        <v>3093</v>
      </c>
      <c r="I37" s="308">
        <f t="shared" si="4"/>
        <v>10696</v>
      </c>
      <c r="J37" s="309"/>
      <c r="K37" s="13"/>
    </row>
    <row r="38" spans="1:11" ht="15" customHeight="1">
      <c r="A38" s="21" t="s">
        <v>12</v>
      </c>
      <c r="B38" s="94">
        <f t="shared" si="3"/>
        <v>324</v>
      </c>
      <c r="C38" s="115">
        <v>324</v>
      </c>
      <c r="D38" s="112">
        <v>0</v>
      </c>
      <c r="E38" s="116">
        <v>13</v>
      </c>
      <c r="F38" s="117">
        <v>0</v>
      </c>
      <c r="G38" s="117">
        <v>620</v>
      </c>
      <c r="H38" s="117">
        <v>4322</v>
      </c>
      <c r="I38" s="308">
        <f t="shared" si="4"/>
        <v>7150</v>
      </c>
      <c r="J38" s="309"/>
      <c r="K38" s="13"/>
    </row>
    <row r="39" spans="1:11" ht="15" customHeight="1">
      <c r="A39" s="21" t="s">
        <v>13</v>
      </c>
      <c r="B39" s="94">
        <f t="shared" si="3"/>
        <v>478</v>
      </c>
      <c r="C39" s="115">
        <v>414</v>
      </c>
      <c r="D39" s="116">
        <v>64</v>
      </c>
      <c r="E39" s="116">
        <v>0</v>
      </c>
      <c r="F39" s="117">
        <v>0</v>
      </c>
      <c r="G39" s="117">
        <v>0</v>
      </c>
      <c r="H39" s="117">
        <v>4017</v>
      </c>
      <c r="I39" s="308">
        <f t="shared" si="4"/>
        <v>6954</v>
      </c>
      <c r="J39" s="309"/>
      <c r="K39" s="13"/>
    </row>
    <row r="40" spans="1:11" ht="15" customHeight="1">
      <c r="A40" s="21" t="s">
        <v>21</v>
      </c>
      <c r="B40" s="94">
        <f t="shared" si="3"/>
        <v>3</v>
      </c>
      <c r="C40" s="115">
        <v>3</v>
      </c>
      <c r="D40" s="112">
        <v>0</v>
      </c>
      <c r="E40" s="116">
        <v>30</v>
      </c>
      <c r="F40" s="117">
        <v>0</v>
      </c>
      <c r="G40" s="117">
        <v>0</v>
      </c>
      <c r="H40" s="117">
        <v>1741</v>
      </c>
      <c r="I40" s="308">
        <f t="shared" si="4"/>
        <v>3440</v>
      </c>
      <c r="J40" s="309"/>
      <c r="K40" s="13"/>
    </row>
    <row r="41" spans="1:11" ht="15" customHeight="1">
      <c r="A41" s="21" t="s">
        <v>14</v>
      </c>
      <c r="B41" s="94">
        <f t="shared" si="3"/>
        <v>618</v>
      </c>
      <c r="C41" s="115">
        <v>618</v>
      </c>
      <c r="D41" s="112">
        <v>0</v>
      </c>
      <c r="E41" s="116">
        <v>56</v>
      </c>
      <c r="F41" s="117">
        <v>14</v>
      </c>
      <c r="G41" s="117">
        <v>570</v>
      </c>
      <c r="H41" s="117">
        <v>1745</v>
      </c>
      <c r="I41" s="308">
        <f t="shared" si="4"/>
        <v>7955</v>
      </c>
      <c r="J41" s="309"/>
      <c r="K41" s="13"/>
    </row>
    <row r="42" spans="1:11" ht="15" customHeight="1">
      <c r="A42" s="21" t="s">
        <v>15</v>
      </c>
      <c r="B42" s="94">
        <f t="shared" si="3"/>
        <v>0</v>
      </c>
      <c r="C42" s="115">
        <v>0</v>
      </c>
      <c r="D42" s="112">
        <v>0</v>
      </c>
      <c r="E42" s="116">
        <v>0</v>
      </c>
      <c r="F42" s="117">
        <v>0</v>
      </c>
      <c r="G42" s="117">
        <v>109</v>
      </c>
      <c r="H42" s="117">
        <v>2495</v>
      </c>
      <c r="I42" s="308">
        <f t="shared" si="4"/>
        <v>3333</v>
      </c>
      <c r="J42" s="309"/>
      <c r="K42" s="13"/>
    </row>
    <row r="43" spans="1:11" ht="15" customHeight="1">
      <c r="A43" s="21" t="s">
        <v>16</v>
      </c>
      <c r="B43" s="94">
        <f t="shared" si="3"/>
        <v>0</v>
      </c>
      <c r="C43" s="115">
        <v>0</v>
      </c>
      <c r="D43" s="112">
        <v>0</v>
      </c>
      <c r="E43" s="116">
        <v>49</v>
      </c>
      <c r="F43" s="117">
        <v>0</v>
      </c>
      <c r="G43" s="117">
        <v>0</v>
      </c>
      <c r="H43" s="117">
        <v>3020</v>
      </c>
      <c r="I43" s="308">
        <f t="shared" si="4"/>
        <v>5577</v>
      </c>
      <c r="J43" s="309"/>
      <c r="K43" s="13"/>
    </row>
    <row r="44" spans="1:11" ht="15" customHeight="1">
      <c r="A44" s="21" t="s">
        <v>17</v>
      </c>
      <c r="B44" s="94">
        <f t="shared" si="3"/>
        <v>3502</v>
      </c>
      <c r="C44" s="115">
        <v>3502</v>
      </c>
      <c r="D44" s="112">
        <v>0</v>
      </c>
      <c r="E44" s="116">
        <v>0</v>
      </c>
      <c r="F44" s="117">
        <v>0</v>
      </c>
      <c r="G44" s="117">
        <v>790</v>
      </c>
      <c r="H44" s="117">
        <v>1913</v>
      </c>
      <c r="I44" s="308">
        <f t="shared" si="4"/>
        <v>7849</v>
      </c>
      <c r="J44" s="309"/>
      <c r="K44" s="13"/>
    </row>
    <row r="45" spans="1:11" ht="15" customHeight="1">
      <c r="A45" s="21" t="s">
        <v>18</v>
      </c>
      <c r="B45" s="94">
        <f t="shared" si="3"/>
        <v>303</v>
      </c>
      <c r="C45" s="115">
        <v>303</v>
      </c>
      <c r="D45" s="112">
        <v>0</v>
      </c>
      <c r="E45" s="116">
        <v>0</v>
      </c>
      <c r="F45" s="117">
        <v>0</v>
      </c>
      <c r="G45" s="117">
        <v>650</v>
      </c>
      <c r="H45" s="117">
        <v>3170</v>
      </c>
      <c r="I45" s="308">
        <f t="shared" si="4"/>
        <v>4940</v>
      </c>
      <c r="J45" s="309"/>
      <c r="K45" s="13"/>
    </row>
    <row r="46" spans="1:11" ht="15" customHeight="1">
      <c r="A46" s="21" t="s">
        <v>19</v>
      </c>
      <c r="B46" s="94">
        <f t="shared" si="3"/>
        <v>2238</v>
      </c>
      <c r="C46" s="115">
        <v>2238</v>
      </c>
      <c r="D46" s="112">
        <v>0</v>
      </c>
      <c r="E46" s="116">
        <v>20</v>
      </c>
      <c r="F46" s="117">
        <v>0</v>
      </c>
      <c r="G46" s="117">
        <v>0</v>
      </c>
      <c r="H46" s="117">
        <v>0</v>
      </c>
      <c r="I46" s="308">
        <f t="shared" si="4"/>
        <v>4504</v>
      </c>
      <c r="J46" s="309"/>
      <c r="K46" s="13"/>
    </row>
    <row r="47" spans="1:11" ht="15" customHeight="1">
      <c r="A47" s="22" t="s">
        <v>20</v>
      </c>
      <c r="B47" s="98">
        <f t="shared" si="3"/>
        <v>3019</v>
      </c>
      <c r="C47" s="118">
        <v>3019</v>
      </c>
      <c r="D47" s="119">
        <v>0</v>
      </c>
      <c r="E47" s="119">
        <v>18</v>
      </c>
      <c r="F47" s="120">
        <v>0</v>
      </c>
      <c r="G47" s="120">
        <v>0</v>
      </c>
      <c r="H47" s="120">
        <v>452</v>
      </c>
      <c r="I47" s="314">
        <f t="shared" si="4"/>
        <v>6806</v>
      </c>
      <c r="J47" s="315"/>
      <c r="K47" s="13"/>
    </row>
    <row r="48" spans="1:11" ht="15" customHeight="1">
      <c r="A48" s="51" t="s">
        <v>67</v>
      </c>
      <c r="B48" s="49"/>
      <c r="C48" s="49"/>
      <c r="D48" s="49"/>
      <c r="E48" s="49"/>
      <c r="F48" s="49"/>
      <c r="G48" s="49"/>
      <c r="H48" s="49"/>
      <c r="I48" s="49"/>
      <c r="J48" s="50"/>
      <c r="K48" s="13"/>
    </row>
    <row r="49" spans="1:11" ht="15" customHeight="1">
      <c r="A49" s="51" t="s">
        <v>69</v>
      </c>
      <c r="B49" s="13"/>
      <c r="C49" s="13"/>
      <c r="D49" s="13"/>
      <c r="E49" s="13"/>
      <c r="F49" s="13"/>
      <c r="G49" s="13"/>
      <c r="H49" s="13"/>
      <c r="I49" s="13"/>
      <c r="J49" s="13"/>
      <c r="K49" s="13"/>
    </row>
    <row r="50" spans="1:11" ht="15" customHeight="1">
      <c r="A50" s="51" t="s">
        <v>74</v>
      </c>
      <c r="B50" s="13"/>
      <c r="C50" s="13"/>
      <c r="D50" s="13"/>
      <c r="E50" s="13"/>
      <c r="F50" s="13"/>
      <c r="G50" s="13"/>
      <c r="H50" s="13"/>
      <c r="I50" s="13"/>
      <c r="J50" s="13"/>
      <c r="K50" s="13"/>
    </row>
    <row r="51" spans="1:11" ht="15" customHeight="1">
      <c r="A51" s="51" t="s">
        <v>75</v>
      </c>
      <c r="B51" s="13"/>
      <c r="C51" s="13"/>
      <c r="D51" s="13"/>
      <c r="E51" s="13"/>
      <c r="F51" s="13"/>
      <c r="G51" s="13"/>
      <c r="H51" s="13"/>
      <c r="I51" s="13"/>
      <c r="J51" s="13"/>
      <c r="K51" s="13"/>
    </row>
    <row r="52" spans="1:11" ht="15" customHeight="1">
      <c r="A52" s="51" t="s">
        <v>65</v>
      </c>
      <c r="B52" s="13"/>
      <c r="C52" s="13"/>
      <c r="D52" s="13"/>
      <c r="E52" s="13"/>
      <c r="F52" s="13"/>
      <c r="G52" s="13"/>
      <c r="H52" s="13"/>
      <c r="I52" s="13"/>
      <c r="J52" s="13"/>
      <c r="K52" s="13"/>
    </row>
    <row r="53" spans="1:11" ht="15" customHeight="1">
      <c r="A53" s="13"/>
      <c r="B53" s="13"/>
      <c r="C53" s="13"/>
      <c r="D53" s="13"/>
      <c r="E53" s="13"/>
      <c r="F53" s="13"/>
      <c r="G53" s="13"/>
      <c r="H53" s="13"/>
      <c r="I53" s="13"/>
      <c r="J53" s="13"/>
      <c r="K53" s="13"/>
    </row>
    <row r="54" spans="1:11" ht="15" customHeight="1">
      <c r="A54" s="13"/>
      <c r="B54" s="13"/>
      <c r="C54" s="13"/>
      <c r="D54" s="13"/>
      <c r="E54" s="13"/>
      <c r="F54" s="13"/>
      <c r="G54" s="13"/>
      <c r="H54" s="13"/>
      <c r="I54" s="13"/>
      <c r="J54" s="13"/>
      <c r="K54" s="13"/>
    </row>
    <row r="55" spans="1:11" ht="15" customHeight="1">
      <c r="A55" s="13"/>
      <c r="B55" s="13"/>
      <c r="C55" s="13"/>
      <c r="D55" s="13"/>
      <c r="E55" s="13"/>
      <c r="F55" s="13"/>
      <c r="G55" s="13"/>
      <c r="H55" s="13"/>
      <c r="I55" s="13"/>
      <c r="J55" s="13"/>
      <c r="K55" s="13"/>
    </row>
    <row r="56" spans="1:11" ht="15" customHeight="1">
      <c r="A56" s="13"/>
      <c r="B56" s="13"/>
      <c r="C56" s="13"/>
      <c r="D56" s="13"/>
      <c r="E56" s="13"/>
      <c r="F56" s="13"/>
      <c r="G56" s="13"/>
      <c r="H56" s="13"/>
      <c r="I56" s="13"/>
      <c r="J56" s="13"/>
      <c r="K56" s="13"/>
    </row>
    <row r="57" spans="1:11" ht="15" customHeight="1">
      <c r="A57" s="13"/>
      <c r="B57" s="13"/>
      <c r="C57" s="13"/>
      <c r="D57" s="13"/>
      <c r="E57" s="13"/>
      <c r="F57" s="13"/>
      <c r="G57" s="13"/>
      <c r="H57" s="13"/>
      <c r="I57" s="13"/>
      <c r="J57" s="13"/>
      <c r="K57" s="13"/>
    </row>
    <row r="58" spans="1:11" ht="15" customHeight="1">
      <c r="A58" s="13"/>
      <c r="B58" s="13"/>
      <c r="C58" s="13"/>
      <c r="D58" s="13"/>
      <c r="E58" s="13"/>
      <c r="F58" s="13"/>
      <c r="G58" s="13"/>
      <c r="H58" s="13"/>
      <c r="I58" s="13"/>
      <c r="J58" s="13"/>
      <c r="K58" s="13"/>
    </row>
    <row r="59" spans="1:11" ht="15" customHeight="1">
      <c r="A59" s="13"/>
      <c r="B59" s="13"/>
      <c r="C59" s="13"/>
      <c r="D59" s="13"/>
      <c r="E59" s="13"/>
      <c r="F59" s="13"/>
      <c r="G59" s="13"/>
      <c r="H59" s="13"/>
      <c r="I59" s="13"/>
      <c r="J59" s="13"/>
      <c r="K59" s="13"/>
    </row>
    <row r="60" spans="1:11" ht="15" customHeight="1">
      <c r="A60" s="13"/>
      <c r="B60" s="13"/>
      <c r="C60" s="13"/>
      <c r="D60" s="13"/>
      <c r="E60" s="13"/>
      <c r="F60" s="13"/>
      <c r="G60" s="13"/>
      <c r="H60" s="13"/>
      <c r="I60" s="13"/>
      <c r="J60" s="13"/>
      <c r="K60" s="13"/>
    </row>
    <row r="61" spans="1:11" ht="15" customHeight="1">
      <c r="A61" s="13"/>
      <c r="B61" s="13"/>
      <c r="C61" s="13"/>
      <c r="D61" s="13"/>
      <c r="E61" s="13"/>
      <c r="F61" s="13"/>
      <c r="G61" s="13"/>
      <c r="H61" s="13"/>
      <c r="I61" s="13"/>
      <c r="J61" s="13"/>
      <c r="K61" s="13"/>
    </row>
    <row r="62" spans="1:11" ht="15" customHeight="1">
      <c r="A62" s="13"/>
      <c r="B62" s="13"/>
      <c r="C62" s="13"/>
      <c r="D62" s="13"/>
      <c r="E62" s="13"/>
      <c r="F62" s="13"/>
      <c r="G62" s="13"/>
      <c r="H62" s="13"/>
      <c r="I62" s="13"/>
      <c r="J62" s="13"/>
      <c r="K62" s="13"/>
    </row>
    <row r="63" spans="1:11" ht="15" customHeight="1">
      <c r="A63" s="13"/>
      <c r="B63" s="13"/>
      <c r="C63" s="13"/>
      <c r="D63" s="13"/>
      <c r="E63" s="13"/>
      <c r="F63" s="13"/>
      <c r="G63" s="13"/>
      <c r="H63" s="13"/>
      <c r="I63" s="13"/>
      <c r="J63" s="13"/>
      <c r="K63" s="13"/>
    </row>
    <row r="64" spans="1:11" ht="15" customHeight="1">
      <c r="A64" s="13"/>
      <c r="B64" s="13"/>
      <c r="C64" s="13"/>
      <c r="D64" s="13"/>
      <c r="E64" s="13"/>
      <c r="F64" s="13"/>
      <c r="G64" s="13"/>
      <c r="H64" s="13"/>
      <c r="I64" s="13"/>
      <c r="J64" s="13"/>
      <c r="K64" s="13"/>
    </row>
    <row r="65" spans="1:11" ht="15" customHeight="1">
      <c r="A65" s="13"/>
      <c r="B65" s="18"/>
      <c r="C65" s="18"/>
      <c r="D65" s="18"/>
      <c r="E65" s="18"/>
      <c r="F65" s="18"/>
      <c r="G65" s="18"/>
      <c r="H65" s="18"/>
      <c r="I65" s="18"/>
      <c r="J65" s="19"/>
      <c r="K65" s="13"/>
    </row>
    <row r="66" spans="1:11" ht="15" customHeight="1">
      <c r="A66" s="13"/>
      <c r="B66" s="18"/>
      <c r="C66" s="18"/>
      <c r="D66" s="18"/>
      <c r="E66" s="18"/>
      <c r="F66" s="18"/>
      <c r="G66" s="18"/>
      <c r="H66" s="18"/>
      <c r="I66" s="18"/>
      <c r="J66" s="19"/>
      <c r="K66" s="13"/>
    </row>
    <row r="67" spans="1:11" ht="15" customHeight="1">
      <c r="A67" s="13"/>
      <c r="B67" s="18"/>
      <c r="C67" s="18"/>
      <c r="D67" s="18"/>
      <c r="E67" s="18"/>
      <c r="F67" s="18"/>
      <c r="G67" s="18"/>
      <c r="H67" s="18"/>
      <c r="I67" s="18"/>
      <c r="J67" s="19"/>
      <c r="K67" s="13"/>
    </row>
    <row r="68" spans="1:11" ht="15" customHeight="1">
      <c r="A68" s="13"/>
      <c r="B68" s="18"/>
      <c r="C68" s="18"/>
      <c r="D68" s="18"/>
      <c r="E68" s="18"/>
      <c r="F68" s="18"/>
      <c r="G68" s="18"/>
      <c r="H68" s="18"/>
      <c r="I68" s="18"/>
      <c r="J68" s="19"/>
      <c r="K68" s="13"/>
    </row>
    <row r="69" spans="1:11" ht="15" customHeight="1">
      <c r="A69" s="13"/>
      <c r="B69" s="18"/>
      <c r="C69" s="18"/>
      <c r="D69" s="18"/>
      <c r="E69" s="18"/>
      <c r="F69" s="18"/>
      <c r="G69" s="18"/>
      <c r="H69" s="18"/>
      <c r="I69" s="18"/>
      <c r="J69" s="19"/>
      <c r="K69" s="13"/>
    </row>
    <row r="70" spans="1:11" ht="15" customHeight="1">
      <c r="A70" s="13"/>
      <c r="B70" s="18"/>
      <c r="C70" s="18"/>
      <c r="D70" s="18"/>
      <c r="E70" s="18"/>
      <c r="F70" s="18"/>
      <c r="G70" s="18"/>
      <c r="H70" s="18"/>
      <c r="I70" s="18"/>
      <c r="J70" s="19"/>
      <c r="K70" s="13"/>
    </row>
    <row r="71" spans="1:11" ht="15" customHeight="1">
      <c r="A71" s="13"/>
      <c r="B71" s="18"/>
      <c r="C71" s="18"/>
      <c r="D71" s="18"/>
      <c r="E71" s="18"/>
      <c r="F71" s="18"/>
      <c r="G71" s="18"/>
      <c r="H71" s="18"/>
      <c r="I71" s="18"/>
      <c r="J71" s="19"/>
      <c r="K71" s="13"/>
    </row>
    <row r="72" spans="1:11" ht="15" customHeight="1">
      <c r="A72" s="13"/>
      <c r="B72" s="18"/>
      <c r="C72" s="18"/>
      <c r="D72" s="18"/>
      <c r="E72" s="18"/>
      <c r="F72" s="18"/>
      <c r="G72" s="18"/>
      <c r="H72" s="18"/>
      <c r="I72" s="18"/>
      <c r="J72" s="19"/>
      <c r="K72" s="13"/>
    </row>
    <row r="73" spans="1:11" ht="15" customHeight="1">
      <c r="A73" s="13"/>
      <c r="B73" s="18"/>
      <c r="C73" s="18"/>
      <c r="D73" s="18"/>
      <c r="E73" s="18"/>
      <c r="F73" s="18"/>
      <c r="G73" s="18"/>
      <c r="H73" s="18"/>
      <c r="I73" s="18"/>
      <c r="J73" s="19"/>
      <c r="K73" s="13"/>
    </row>
    <row r="74" spans="1:11" ht="15" customHeight="1">
      <c r="A74" s="13"/>
      <c r="B74" s="18"/>
      <c r="C74" s="18"/>
      <c r="D74" s="18"/>
      <c r="E74" s="18"/>
      <c r="F74" s="18"/>
      <c r="G74" s="18"/>
      <c r="H74" s="18"/>
      <c r="I74" s="18"/>
      <c r="J74" s="19"/>
      <c r="K74" s="13"/>
    </row>
    <row r="75" spans="1:11" ht="15" customHeight="1">
      <c r="A75" s="13"/>
      <c r="B75" s="18"/>
      <c r="C75" s="18"/>
      <c r="D75" s="18"/>
      <c r="E75" s="18"/>
      <c r="F75" s="18"/>
      <c r="G75" s="18"/>
      <c r="H75" s="18"/>
      <c r="I75" s="18"/>
      <c r="J75" s="19"/>
      <c r="K75" s="13"/>
    </row>
    <row r="76" spans="1:11" ht="15" customHeight="1">
      <c r="A76" s="13"/>
      <c r="B76" s="18"/>
      <c r="C76" s="18"/>
      <c r="D76" s="18"/>
      <c r="E76" s="18"/>
      <c r="F76" s="18"/>
      <c r="G76" s="18"/>
      <c r="H76" s="18"/>
      <c r="I76" s="18"/>
      <c r="J76" s="19"/>
      <c r="K76" s="13"/>
    </row>
    <row r="77" spans="1:11" ht="15" customHeight="1">
      <c r="A77" s="13"/>
      <c r="B77" s="18"/>
      <c r="C77" s="18"/>
      <c r="D77" s="18"/>
      <c r="E77" s="18"/>
      <c r="F77" s="18"/>
      <c r="G77" s="18"/>
      <c r="H77" s="18"/>
      <c r="I77" s="18"/>
      <c r="J77" s="19"/>
      <c r="K77" s="13"/>
    </row>
    <row r="78" spans="1:11" ht="15" customHeight="1">
      <c r="A78" s="13"/>
      <c r="B78" s="18"/>
      <c r="C78" s="18"/>
      <c r="D78" s="18"/>
      <c r="E78" s="18"/>
      <c r="F78" s="18"/>
      <c r="G78" s="18"/>
      <c r="H78" s="18"/>
      <c r="I78" s="18"/>
      <c r="J78" s="19"/>
      <c r="K78" s="13"/>
    </row>
    <row r="79" spans="1:11" ht="15" customHeight="1">
      <c r="A79" s="13"/>
      <c r="B79" s="18"/>
      <c r="C79" s="18"/>
      <c r="D79" s="18"/>
      <c r="E79" s="18"/>
      <c r="F79" s="18"/>
      <c r="G79" s="18"/>
      <c r="H79" s="18"/>
      <c r="I79" s="18"/>
      <c r="J79" s="19"/>
      <c r="K79" s="13"/>
    </row>
    <row r="80" spans="1:11" ht="15" customHeight="1">
      <c r="A80" s="13"/>
      <c r="B80" s="18"/>
      <c r="C80" s="18"/>
      <c r="D80" s="18"/>
      <c r="E80" s="18"/>
      <c r="F80" s="18"/>
      <c r="G80" s="18"/>
      <c r="H80" s="18"/>
      <c r="I80" s="18"/>
      <c r="J80" s="19"/>
      <c r="K80" s="13"/>
    </row>
    <row r="81" spans="1:11" ht="15" customHeight="1">
      <c r="A81" s="13"/>
      <c r="B81" s="18"/>
      <c r="C81" s="18"/>
      <c r="D81" s="18"/>
      <c r="E81" s="18"/>
      <c r="F81" s="18"/>
      <c r="G81" s="18"/>
      <c r="H81" s="18"/>
      <c r="I81" s="18"/>
      <c r="J81" s="19"/>
      <c r="K81" s="13"/>
    </row>
    <row r="82" spans="1:11" ht="15" customHeight="1">
      <c r="A82" s="13"/>
      <c r="B82" s="18"/>
      <c r="C82" s="18"/>
      <c r="D82" s="18"/>
      <c r="E82" s="18"/>
      <c r="F82" s="18"/>
      <c r="G82" s="18"/>
      <c r="H82" s="18"/>
      <c r="I82" s="18"/>
      <c r="J82" s="19"/>
      <c r="K82" s="13"/>
    </row>
    <row r="83" spans="1:11" ht="15" customHeight="1">
      <c r="A83" s="13"/>
      <c r="B83" s="18"/>
      <c r="C83" s="18"/>
      <c r="D83" s="18"/>
      <c r="E83" s="18"/>
      <c r="F83" s="18"/>
      <c r="G83" s="18"/>
      <c r="H83" s="18"/>
      <c r="I83" s="18"/>
      <c r="J83" s="19"/>
      <c r="K83" s="13"/>
    </row>
    <row r="84" spans="1:11" ht="15" customHeight="1">
      <c r="A84" s="13"/>
      <c r="B84" s="18"/>
      <c r="C84" s="18"/>
      <c r="D84" s="18"/>
      <c r="E84" s="18"/>
      <c r="F84" s="18"/>
      <c r="G84" s="18"/>
      <c r="H84" s="18"/>
      <c r="I84" s="18"/>
      <c r="J84" s="19"/>
      <c r="K84" s="13"/>
    </row>
    <row r="85" spans="1:11" ht="15" customHeight="1">
      <c r="A85" s="13"/>
      <c r="B85" s="18"/>
      <c r="C85" s="18"/>
      <c r="D85" s="18"/>
      <c r="E85" s="18"/>
      <c r="F85" s="18"/>
      <c r="G85" s="18"/>
      <c r="H85" s="18"/>
      <c r="I85" s="18"/>
      <c r="J85" s="19"/>
      <c r="K85" s="13"/>
    </row>
    <row r="86" spans="1:11" ht="15" customHeight="1">
      <c r="A86" s="13"/>
      <c r="B86" s="18"/>
      <c r="C86" s="18"/>
      <c r="D86" s="18"/>
      <c r="E86" s="18"/>
      <c r="F86" s="18"/>
      <c r="G86" s="18"/>
      <c r="H86" s="18"/>
      <c r="I86" s="18"/>
      <c r="J86" s="19"/>
      <c r="K86" s="13"/>
    </row>
    <row r="87" spans="1:11" ht="15" customHeight="1">
      <c r="A87" s="13"/>
      <c r="B87" s="18"/>
      <c r="C87" s="18"/>
      <c r="D87" s="18"/>
      <c r="E87" s="18"/>
      <c r="F87" s="18"/>
      <c r="G87" s="18"/>
      <c r="H87" s="18"/>
      <c r="I87" s="18"/>
      <c r="J87" s="19"/>
      <c r="K87" s="13"/>
    </row>
    <row r="88" spans="1:11" ht="15" customHeight="1">
      <c r="A88" s="13"/>
      <c r="B88" s="18"/>
      <c r="C88" s="18"/>
      <c r="D88" s="18"/>
      <c r="E88" s="18"/>
      <c r="F88" s="18"/>
      <c r="G88" s="18"/>
      <c r="H88" s="18"/>
      <c r="I88" s="18"/>
      <c r="J88" s="19"/>
      <c r="K88" s="13"/>
    </row>
    <row r="89" spans="1:11" ht="15" customHeight="1">
      <c r="A89" s="13"/>
      <c r="B89" s="18"/>
      <c r="C89" s="18"/>
      <c r="D89" s="18"/>
      <c r="E89" s="18"/>
      <c r="F89" s="18"/>
      <c r="G89" s="18"/>
      <c r="H89" s="18"/>
      <c r="I89" s="18"/>
      <c r="J89" s="19"/>
      <c r="K89" s="13"/>
    </row>
    <row r="90" spans="1:11" ht="15" customHeight="1">
      <c r="A90" s="13"/>
      <c r="B90" s="18"/>
      <c r="C90" s="18"/>
      <c r="D90" s="18"/>
      <c r="E90" s="18"/>
      <c r="F90" s="18"/>
      <c r="G90" s="18"/>
      <c r="H90" s="18"/>
      <c r="I90" s="18"/>
      <c r="J90" s="19"/>
      <c r="K90" s="13"/>
    </row>
    <row r="91" spans="1:11" ht="15" customHeight="1">
      <c r="A91" s="13"/>
      <c r="B91" s="18"/>
      <c r="C91" s="18"/>
      <c r="D91" s="18"/>
      <c r="E91" s="18"/>
      <c r="F91" s="18"/>
      <c r="G91" s="18"/>
      <c r="H91" s="18"/>
      <c r="I91" s="18"/>
      <c r="J91" s="19"/>
      <c r="K91" s="13"/>
    </row>
    <row r="92" spans="1:11" ht="15" customHeight="1">
      <c r="A92" s="13"/>
      <c r="B92" s="18"/>
      <c r="C92" s="18"/>
      <c r="D92" s="18"/>
      <c r="E92" s="18"/>
      <c r="F92" s="18"/>
      <c r="G92" s="18"/>
      <c r="H92" s="18"/>
      <c r="I92" s="18"/>
      <c r="J92" s="19"/>
      <c r="K92" s="13"/>
    </row>
    <row r="93" spans="1:11" ht="15" customHeight="1">
      <c r="A93" s="13"/>
      <c r="B93" s="18"/>
      <c r="C93" s="18"/>
      <c r="D93" s="18"/>
      <c r="E93" s="18"/>
      <c r="F93" s="18"/>
      <c r="G93" s="18"/>
      <c r="H93" s="18"/>
      <c r="I93" s="18"/>
      <c r="J93" s="19"/>
      <c r="K93" s="13"/>
    </row>
    <row r="94" spans="1:11" ht="15" customHeight="1">
      <c r="A94" s="13"/>
      <c r="B94" s="18"/>
      <c r="C94" s="18"/>
      <c r="D94" s="18"/>
      <c r="E94" s="18"/>
      <c r="F94" s="18"/>
      <c r="G94" s="18"/>
      <c r="H94" s="18"/>
      <c r="I94" s="18"/>
      <c r="J94" s="19"/>
      <c r="K94" s="13"/>
    </row>
    <row r="95" spans="1:11" ht="15" customHeight="1">
      <c r="A95" s="13"/>
      <c r="B95" s="18"/>
      <c r="C95" s="18"/>
      <c r="D95" s="18"/>
      <c r="E95" s="18"/>
      <c r="F95" s="18"/>
      <c r="G95" s="18"/>
      <c r="H95" s="18"/>
      <c r="I95" s="18"/>
      <c r="J95" s="19"/>
      <c r="K95" s="13"/>
    </row>
    <row r="96" spans="1:11" ht="15" customHeight="1">
      <c r="A96" s="13"/>
      <c r="B96" s="18"/>
      <c r="C96" s="18"/>
      <c r="D96" s="18"/>
      <c r="E96" s="18"/>
      <c r="F96" s="18"/>
      <c r="G96" s="18"/>
      <c r="H96" s="18"/>
      <c r="I96" s="18"/>
      <c r="J96" s="19"/>
      <c r="K96" s="13"/>
    </row>
    <row r="97" spans="1:11" ht="15" customHeight="1">
      <c r="A97" s="13"/>
      <c r="B97" s="18"/>
      <c r="C97" s="18"/>
      <c r="D97" s="18"/>
      <c r="E97" s="18"/>
      <c r="F97" s="18"/>
      <c r="G97" s="18"/>
      <c r="H97" s="18"/>
      <c r="I97" s="18"/>
      <c r="J97" s="19"/>
      <c r="K97" s="13"/>
    </row>
    <row r="98" spans="1:11" ht="15" customHeight="1">
      <c r="A98" s="13"/>
      <c r="B98" s="18"/>
      <c r="C98" s="18"/>
      <c r="D98" s="18"/>
      <c r="E98" s="18"/>
      <c r="F98" s="18"/>
      <c r="G98" s="18"/>
      <c r="H98" s="18"/>
      <c r="I98" s="18"/>
      <c r="J98" s="19"/>
      <c r="K98" s="13"/>
    </row>
    <row r="99" spans="1:11" ht="15" customHeight="1">
      <c r="A99" s="13"/>
      <c r="B99" s="18"/>
      <c r="C99" s="18"/>
      <c r="D99" s="18"/>
      <c r="E99" s="18"/>
      <c r="F99" s="18"/>
      <c r="G99" s="18"/>
      <c r="H99" s="18"/>
      <c r="I99" s="18"/>
      <c r="J99" s="19"/>
      <c r="K99" s="13"/>
    </row>
    <row r="100" spans="1:11" ht="15" customHeight="1">
      <c r="A100" s="13"/>
      <c r="B100" s="18"/>
      <c r="C100" s="18"/>
      <c r="D100" s="18"/>
      <c r="E100" s="18"/>
      <c r="F100" s="18"/>
      <c r="G100" s="18"/>
      <c r="H100" s="18"/>
      <c r="I100" s="18"/>
      <c r="J100" s="19"/>
      <c r="K100" s="13"/>
    </row>
    <row r="101" spans="1:11" ht="15" customHeight="1">
      <c r="A101" s="13"/>
      <c r="B101" s="18"/>
      <c r="C101" s="18"/>
      <c r="D101" s="18"/>
      <c r="E101" s="18"/>
      <c r="F101" s="18"/>
      <c r="G101" s="18"/>
      <c r="H101" s="18"/>
      <c r="I101" s="18"/>
      <c r="J101" s="19"/>
      <c r="K101" s="13"/>
    </row>
    <row r="102" spans="1:11" ht="15" customHeight="1">
      <c r="A102" s="13"/>
      <c r="B102" s="18"/>
      <c r="C102" s="18"/>
      <c r="D102" s="18"/>
      <c r="E102" s="18"/>
      <c r="F102" s="18"/>
      <c r="G102" s="18"/>
      <c r="H102" s="18"/>
      <c r="I102" s="18"/>
      <c r="J102" s="19"/>
      <c r="K102" s="13"/>
    </row>
    <row r="103" spans="1:11" ht="15" customHeight="1">
      <c r="A103" s="13"/>
      <c r="B103" s="18"/>
      <c r="C103" s="18"/>
      <c r="D103" s="18"/>
      <c r="E103" s="18"/>
      <c r="F103" s="18"/>
      <c r="G103" s="18"/>
      <c r="H103" s="18"/>
      <c r="I103" s="18"/>
      <c r="J103" s="19"/>
      <c r="K103" s="13"/>
    </row>
    <row r="104" spans="1:11" ht="15" customHeight="1">
      <c r="A104" s="13"/>
      <c r="B104" s="18"/>
      <c r="C104" s="18"/>
      <c r="D104" s="18"/>
      <c r="E104" s="18"/>
      <c r="F104" s="18"/>
      <c r="G104" s="18"/>
      <c r="H104" s="18"/>
      <c r="I104" s="18"/>
      <c r="J104" s="19"/>
      <c r="K104" s="13"/>
    </row>
    <row r="105" spans="1:11" ht="15" customHeight="1">
      <c r="A105" s="13"/>
      <c r="B105" s="18"/>
      <c r="C105" s="18"/>
      <c r="D105" s="18"/>
      <c r="E105" s="18"/>
      <c r="F105" s="18"/>
      <c r="G105" s="18"/>
      <c r="H105" s="18"/>
      <c r="I105" s="18"/>
      <c r="J105" s="19"/>
      <c r="K105" s="13"/>
    </row>
    <row r="106" spans="1:11" ht="15" customHeight="1">
      <c r="A106" s="13"/>
      <c r="B106" s="18"/>
      <c r="C106" s="18"/>
      <c r="D106" s="18"/>
      <c r="E106" s="18"/>
      <c r="F106" s="18"/>
      <c r="G106" s="18"/>
      <c r="H106" s="18"/>
      <c r="I106" s="18"/>
      <c r="J106" s="19"/>
      <c r="K106" s="13"/>
    </row>
    <row r="107" spans="1:11" ht="15" customHeight="1">
      <c r="A107" s="13"/>
      <c r="B107" s="18"/>
      <c r="C107" s="18"/>
      <c r="D107" s="18"/>
      <c r="E107" s="18"/>
      <c r="F107" s="18"/>
      <c r="G107" s="18"/>
      <c r="H107" s="18"/>
      <c r="I107" s="18"/>
      <c r="J107" s="19"/>
      <c r="K107" s="13"/>
    </row>
    <row r="108" spans="1:11" ht="15" customHeight="1">
      <c r="A108" s="13"/>
      <c r="B108" s="18"/>
      <c r="C108" s="18"/>
      <c r="D108" s="18"/>
      <c r="E108" s="18"/>
      <c r="F108" s="18"/>
      <c r="G108" s="18"/>
      <c r="H108" s="18"/>
      <c r="I108" s="18"/>
      <c r="J108" s="19"/>
      <c r="K108" s="13"/>
    </row>
    <row r="109" spans="1:11" ht="15" customHeight="1">
      <c r="A109" s="13"/>
      <c r="B109" s="18"/>
      <c r="C109" s="18"/>
      <c r="D109" s="18"/>
      <c r="E109" s="18"/>
      <c r="F109" s="18"/>
      <c r="G109" s="18"/>
      <c r="H109" s="18"/>
      <c r="I109" s="18"/>
      <c r="J109" s="19"/>
      <c r="K109" s="13"/>
    </row>
    <row r="110" spans="1:11" ht="15" customHeight="1">
      <c r="A110" s="13"/>
      <c r="B110" s="18"/>
      <c r="C110" s="18"/>
      <c r="D110" s="18"/>
      <c r="E110" s="18"/>
      <c r="F110" s="18"/>
      <c r="G110" s="18"/>
      <c r="H110" s="18"/>
      <c r="I110" s="18"/>
      <c r="J110" s="19"/>
      <c r="K110" s="13"/>
    </row>
    <row r="111" spans="1:11" ht="15" customHeight="1">
      <c r="A111" s="13"/>
      <c r="B111" s="18"/>
      <c r="C111" s="18"/>
      <c r="D111" s="18"/>
      <c r="E111" s="18"/>
      <c r="F111" s="18"/>
      <c r="G111" s="18"/>
      <c r="H111" s="18"/>
      <c r="I111" s="18"/>
      <c r="J111" s="19"/>
      <c r="K111" s="13"/>
    </row>
    <row r="112" spans="1:11" ht="15" customHeight="1">
      <c r="A112" s="13"/>
      <c r="B112" s="18"/>
      <c r="C112" s="18"/>
      <c r="D112" s="18"/>
      <c r="E112" s="18"/>
      <c r="F112" s="18"/>
      <c r="G112" s="18"/>
      <c r="H112" s="18"/>
      <c r="I112" s="18"/>
      <c r="J112" s="19"/>
      <c r="K112" s="13"/>
    </row>
    <row r="113" spans="1:11" ht="15" customHeight="1">
      <c r="A113" s="13"/>
      <c r="B113" s="18"/>
      <c r="C113" s="18"/>
      <c r="D113" s="18"/>
      <c r="E113" s="18"/>
      <c r="F113" s="18"/>
      <c r="G113" s="18"/>
      <c r="H113" s="18"/>
      <c r="I113" s="18"/>
      <c r="J113" s="19"/>
      <c r="K113" s="13"/>
    </row>
    <row r="114" spans="1:11" ht="15" customHeight="1">
      <c r="A114" s="13"/>
      <c r="B114" s="18"/>
      <c r="C114" s="18"/>
      <c r="D114" s="18"/>
      <c r="E114" s="18"/>
      <c r="F114" s="18"/>
      <c r="G114" s="18"/>
      <c r="H114" s="18"/>
      <c r="I114" s="18"/>
      <c r="J114" s="19"/>
      <c r="K114" s="13"/>
    </row>
    <row r="115" spans="1:11" ht="15" customHeight="1">
      <c r="A115" s="13"/>
      <c r="B115" s="18"/>
      <c r="C115" s="18"/>
      <c r="D115" s="18"/>
      <c r="E115" s="18"/>
      <c r="F115" s="18"/>
      <c r="G115" s="18"/>
      <c r="H115" s="18"/>
      <c r="I115" s="18"/>
      <c r="J115" s="19"/>
      <c r="K115" s="13"/>
    </row>
    <row r="116" spans="1:11" ht="15" customHeight="1">
      <c r="A116" s="13"/>
      <c r="B116" s="18"/>
      <c r="C116" s="18"/>
      <c r="D116" s="18"/>
      <c r="E116" s="18"/>
      <c r="F116" s="18"/>
      <c r="G116" s="18"/>
      <c r="H116" s="18"/>
      <c r="I116" s="18"/>
      <c r="J116" s="19"/>
      <c r="K116" s="13"/>
    </row>
    <row r="117" spans="1:11" ht="15" customHeight="1">
      <c r="A117" s="13"/>
      <c r="B117" s="18"/>
      <c r="C117" s="18"/>
      <c r="D117" s="18"/>
      <c r="E117" s="18"/>
      <c r="F117" s="18"/>
      <c r="G117" s="18"/>
      <c r="H117" s="18"/>
      <c r="I117" s="18"/>
      <c r="J117" s="19"/>
      <c r="K117" s="13"/>
    </row>
    <row r="118" spans="1:11" ht="15" customHeight="1">
      <c r="A118" s="13"/>
      <c r="B118" s="18"/>
      <c r="C118" s="18"/>
      <c r="D118" s="18"/>
      <c r="E118" s="18"/>
      <c r="F118" s="18"/>
      <c r="G118" s="18"/>
      <c r="H118" s="18"/>
      <c r="I118" s="18"/>
      <c r="J118" s="19"/>
      <c r="K118" s="13"/>
    </row>
    <row r="119" spans="1:11" ht="15" customHeight="1">
      <c r="A119" s="13"/>
      <c r="B119" s="18"/>
      <c r="C119" s="18"/>
      <c r="D119" s="18"/>
      <c r="E119" s="18"/>
      <c r="F119" s="18"/>
      <c r="G119" s="18"/>
      <c r="H119" s="18"/>
      <c r="I119" s="18"/>
      <c r="J119" s="19"/>
      <c r="K119" s="13"/>
    </row>
    <row r="120" spans="1:11" ht="15" customHeight="1">
      <c r="A120" s="13"/>
      <c r="B120" s="18"/>
      <c r="C120" s="18"/>
      <c r="D120" s="18"/>
      <c r="E120" s="18"/>
      <c r="F120" s="18"/>
      <c r="G120" s="18"/>
      <c r="H120" s="18"/>
      <c r="I120" s="18"/>
      <c r="J120" s="19"/>
      <c r="K120" s="13"/>
    </row>
    <row r="121" spans="1:11" ht="15" customHeight="1">
      <c r="A121" s="13"/>
      <c r="B121" s="18"/>
      <c r="C121" s="18"/>
      <c r="D121" s="18"/>
      <c r="E121" s="18"/>
      <c r="F121" s="18"/>
      <c r="G121" s="18"/>
      <c r="H121" s="18"/>
      <c r="I121" s="18"/>
      <c r="J121" s="19"/>
      <c r="K121" s="13"/>
    </row>
    <row r="122" spans="1:11" ht="15" customHeight="1">
      <c r="A122" s="13"/>
      <c r="B122" s="18"/>
      <c r="C122" s="18"/>
      <c r="D122" s="18"/>
      <c r="E122" s="18"/>
      <c r="F122" s="18"/>
      <c r="G122" s="18"/>
      <c r="H122" s="18"/>
      <c r="I122" s="18"/>
      <c r="J122" s="19"/>
      <c r="K122" s="13"/>
    </row>
    <row r="123" spans="1:11" ht="15" customHeight="1">
      <c r="A123" s="13"/>
      <c r="B123" s="18"/>
      <c r="C123" s="18"/>
      <c r="D123" s="18"/>
      <c r="E123" s="18"/>
      <c r="F123" s="18"/>
      <c r="G123" s="18"/>
      <c r="H123" s="18"/>
      <c r="I123" s="18"/>
      <c r="J123" s="19"/>
      <c r="K123" s="13"/>
    </row>
    <row r="124" spans="1:11" ht="15" customHeight="1">
      <c r="A124" s="13"/>
      <c r="B124" s="18"/>
      <c r="C124" s="18"/>
      <c r="D124" s="18"/>
      <c r="E124" s="18"/>
      <c r="F124" s="18"/>
      <c r="G124" s="18"/>
      <c r="H124" s="18"/>
      <c r="I124" s="18"/>
      <c r="J124" s="19"/>
      <c r="K124" s="13"/>
    </row>
    <row r="125" spans="1:11" ht="15" customHeight="1">
      <c r="A125" s="13"/>
      <c r="B125" s="18"/>
      <c r="C125" s="18"/>
      <c r="D125" s="18"/>
      <c r="E125" s="18"/>
      <c r="F125" s="18"/>
      <c r="G125" s="18"/>
      <c r="H125" s="18"/>
      <c r="I125" s="18"/>
      <c r="J125" s="19"/>
      <c r="K125" s="13"/>
    </row>
    <row r="126" spans="1:11" ht="15" customHeight="1">
      <c r="A126" s="13"/>
      <c r="B126" s="18"/>
      <c r="C126" s="18"/>
      <c r="D126" s="18"/>
      <c r="E126" s="18"/>
      <c r="F126" s="18"/>
      <c r="G126" s="18"/>
      <c r="H126" s="18"/>
      <c r="I126" s="18"/>
      <c r="J126" s="19"/>
      <c r="K126" s="13"/>
    </row>
    <row r="127" spans="1:11" ht="15" customHeight="1">
      <c r="A127" s="13"/>
      <c r="B127" s="18"/>
      <c r="C127" s="18"/>
      <c r="D127" s="18"/>
      <c r="E127" s="18"/>
      <c r="F127" s="18"/>
      <c r="G127" s="18"/>
      <c r="H127" s="18"/>
      <c r="I127" s="18"/>
      <c r="J127" s="19"/>
      <c r="K127" s="13"/>
    </row>
    <row r="128" spans="1:11" ht="15" customHeight="1">
      <c r="A128" s="13"/>
      <c r="B128" s="18"/>
      <c r="C128" s="18"/>
      <c r="D128" s="18"/>
      <c r="E128" s="18"/>
      <c r="F128" s="18"/>
      <c r="G128" s="18"/>
      <c r="H128" s="18"/>
      <c r="I128" s="18"/>
      <c r="J128" s="19"/>
      <c r="K128" s="13"/>
    </row>
    <row r="129" spans="1:11" ht="15" customHeight="1">
      <c r="A129" s="13"/>
      <c r="B129" s="18"/>
      <c r="C129" s="18"/>
      <c r="D129" s="18"/>
      <c r="E129" s="18"/>
      <c r="F129" s="18"/>
      <c r="G129" s="18"/>
      <c r="H129" s="18"/>
      <c r="I129" s="18"/>
      <c r="J129" s="19"/>
      <c r="K129" s="13"/>
    </row>
    <row r="130" spans="1:11" ht="15" customHeight="1">
      <c r="A130" s="13"/>
      <c r="B130" s="18"/>
      <c r="C130" s="18"/>
      <c r="D130" s="18"/>
      <c r="E130" s="18"/>
      <c r="F130" s="18"/>
      <c r="G130" s="18"/>
      <c r="H130" s="18"/>
      <c r="I130" s="18"/>
      <c r="J130" s="19"/>
      <c r="K130" s="13"/>
    </row>
    <row r="131" spans="1:11" ht="15" customHeight="1">
      <c r="A131" s="13"/>
      <c r="B131" s="18"/>
      <c r="C131" s="18"/>
      <c r="D131" s="18"/>
      <c r="E131" s="18"/>
      <c r="F131" s="18"/>
      <c r="G131" s="18"/>
      <c r="H131" s="18"/>
      <c r="I131" s="18"/>
      <c r="J131" s="19"/>
      <c r="K131" s="13"/>
    </row>
    <row r="132" spans="1:11" ht="15" customHeight="1">
      <c r="A132" s="13"/>
      <c r="B132" s="18"/>
      <c r="C132" s="18"/>
      <c r="D132" s="18"/>
      <c r="E132" s="18"/>
      <c r="F132" s="18"/>
      <c r="G132" s="18"/>
      <c r="H132" s="18"/>
      <c r="I132" s="18"/>
      <c r="J132" s="19"/>
      <c r="K132" s="13"/>
    </row>
    <row r="133" spans="1:11" ht="15" customHeight="1">
      <c r="A133" s="13"/>
      <c r="B133" s="18"/>
      <c r="C133" s="18"/>
      <c r="D133" s="18"/>
      <c r="E133" s="18"/>
      <c r="F133" s="18"/>
      <c r="G133" s="18"/>
      <c r="H133" s="18"/>
      <c r="I133" s="18"/>
      <c r="J133" s="19"/>
      <c r="K133" s="13"/>
    </row>
    <row r="134" spans="1:11" ht="15" customHeight="1">
      <c r="A134" s="13"/>
      <c r="B134" s="18"/>
      <c r="C134" s="18"/>
      <c r="D134" s="18"/>
      <c r="E134" s="18"/>
      <c r="F134" s="18"/>
      <c r="G134" s="18"/>
      <c r="H134" s="18"/>
      <c r="I134" s="18"/>
      <c r="J134" s="19"/>
      <c r="K134" s="13"/>
    </row>
    <row r="135" spans="1:11" ht="15" customHeight="1">
      <c r="A135" s="13"/>
      <c r="B135" s="18"/>
      <c r="C135" s="18"/>
      <c r="D135" s="18"/>
      <c r="E135" s="18"/>
      <c r="F135" s="18"/>
      <c r="G135" s="18"/>
      <c r="H135" s="18"/>
      <c r="I135" s="18"/>
      <c r="J135" s="19"/>
      <c r="K135" s="13"/>
    </row>
    <row r="136" spans="1:11" ht="15" customHeight="1">
      <c r="A136" s="13"/>
      <c r="B136" s="18"/>
      <c r="C136" s="18"/>
      <c r="D136" s="18"/>
      <c r="E136" s="18"/>
      <c r="F136" s="18"/>
      <c r="G136" s="18"/>
      <c r="H136" s="18"/>
      <c r="I136" s="18"/>
      <c r="J136" s="19"/>
      <c r="K136" s="13"/>
    </row>
    <row r="137" spans="1:11" ht="15" customHeight="1">
      <c r="A137" s="13"/>
      <c r="B137" s="18"/>
      <c r="C137" s="18"/>
      <c r="D137" s="18"/>
      <c r="E137" s="18"/>
      <c r="F137" s="18"/>
      <c r="G137" s="18"/>
      <c r="H137" s="18"/>
      <c r="I137" s="18"/>
      <c r="J137" s="19"/>
      <c r="K137" s="13"/>
    </row>
    <row r="138" spans="1:11" ht="15" customHeight="1">
      <c r="A138" s="13"/>
      <c r="B138" s="18"/>
      <c r="C138" s="18"/>
      <c r="D138" s="18"/>
      <c r="E138" s="18"/>
      <c r="F138" s="18"/>
      <c r="G138" s="18"/>
      <c r="H138" s="18"/>
      <c r="I138" s="18"/>
      <c r="J138" s="19"/>
      <c r="K138" s="13"/>
    </row>
    <row r="139" spans="1:11" ht="15" customHeight="1">
      <c r="A139" s="13"/>
      <c r="B139" s="18"/>
      <c r="C139" s="18"/>
      <c r="D139" s="18"/>
      <c r="E139" s="18"/>
      <c r="F139" s="18"/>
      <c r="G139" s="18"/>
      <c r="H139" s="18"/>
      <c r="I139" s="18"/>
      <c r="J139" s="19"/>
      <c r="K139" s="13"/>
    </row>
    <row r="140" spans="1:11" ht="15" customHeight="1">
      <c r="A140" s="13"/>
      <c r="B140" s="18"/>
      <c r="C140" s="18"/>
      <c r="D140" s="18"/>
      <c r="E140" s="18"/>
      <c r="F140" s="18"/>
      <c r="G140" s="18"/>
      <c r="H140" s="18"/>
      <c r="I140" s="18"/>
      <c r="J140" s="19"/>
      <c r="K140" s="13"/>
    </row>
    <row r="141" spans="1:11" ht="15" customHeight="1">
      <c r="A141" s="13"/>
      <c r="B141" s="18"/>
      <c r="C141" s="18"/>
      <c r="D141" s="18"/>
      <c r="E141" s="18"/>
      <c r="F141" s="18"/>
      <c r="G141" s="18"/>
      <c r="H141" s="18"/>
      <c r="I141" s="18"/>
      <c r="J141" s="19"/>
      <c r="K141" s="13"/>
    </row>
    <row r="142" spans="1:11" ht="15" customHeight="1">
      <c r="A142" s="13"/>
      <c r="B142" s="18"/>
      <c r="C142" s="18"/>
      <c r="D142" s="18"/>
      <c r="E142" s="18"/>
      <c r="F142" s="18"/>
      <c r="G142" s="18"/>
      <c r="H142" s="18"/>
      <c r="I142" s="18"/>
      <c r="J142" s="19"/>
      <c r="K142" s="13"/>
    </row>
    <row r="143" spans="1:11" ht="15" customHeight="1">
      <c r="A143" s="13"/>
      <c r="B143" s="18"/>
      <c r="C143" s="18"/>
      <c r="D143" s="18"/>
      <c r="E143" s="18"/>
      <c r="F143" s="18"/>
      <c r="G143" s="18"/>
      <c r="H143" s="18"/>
      <c r="I143" s="18"/>
      <c r="J143" s="19"/>
      <c r="K143" s="13"/>
    </row>
    <row r="144" spans="1:11" ht="15" customHeight="1">
      <c r="A144" s="13"/>
      <c r="B144" s="18"/>
      <c r="C144" s="18"/>
      <c r="D144" s="18"/>
      <c r="E144" s="18"/>
      <c r="F144" s="18"/>
      <c r="G144" s="18"/>
      <c r="H144" s="18"/>
      <c r="I144" s="18"/>
      <c r="J144" s="19"/>
      <c r="K144" s="13"/>
    </row>
    <row r="145" spans="1:11" ht="15" customHeight="1">
      <c r="A145" s="13"/>
      <c r="B145" s="18"/>
      <c r="C145" s="18"/>
      <c r="D145" s="18"/>
      <c r="E145" s="18"/>
      <c r="F145" s="18"/>
      <c r="G145" s="18"/>
      <c r="H145" s="18"/>
      <c r="I145" s="18"/>
      <c r="J145" s="19"/>
      <c r="K145" s="13"/>
    </row>
    <row r="146" spans="1:11" ht="15" customHeight="1">
      <c r="A146" s="13"/>
      <c r="B146" s="18"/>
      <c r="C146" s="18"/>
      <c r="D146" s="18"/>
      <c r="E146" s="18"/>
      <c r="F146" s="18"/>
      <c r="G146" s="18"/>
      <c r="H146" s="18"/>
      <c r="I146" s="18"/>
      <c r="J146" s="19"/>
      <c r="K146" s="13"/>
    </row>
    <row r="147" spans="1:11" ht="15" customHeight="1">
      <c r="A147" s="13"/>
      <c r="B147" s="18"/>
      <c r="C147" s="18"/>
      <c r="D147" s="18"/>
      <c r="E147" s="18"/>
      <c r="F147" s="18"/>
      <c r="G147" s="18"/>
      <c r="H147" s="18"/>
      <c r="I147" s="18"/>
      <c r="J147" s="19"/>
      <c r="K147" s="13"/>
    </row>
    <row r="148" spans="1:11" ht="15" customHeight="1">
      <c r="A148" s="13"/>
      <c r="B148" s="18"/>
      <c r="C148" s="18"/>
      <c r="D148" s="18"/>
      <c r="E148" s="18"/>
      <c r="F148" s="18"/>
      <c r="G148" s="18"/>
      <c r="H148" s="18"/>
      <c r="I148" s="18"/>
      <c r="J148" s="19"/>
      <c r="K148" s="13"/>
    </row>
    <row r="149" spans="1:11" ht="15" customHeight="1">
      <c r="A149" s="13"/>
      <c r="B149" s="18"/>
      <c r="C149" s="18"/>
      <c r="D149" s="18"/>
      <c r="E149" s="18"/>
      <c r="F149" s="18"/>
      <c r="G149" s="18"/>
      <c r="H149" s="18"/>
      <c r="I149" s="18"/>
      <c r="J149" s="19"/>
      <c r="K149" s="13"/>
    </row>
    <row r="150" spans="1:11" ht="15" customHeight="1">
      <c r="A150" s="13"/>
      <c r="B150" s="18"/>
      <c r="C150" s="18"/>
      <c r="D150" s="18"/>
      <c r="E150" s="18"/>
      <c r="F150" s="18"/>
      <c r="G150" s="18"/>
      <c r="H150" s="18"/>
      <c r="I150" s="18"/>
      <c r="J150" s="19"/>
      <c r="K150" s="13"/>
    </row>
    <row r="151" spans="1:11" ht="15" customHeight="1">
      <c r="A151" s="13"/>
      <c r="B151" s="18"/>
      <c r="C151" s="18"/>
      <c r="D151" s="18"/>
      <c r="E151" s="18"/>
      <c r="F151" s="18"/>
      <c r="G151" s="18"/>
      <c r="H151" s="18"/>
      <c r="I151" s="18"/>
      <c r="J151" s="19"/>
      <c r="K151" s="13"/>
    </row>
    <row r="152" spans="1:11" ht="15" customHeight="1">
      <c r="A152" s="13"/>
      <c r="B152" s="18"/>
      <c r="C152" s="18"/>
      <c r="D152" s="18"/>
      <c r="E152" s="18"/>
      <c r="F152" s="18"/>
      <c r="G152" s="18"/>
      <c r="H152" s="18"/>
      <c r="I152" s="18"/>
      <c r="J152" s="19"/>
      <c r="K152" s="13"/>
    </row>
    <row r="153" spans="1:11" ht="15" customHeight="1">
      <c r="A153" s="13"/>
      <c r="B153" s="18"/>
      <c r="C153" s="18"/>
      <c r="D153" s="18"/>
      <c r="E153" s="18"/>
      <c r="F153" s="18"/>
      <c r="G153" s="18"/>
      <c r="H153" s="18"/>
      <c r="I153" s="18"/>
      <c r="J153" s="19"/>
      <c r="K153" s="13"/>
    </row>
    <row r="154" spans="1:11" ht="15" customHeight="1">
      <c r="A154" s="13"/>
      <c r="B154" s="18"/>
      <c r="C154" s="18"/>
      <c r="D154" s="18"/>
      <c r="E154" s="18"/>
      <c r="F154" s="18"/>
      <c r="G154" s="18"/>
      <c r="H154" s="18"/>
      <c r="I154" s="18"/>
      <c r="J154" s="19"/>
      <c r="K154" s="13"/>
    </row>
    <row r="155" spans="1:11" ht="15" customHeight="1">
      <c r="A155" s="13"/>
      <c r="B155" s="18"/>
      <c r="C155" s="18"/>
      <c r="D155" s="18"/>
      <c r="E155" s="18"/>
      <c r="F155" s="18"/>
      <c r="G155" s="18"/>
      <c r="H155" s="18"/>
      <c r="I155" s="18"/>
      <c r="J155" s="19"/>
      <c r="K155" s="13"/>
    </row>
    <row r="156" spans="1:11" ht="15" customHeight="1">
      <c r="A156" s="13"/>
      <c r="B156" s="18"/>
      <c r="C156" s="18"/>
      <c r="D156" s="18"/>
      <c r="E156" s="18"/>
      <c r="F156" s="18"/>
      <c r="G156" s="18"/>
      <c r="H156" s="18"/>
      <c r="I156" s="18"/>
      <c r="J156" s="19"/>
      <c r="K156" s="13"/>
    </row>
    <row r="157" spans="1:11" ht="15" customHeight="1">
      <c r="A157" s="13"/>
      <c r="B157" s="18"/>
      <c r="C157" s="18"/>
      <c r="D157" s="18"/>
      <c r="E157" s="18"/>
      <c r="F157" s="18"/>
      <c r="G157" s="18"/>
      <c r="H157" s="18"/>
      <c r="I157" s="18"/>
      <c r="J157" s="19"/>
      <c r="K157" s="13"/>
    </row>
    <row r="158" spans="1:11" ht="15" customHeight="1">
      <c r="A158" s="13"/>
      <c r="B158" s="18"/>
      <c r="C158" s="18"/>
      <c r="D158" s="18"/>
      <c r="E158" s="18"/>
      <c r="F158" s="18"/>
      <c r="G158" s="18"/>
      <c r="H158" s="18"/>
      <c r="I158" s="18"/>
      <c r="J158" s="19"/>
      <c r="K158" s="13"/>
    </row>
  </sheetData>
  <mergeCells count="34">
    <mergeCell ref="I47:J47"/>
    <mergeCell ref="I41:J41"/>
    <mergeCell ref="I42:J42"/>
    <mergeCell ref="I43:J43"/>
    <mergeCell ref="I44:J44"/>
    <mergeCell ref="I45:J45"/>
    <mergeCell ref="I46:J46"/>
    <mergeCell ref="I40:J40"/>
    <mergeCell ref="I29:J29"/>
    <mergeCell ref="I30:J30"/>
    <mergeCell ref="I31:J31"/>
    <mergeCell ref="I32:J32"/>
    <mergeCell ref="I33:J33"/>
    <mergeCell ref="I34:J34"/>
    <mergeCell ref="I35:J35"/>
    <mergeCell ref="I36:J36"/>
    <mergeCell ref="I37:J37"/>
    <mergeCell ref="I38:J38"/>
    <mergeCell ref="I39:J39"/>
    <mergeCell ref="B26:F26"/>
    <mergeCell ref="H26:H28"/>
    <mergeCell ref="I26:J28"/>
    <mergeCell ref="B27:D27"/>
    <mergeCell ref="E27:E28"/>
    <mergeCell ref="F27:F28"/>
    <mergeCell ref="G27:G28"/>
    <mergeCell ref="A1:J1"/>
    <mergeCell ref="B3:I3"/>
    <mergeCell ref="J3:J5"/>
    <mergeCell ref="B4:E4"/>
    <mergeCell ref="F4:F5"/>
    <mergeCell ref="G4:G5"/>
    <mergeCell ref="H4:H5"/>
    <mergeCell ref="I4:I5"/>
  </mergeCells>
  <phoneticPr fontId="3"/>
  <pageMargins left="0.78740157480314965" right="0.78740157480314965" top="0.98425196850393704" bottom="0.98425196850393704" header="0.51181102362204722" footer="0.31496062992125984"/>
  <pageSetup paperSize="9" scale="95"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7"/>
  <sheetViews>
    <sheetView zoomScaleNormal="100" workbookViewId="0">
      <selection sqref="A1:J1"/>
    </sheetView>
  </sheetViews>
  <sheetFormatPr defaultRowHeight="15" customHeight="1"/>
  <cols>
    <col min="1" max="1" width="10.75" style="33" customWidth="1"/>
    <col min="2" max="9" width="8.875" style="35" customWidth="1"/>
    <col min="10" max="10" width="8.875" style="36" customWidth="1"/>
    <col min="11" max="12" width="9" style="33"/>
    <col min="13" max="13" width="9" style="2"/>
    <col min="14" max="16384" width="9" style="33"/>
  </cols>
  <sheetData>
    <row r="1" spans="1:12" ht="22.5" customHeight="1">
      <c r="A1" s="316" t="s">
        <v>56</v>
      </c>
      <c r="B1" s="316"/>
      <c r="C1" s="316"/>
      <c r="D1" s="316"/>
      <c r="E1" s="316"/>
      <c r="F1" s="316"/>
      <c r="G1" s="316"/>
      <c r="H1" s="316"/>
      <c r="I1" s="316"/>
      <c r="J1" s="316"/>
      <c r="K1" s="2"/>
      <c r="L1" s="2"/>
    </row>
    <row r="2" spans="1:12" ht="15" customHeight="1">
      <c r="A2" s="5"/>
      <c r="B2" s="6"/>
      <c r="C2" s="6"/>
      <c r="D2" s="6"/>
      <c r="E2" s="6"/>
      <c r="F2" s="6"/>
      <c r="G2" s="6"/>
      <c r="H2" s="6"/>
      <c r="I2" s="7"/>
      <c r="J2" s="7" t="s">
        <v>59</v>
      </c>
      <c r="K2" s="5"/>
      <c r="L2" s="2"/>
    </row>
    <row r="3" spans="1:12" ht="15" customHeight="1">
      <c r="A3" s="8"/>
      <c r="B3" s="283" t="s">
        <v>5</v>
      </c>
      <c r="C3" s="283"/>
      <c r="D3" s="283"/>
      <c r="E3" s="283"/>
      <c r="F3" s="283"/>
      <c r="G3" s="284"/>
      <c r="H3" s="284"/>
      <c r="I3" s="284"/>
      <c r="J3" s="285" t="s">
        <v>8</v>
      </c>
      <c r="K3" s="5"/>
      <c r="L3" s="2"/>
    </row>
    <row r="4" spans="1:12" ht="15" customHeight="1">
      <c r="A4" s="9"/>
      <c r="B4" s="287" t="s">
        <v>4</v>
      </c>
      <c r="C4" s="288"/>
      <c r="D4" s="288"/>
      <c r="E4" s="289"/>
      <c r="F4" s="290" t="s">
        <v>22</v>
      </c>
      <c r="G4" s="291" t="s">
        <v>55</v>
      </c>
      <c r="H4" s="291" t="s">
        <v>10</v>
      </c>
      <c r="I4" s="293" t="s">
        <v>62</v>
      </c>
      <c r="J4" s="286"/>
      <c r="K4" s="5"/>
      <c r="L4" s="2"/>
    </row>
    <row r="5" spans="1:12" s="3" customFormat="1" ht="22.5">
      <c r="A5" s="10"/>
      <c r="B5" s="55"/>
      <c r="C5" s="28" t="s">
        <v>1</v>
      </c>
      <c r="D5" s="24" t="s">
        <v>2</v>
      </c>
      <c r="E5" s="25" t="s">
        <v>3</v>
      </c>
      <c r="F5" s="290"/>
      <c r="G5" s="292"/>
      <c r="H5" s="292"/>
      <c r="I5" s="293"/>
      <c r="J5" s="286"/>
      <c r="K5" s="11"/>
    </row>
    <row r="6" spans="1:12" ht="15" customHeight="1">
      <c r="A6" s="12" t="s">
        <v>0</v>
      </c>
      <c r="B6" s="56">
        <v>31397</v>
      </c>
      <c r="C6" s="68">
        <v>25992</v>
      </c>
      <c r="D6" s="69">
        <v>3977</v>
      </c>
      <c r="E6" s="70">
        <v>1428</v>
      </c>
      <c r="F6" s="56">
        <v>5220</v>
      </c>
      <c r="G6" s="56">
        <v>209</v>
      </c>
      <c r="H6" s="56">
        <v>1861</v>
      </c>
      <c r="I6" s="57">
        <v>377</v>
      </c>
      <c r="J6" s="106">
        <v>39064</v>
      </c>
      <c r="K6" s="5"/>
      <c r="L6" s="2"/>
    </row>
    <row r="7" spans="1:12" ht="15" customHeight="1">
      <c r="A7" s="20" t="s">
        <v>11</v>
      </c>
      <c r="B7" s="71">
        <v>864</v>
      </c>
      <c r="C7" s="72">
        <v>427</v>
      </c>
      <c r="D7" s="73">
        <v>395</v>
      </c>
      <c r="E7" s="74">
        <v>42</v>
      </c>
      <c r="F7" s="71">
        <v>101</v>
      </c>
      <c r="G7" s="71">
        <v>11</v>
      </c>
      <c r="H7" s="71">
        <v>199</v>
      </c>
      <c r="I7" s="107">
        <v>20</v>
      </c>
      <c r="J7" s="102">
        <v>1195</v>
      </c>
      <c r="K7" s="13"/>
      <c r="L7" s="2"/>
    </row>
    <row r="8" spans="1:12" ht="15" customHeight="1">
      <c r="A8" s="21" t="s">
        <v>23</v>
      </c>
      <c r="B8" s="75">
        <v>1337</v>
      </c>
      <c r="C8" s="76">
        <v>818</v>
      </c>
      <c r="D8" s="77">
        <v>519</v>
      </c>
      <c r="E8" s="78">
        <v>0</v>
      </c>
      <c r="F8" s="75">
        <v>260</v>
      </c>
      <c r="G8" s="75">
        <v>2</v>
      </c>
      <c r="H8" s="75">
        <v>128</v>
      </c>
      <c r="I8" s="63">
        <v>172</v>
      </c>
      <c r="J8" s="103">
        <v>1899</v>
      </c>
      <c r="K8" s="13"/>
      <c r="L8" s="2"/>
    </row>
    <row r="9" spans="1:12" ht="15" customHeight="1">
      <c r="A9" s="21" t="s">
        <v>24</v>
      </c>
      <c r="B9" s="75">
        <v>327</v>
      </c>
      <c r="C9" s="76">
        <v>37</v>
      </c>
      <c r="D9" s="77">
        <v>167</v>
      </c>
      <c r="E9" s="78">
        <v>123</v>
      </c>
      <c r="F9" s="75">
        <v>180</v>
      </c>
      <c r="G9" s="75">
        <v>0</v>
      </c>
      <c r="H9" s="75">
        <v>16</v>
      </c>
      <c r="I9" s="63">
        <v>0</v>
      </c>
      <c r="J9" s="103">
        <v>523</v>
      </c>
      <c r="K9" s="13"/>
      <c r="L9" s="2"/>
    </row>
    <row r="10" spans="1:12" ht="15" customHeight="1">
      <c r="A10" s="21" t="s">
        <v>25</v>
      </c>
      <c r="B10" s="75">
        <v>887</v>
      </c>
      <c r="C10" s="76">
        <v>159</v>
      </c>
      <c r="D10" s="77">
        <v>345</v>
      </c>
      <c r="E10" s="78">
        <v>383</v>
      </c>
      <c r="F10" s="75">
        <v>123</v>
      </c>
      <c r="G10" s="75">
        <v>0</v>
      </c>
      <c r="H10" s="75">
        <v>114</v>
      </c>
      <c r="I10" s="63">
        <v>0</v>
      </c>
      <c r="J10" s="103">
        <v>1124</v>
      </c>
      <c r="K10" s="13"/>
      <c r="L10" s="2"/>
    </row>
    <row r="11" spans="1:12" ht="15" customHeight="1">
      <c r="A11" s="21" t="s">
        <v>26</v>
      </c>
      <c r="B11" s="75">
        <v>828</v>
      </c>
      <c r="C11" s="76">
        <v>106</v>
      </c>
      <c r="D11" s="77">
        <v>614</v>
      </c>
      <c r="E11" s="78">
        <v>108</v>
      </c>
      <c r="F11" s="75">
        <v>202</v>
      </c>
      <c r="G11" s="75">
        <v>0</v>
      </c>
      <c r="H11" s="75">
        <v>225</v>
      </c>
      <c r="I11" s="63">
        <v>0</v>
      </c>
      <c r="J11" s="103">
        <v>1255</v>
      </c>
      <c r="K11" s="13"/>
      <c r="L11" s="2"/>
    </row>
    <row r="12" spans="1:12" ht="15" customHeight="1">
      <c r="A12" s="21" t="s">
        <v>27</v>
      </c>
      <c r="B12" s="75">
        <v>3543</v>
      </c>
      <c r="C12" s="76">
        <v>3334</v>
      </c>
      <c r="D12" s="77">
        <v>209</v>
      </c>
      <c r="E12" s="78">
        <v>0</v>
      </c>
      <c r="F12" s="75">
        <v>149</v>
      </c>
      <c r="G12" s="75">
        <v>13</v>
      </c>
      <c r="H12" s="75">
        <v>57</v>
      </c>
      <c r="I12" s="63">
        <v>0</v>
      </c>
      <c r="J12" s="103">
        <v>3762</v>
      </c>
      <c r="K12" s="13"/>
      <c r="L12" s="2"/>
    </row>
    <row r="13" spans="1:12" ht="15" customHeight="1">
      <c r="A13" s="21" t="s">
        <v>39</v>
      </c>
      <c r="B13" s="75">
        <v>1808</v>
      </c>
      <c r="C13" s="76">
        <v>1442</v>
      </c>
      <c r="D13" s="77">
        <v>332</v>
      </c>
      <c r="E13" s="78">
        <v>34</v>
      </c>
      <c r="F13" s="75">
        <v>69</v>
      </c>
      <c r="G13" s="75">
        <v>12</v>
      </c>
      <c r="H13" s="75">
        <v>91</v>
      </c>
      <c r="I13" s="63">
        <v>0</v>
      </c>
      <c r="J13" s="103">
        <v>1980</v>
      </c>
      <c r="K13" s="13"/>
      <c r="L13" s="2"/>
    </row>
    <row r="14" spans="1:12" ht="15" customHeight="1">
      <c r="A14" s="21" t="s">
        <v>28</v>
      </c>
      <c r="B14" s="75">
        <v>4239</v>
      </c>
      <c r="C14" s="76">
        <v>4076</v>
      </c>
      <c r="D14" s="77">
        <v>163</v>
      </c>
      <c r="E14" s="78">
        <v>0</v>
      </c>
      <c r="F14" s="75">
        <v>325</v>
      </c>
      <c r="G14" s="75">
        <v>1</v>
      </c>
      <c r="H14" s="75">
        <v>57</v>
      </c>
      <c r="I14" s="63">
        <v>0</v>
      </c>
      <c r="J14" s="103">
        <v>4622</v>
      </c>
      <c r="K14" s="13"/>
    </row>
    <row r="15" spans="1:12" ht="15" customHeight="1">
      <c r="A15" s="21" t="s">
        <v>12</v>
      </c>
      <c r="B15" s="75">
        <v>1632</v>
      </c>
      <c r="C15" s="76">
        <v>1345</v>
      </c>
      <c r="D15" s="77">
        <v>287</v>
      </c>
      <c r="E15" s="78">
        <v>0</v>
      </c>
      <c r="F15" s="75">
        <v>347</v>
      </c>
      <c r="G15" s="75">
        <v>1</v>
      </c>
      <c r="H15" s="75">
        <v>39</v>
      </c>
      <c r="I15" s="63">
        <v>0</v>
      </c>
      <c r="J15" s="103">
        <v>2019</v>
      </c>
      <c r="K15" s="13"/>
    </row>
    <row r="16" spans="1:12" ht="15" customHeight="1">
      <c r="A16" s="21" t="s">
        <v>13</v>
      </c>
      <c r="B16" s="75">
        <v>2112</v>
      </c>
      <c r="C16" s="76">
        <v>1517</v>
      </c>
      <c r="D16" s="77">
        <v>57</v>
      </c>
      <c r="E16" s="78">
        <v>538</v>
      </c>
      <c r="F16" s="75">
        <v>158</v>
      </c>
      <c r="G16" s="75">
        <v>41</v>
      </c>
      <c r="H16" s="75">
        <v>53</v>
      </c>
      <c r="I16" s="63">
        <v>110</v>
      </c>
      <c r="J16" s="103">
        <v>2474</v>
      </c>
      <c r="K16" s="13"/>
    </row>
    <row r="17" spans="1:11" ht="15" customHeight="1">
      <c r="A17" s="21" t="s">
        <v>21</v>
      </c>
      <c r="B17" s="75">
        <v>857</v>
      </c>
      <c r="C17" s="76">
        <v>335</v>
      </c>
      <c r="D17" s="77">
        <v>342</v>
      </c>
      <c r="E17" s="78">
        <v>180</v>
      </c>
      <c r="F17" s="75">
        <v>689</v>
      </c>
      <c r="G17" s="75">
        <v>0</v>
      </c>
      <c r="H17" s="75">
        <v>112</v>
      </c>
      <c r="I17" s="63">
        <v>0</v>
      </c>
      <c r="J17" s="103">
        <v>1658</v>
      </c>
      <c r="K17" s="13"/>
    </row>
    <row r="18" spans="1:11" ht="15" customHeight="1">
      <c r="A18" s="21" t="s">
        <v>14</v>
      </c>
      <c r="B18" s="75">
        <v>4393</v>
      </c>
      <c r="C18" s="76">
        <v>4317</v>
      </c>
      <c r="D18" s="77">
        <v>76</v>
      </c>
      <c r="E18" s="78">
        <v>0</v>
      </c>
      <c r="F18" s="75">
        <v>530</v>
      </c>
      <c r="G18" s="75">
        <v>32</v>
      </c>
      <c r="H18" s="75">
        <v>74</v>
      </c>
      <c r="I18" s="63">
        <v>0</v>
      </c>
      <c r="J18" s="103">
        <v>5029</v>
      </c>
      <c r="K18" s="13"/>
    </row>
    <row r="19" spans="1:11" ht="15" customHeight="1">
      <c r="A19" s="21" t="s">
        <v>15</v>
      </c>
      <c r="B19" s="75">
        <v>191</v>
      </c>
      <c r="C19" s="76">
        <v>164</v>
      </c>
      <c r="D19" s="77">
        <v>27</v>
      </c>
      <c r="E19" s="78">
        <v>0</v>
      </c>
      <c r="F19" s="75">
        <v>517</v>
      </c>
      <c r="G19" s="75">
        <v>8</v>
      </c>
      <c r="H19" s="75">
        <v>74</v>
      </c>
      <c r="I19" s="63">
        <v>0</v>
      </c>
      <c r="J19" s="103">
        <v>790</v>
      </c>
      <c r="K19" s="13"/>
    </row>
    <row r="20" spans="1:11" ht="15" customHeight="1">
      <c r="A20" s="21" t="s">
        <v>16</v>
      </c>
      <c r="B20" s="75">
        <v>1717</v>
      </c>
      <c r="C20" s="76">
        <v>1654</v>
      </c>
      <c r="D20" s="77">
        <v>63</v>
      </c>
      <c r="E20" s="78">
        <v>0</v>
      </c>
      <c r="F20" s="75">
        <v>548</v>
      </c>
      <c r="G20" s="75">
        <v>39</v>
      </c>
      <c r="H20" s="75">
        <v>286</v>
      </c>
      <c r="I20" s="63">
        <v>0</v>
      </c>
      <c r="J20" s="103">
        <v>2590</v>
      </c>
      <c r="K20" s="13"/>
    </row>
    <row r="21" spans="1:11" ht="15" customHeight="1">
      <c r="A21" s="21" t="s">
        <v>17</v>
      </c>
      <c r="B21" s="75">
        <v>1124</v>
      </c>
      <c r="C21" s="76">
        <v>989</v>
      </c>
      <c r="D21" s="77">
        <v>135</v>
      </c>
      <c r="E21" s="78">
        <v>0</v>
      </c>
      <c r="F21" s="75">
        <v>337</v>
      </c>
      <c r="G21" s="75">
        <v>33</v>
      </c>
      <c r="H21" s="75">
        <v>144</v>
      </c>
      <c r="I21" s="63">
        <v>75</v>
      </c>
      <c r="J21" s="103">
        <v>1713</v>
      </c>
      <c r="K21" s="13"/>
    </row>
    <row r="22" spans="1:11" ht="15" customHeight="1">
      <c r="A22" s="21" t="s">
        <v>18</v>
      </c>
      <c r="B22" s="75">
        <v>689</v>
      </c>
      <c r="C22" s="76">
        <v>654</v>
      </c>
      <c r="D22" s="77">
        <v>15</v>
      </c>
      <c r="E22" s="78">
        <v>20</v>
      </c>
      <c r="F22" s="75">
        <v>104</v>
      </c>
      <c r="G22" s="75">
        <v>1</v>
      </c>
      <c r="H22" s="75">
        <v>24</v>
      </c>
      <c r="I22" s="63">
        <v>0</v>
      </c>
      <c r="J22" s="103">
        <v>818</v>
      </c>
      <c r="K22" s="13"/>
    </row>
    <row r="23" spans="1:11" ht="15" customHeight="1">
      <c r="A23" s="21" t="s">
        <v>19</v>
      </c>
      <c r="B23" s="75">
        <v>1795</v>
      </c>
      <c r="C23" s="76">
        <v>1644</v>
      </c>
      <c r="D23" s="77">
        <v>151</v>
      </c>
      <c r="E23" s="78">
        <v>0</v>
      </c>
      <c r="F23" s="75">
        <v>371</v>
      </c>
      <c r="G23" s="75">
        <v>14</v>
      </c>
      <c r="H23" s="75">
        <v>92</v>
      </c>
      <c r="I23" s="63">
        <v>0</v>
      </c>
      <c r="J23" s="103">
        <v>2272</v>
      </c>
      <c r="K23" s="13"/>
    </row>
    <row r="24" spans="1:11" ht="15" customHeight="1">
      <c r="A24" s="22" t="s">
        <v>20</v>
      </c>
      <c r="B24" s="79">
        <v>3054</v>
      </c>
      <c r="C24" s="80">
        <v>2974</v>
      </c>
      <c r="D24" s="81">
        <v>80</v>
      </c>
      <c r="E24" s="82">
        <v>0</v>
      </c>
      <c r="F24" s="79">
        <v>210</v>
      </c>
      <c r="G24" s="79">
        <v>1</v>
      </c>
      <c r="H24" s="79">
        <v>76</v>
      </c>
      <c r="I24" s="67">
        <v>0</v>
      </c>
      <c r="J24" s="104">
        <v>3341</v>
      </c>
      <c r="K24" s="13"/>
    </row>
    <row r="25" spans="1:11" ht="15" customHeight="1">
      <c r="A25" s="14"/>
      <c r="B25" s="49"/>
      <c r="C25" s="49"/>
      <c r="D25" s="49"/>
      <c r="E25" s="49"/>
      <c r="F25" s="49"/>
      <c r="G25" s="49"/>
      <c r="H25" s="49"/>
      <c r="I25" s="49"/>
      <c r="J25" s="50"/>
      <c r="K25" s="13"/>
    </row>
    <row r="26" spans="1:11" s="2" customFormat="1" ht="15" customHeight="1">
      <c r="A26" s="8"/>
      <c r="B26" s="294" t="s">
        <v>6</v>
      </c>
      <c r="C26" s="295"/>
      <c r="D26" s="295"/>
      <c r="E26" s="295"/>
      <c r="F26" s="295"/>
      <c r="G26" s="26"/>
      <c r="H26" s="296" t="s">
        <v>64</v>
      </c>
      <c r="I26" s="299" t="s">
        <v>9</v>
      </c>
      <c r="J26" s="300"/>
      <c r="K26" s="5"/>
    </row>
    <row r="27" spans="1:11" s="2" customFormat="1" ht="15" customHeight="1">
      <c r="A27" s="9"/>
      <c r="B27" s="296" t="s">
        <v>7</v>
      </c>
      <c r="C27" s="305"/>
      <c r="D27" s="306"/>
      <c r="E27" s="306" t="s">
        <v>30</v>
      </c>
      <c r="F27" s="291" t="s">
        <v>10</v>
      </c>
      <c r="G27" s="295" t="s">
        <v>66</v>
      </c>
      <c r="H27" s="297"/>
      <c r="I27" s="301"/>
      <c r="J27" s="302"/>
      <c r="K27" s="5"/>
    </row>
    <row r="28" spans="1:11" s="3" customFormat="1" ht="22.5">
      <c r="A28" s="10"/>
      <c r="B28" s="27"/>
      <c r="C28" s="28" t="s">
        <v>1</v>
      </c>
      <c r="D28" s="29" t="s">
        <v>61</v>
      </c>
      <c r="E28" s="307"/>
      <c r="F28" s="292"/>
      <c r="G28" s="295"/>
      <c r="H28" s="298"/>
      <c r="I28" s="303"/>
      <c r="J28" s="304"/>
      <c r="K28" s="11"/>
    </row>
    <row r="29" spans="1:11" ht="15" customHeight="1">
      <c r="A29" s="12" t="s">
        <v>0</v>
      </c>
      <c r="B29" s="84">
        <v>17591</v>
      </c>
      <c r="C29" s="108">
        <v>17531</v>
      </c>
      <c r="D29" s="109">
        <v>60</v>
      </c>
      <c r="E29" s="109">
        <v>421</v>
      </c>
      <c r="F29" s="88">
        <v>14</v>
      </c>
      <c r="G29" s="88">
        <v>5401</v>
      </c>
      <c r="H29" s="180">
        <v>45089</v>
      </c>
      <c r="I29" s="310">
        <f>SUM(J6,B29,E29,F29,G29,H29)</f>
        <v>107580</v>
      </c>
      <c r="J29" s="311"/>
      <c r="K29" s="13"/>
    </row>
    <row r="30" spans="1:11" ht="15" customHeight="1">
      <c r="A30" s="20" t="s">
        <v>11</v>
      </c>
      <c r="B30" s="89">
        <v>0</v>
      </c>
      <c r="C30" s="111">
        <v>0</v>
      </c>
      <c r="D30" s="112">
        <v>0</v>
      </c>
      <c r="E30" s="112">
        <v>78</v>
      </c>
      <c r="F30" s="113">
        <v>0</v>
      </c>
      <c r="G30" s="113">
        <v>42</v>
      </c>
      <c r="H30" s="181">
        <v>824</v>
      </c>
      <c r="I30" s="312">
        <f t="shared" ref="I30:I47" si="0">J7+B30+E30+F30+G30+H30</f>
        <v>2139</v>
      </c>
      <c r="J30" s="313"/>
      <c r="K30" s="13"/>
    </row>
    <row r="31" spans="1:11" ht="15" customHeight="1">
      <c r="A31" s="21" t="s">
        <v>23</v>
      </c>
      <c r="B31" s="94">
        <v>812</v>
      </c>
      <c r="C31" s="115">
        <v>812</v>
      </c>
      <c r="D31" s="116">
        <v>0</v>
      </c>
      <c r="E31" s="116">
        <v>0</v>
      </c>
      <c r="F31" s="117">
        <v>0</v>
      </c>
      <c r="G31" s="117">
        <v>244</v>
      </c>
      <c r="H31" s="182">
        <v>4380</v>
      </c>
      <c r="I31" s="308">
        <f t="shared" si="0"/>
        <v>7335</v>
      </c>
      <c r="J31" s="309"/>
      <c r="K31" s="13"/>
    </row>
    <row r="32" spans="1:11" ht="15" customHeight="1">
      <c r="A32" s="21" t="s">
        <v>24</v>
      </c>
      <c r="B32" s="94">
        <v>244</v>
      </c>
      <c r="C32" s="115">
        <v>244</v>
      </c>
      <c r="D32" s="112">
        <v>0</v>
      </c>
      <c r="E32" s="116">
        <v>0</v>
      </c>
      <c r="F32" s="117">
        <v>0</v>
      </c>
      <c r="G32" s="117">
        <v>0</v>
      </c>
      <c r="H32" s="182">
        <v>224</v>
      </c>
      <c r="I32" s="308">
        <f t="shared" si="0"/>
        <v>991</v>
      </c>
      <c r="J32" s="309"/>
      <c r="K32" s="13"/>
    </row>
    <row r="33" spans="1:11" ht="15" customHeight="1">
      <c r="A33" s="21" t="s">
        <v>25</v>
      </c>
      <c r="B33" s="94">
        <v>0</v>
      </c>
      <c r="C33" s="115">
        <v>0</v>
      </c>
      <c r="D33" s="112">
        <v>0</v>
      </c>
      <c r="E33" s="116">
        <v>0</v>
      </c>
      <c r="F33" s="117">
        <v>0</v>
      </c>
      <c r="G33" s="117">
        <v>674</v>
      </c>
      <c r="H33" s="182">
        <v>3526</v>
      </c>
      <c r="I33" s="308">
        <f t="shared" si="0"/>
        <v>5324</v>
      </c>
      <c r="J33" s="309"/>
      <c r="K33" s="13"/>
    </row>
    <row r="34" spans="1:11" ht="15" customHeight="1">
      <c r="A34" s="21" t="s">
        <v>26</v>
      </c>
      <c r="B34" s="94">
        <v>0</v>
      </c>
      <c r="C34" s="115">
        <v>0</v>
      </c>
      <c r="D34" s="112">
        <v>0</v>
      </c>
      <c r="E34" s="116">
        <v>0</v>
      </c>
      <c r="F34" s="117">
        <v>0</v>
      </c>
      <c r="G34" s="117">
        <v>161</v>
      </c>
      <c r="H34" s="182">
        <v>2969</v>
      </c>
      <c r="I34" s="308">
        <f t="shared" si="0"/>
        <v>4385</v>
      </c>
      <c r="J34" s="309"/>
      <c r="K34" s="13"/>
    </row>
    <row r="35" spans="1:11" ht="15" customHeight="1">
      <c r="A35" s="21" t="s">
        <v>27</v>
      </c>
      <c r="B35" s="94">
        <v>774</v>
      </c>
      <c r="C35" s="115">
        <v>774</v>
      </c>
      <c r="D35" s="112">
        <v>0</v>
      </c>
      <c r="E35" s="116">
        <v>0</v>
      </c>
      <c r="F35" s="117">
        <v>0</v>
      </c>
      <c r="G35" s="117">
        <v>0</v>
      </c>
      <c r="H35" s="182">
        <v>2481</v>
      </c>
      <c r="I35" s="308">
        <f t="shared" si="0"/>
        <v>7017</v>
      </c>
      <c r="J35" s="309"/>
      <c r="K35" s="13"/>
    </row>
    <row r="36" spans="1:11" ht="15" customHeight="1">
      <c r="A36" s="21" t="s">
        <v>39</v>
      </c>
      <c r="B36" s="94">
        <v>3885</v>
      </c>
      <c r="C36" s="115">
        <v>3885</v>
      </c>
      <c r="D36" s="112">
        <v>0</v>
      </c>
      <c r="E36" s="116">
        <v>24</v>
      </c>
      <c r="F36" s="117">
        <v>0</v>
      </c>
      <c r="G36" s="117">
        <v>68</v>
      </c>
      <c r="H36" s="182">
        <v>4455</v>
      </c>
      <c r="I36" s="308">
        <f t="shared" si="0"/>
        <v>10412</v>
      </c>
      <c r="J36" s="309"/>
      <c r="K36" s="13"/>
    </row>
    <row r="37" spans="1:11" ht="15" customHeight="1">
      <c r="A37" s="21" t="s">
        <v>28</v>
      </c>
      <c r="B37" s="94">
        <v>1455</v>
      </c>
      <c r="C37" s="115">
        <v>1455</v>
      </c>
      <c r="D37" s="112">
        <v>0</v>
      </c>
      <c r="E37" s="116">
        <v>84</v>
      </c>
      <c r="F37" s="117">
        <v>0</v>
      </c>
      <c r="G37" s="117">
        <v>1472</v>
      </c>
      <c r="H37" s="182">
        <v>3093</v>
      </c>
      <c r="I37" s="308">
        <f t="shared" si="0"/>
        <v>10726</v>
      </c>
      <c r="J37" s="309"/>
      <c r="K37" s="13"/>
    </row>
    <row r="38" spans="1:11" ht="15" customHeight="1">
      <c r="A38" s="21" t="s">
        <v>12</v>
      </c>
      <c r="B38" s="94">
        <v>324</v>
      </c>
      <c r="C38" s="115">
        <v>324</v>
      </c>
      <c r="D38" s="112">
        <v>0</v>
      </c>
      <c r="E38" s="116">
        <v>13</v>
      </c>
      <c r="F38" s="117">
        <v>0</v>
      </c>
      <c r="G38" s="117">
        <v>621</v>
      </c>
      <c r="H38" s="182">
        <v>4323</v>
      </c>
      <c r="I38" s="308">
        <f t="shared" si="0"/>
        <v>7300</v>
      </c>
      <c r="J38" s="309"/>
      <c r="K38" s="13"/>
    </row>
    <row r="39" spans="1:11" ht="15" customHeight="1">
      <c r="A39" s="21" t="s">
        <v>13</v>
      </c>
      <c r="B39" s="94">
        <v>414</v>
      </c>
      <c r="C39" s="115">
        <v>414</v>
      </c>
      <c r="D39" s="116">
        <v>0</v>
      </c>
      <c r="E39" s="116">
        <v>0</v>
      </c>
      <c r="F39" s="117">
        <v>0</v>
      </c>
      <c r="G39" s="117">
        <v>0</v>
      </c>
      <c r="H39" s="182">
        <v>4017</v>
      </c>
      <c r="I39" s="308">
        <f t="shared" si="0"/>
        <v>6905</v>
      </c>
      <c r="J39" s="309"/>
      <c r="K39" s="13"/>
    </row>
    <row r="40" spans="1:11" ht="15" customHeight="1">
      <c r="A40" s="21" t="s">
        <v>21</v>
      </c>
      <c r="B40" s="94">
        <v>3</v>
      </c>
      <c r="C40" s="115">
        <v>3</v>
      </c>
      <c r="D40" s="112">
        <v>0</v>
      </c>
      <c r="E40" s="116">
        <v>30</v>
      </c>
      <c r="F40" s="117">
        <v>0</v>
      </c>
      <c r="G40" s="117">
        <v>0</v>
      </c>
      <c r="H40" s="182">
        <v>1832</v>
      </c>
      <c r="I40" s="308">
        <f t="shared" si="0"/>
        <v>3523</v>
      </c>
      <c r="J40" s="309"/>
      <c r="K40" s="13"/>
    </row>
    <row r="41" spans="1:11" ht="15" customHeight="1">
      <c r="A41" s="21" t="s">
        <v>14</v>
      </c>
      <c r="B41" s="94">
        <v>618</v>
      </c>
      <c r="C41" s="115">
        <v>618</v>
      </c>
      <c r="D41" s="112">
        <v>0</v>
      </c>
      <c r="E41" s="116">
        <v>81</v>
      </c>
      <c r="F41" s="117">
        <v>14</v>
      </c>
      <c r="G41" s="117">
        <v>570</v>
      </c>
      <c r="H41" s="182">
        <v>1745</v>
      </c>
      <c r="I41" s="308">
        <f t="shared" si="0"/>
        <v>8057</v>
      </c>
      <c r="J41" s="309"/>
      <c r="K41" s="13"/>
    </row>
    <row r="42" spans="1:11" ht="15" customHeight="1">
      <c r="A42" s="21" t="s">
        <v>15</v>
      </c>
      <c r="B42" s="94">
        <v>0</v>
      </c>
      <c r="C42" s="115">
        <v>0</v>
      </c>
      <c r="D42" s="112">
        <v>0</v>
      </c>
      <c r="E42" s="116">
        <v>24</v>
      </c>
      <c r="F42" s="117">
        <v>0</v>
      </c>
      <c r="G42" s="117">
        <v>109</v>
      </c>
      <c r="H42" s="182">
        <v>2495</v>
      </c>
      <c r="I42" s="308">
        <f t="shared" si="0"/>
        <v>3418</v>
      </c>
      <c r="J42" s="309"/>
      <c r="K42" s="13"/>
    </row>
    <row r="43" spans="1:11" ht="15" customHeight="1">
      <c r="A43" s="21" t="s">
        <v>16</v>
      </c>
      <c r="B43" s="94">
        <v>0</v>
      </c>
      <c r="C43" s="115">
        <v>0</v>
      </c>
      <c r="D43" s="112">
        <v>0</v>
      </c>
      <c r="E43" s="116">
        <v>49</v>
      </c>
      <c r="F43" s="117">
        <v>0</v>
      </c>
      <c r="G43" s="117">
        <v>0</v>
      </c>
      <c r="H43" s="182">
        <v>3190</v>
      </c>
      <c r="I43" s="308">
        <f t="shared" si="0"/>
        <v>5829</v>
      </c>
      <c r="J43" s="309"/>
      <c r="K43" s="13"/>
    </row>
    <row r="44" spans="1:11" ht="15" customHeight="1">
      <c r="A44" s="21" t="s">
        <v>17</v>
      </c>
      <c r="B44" s="94">
        <v>3502</v>
      </c>
      <c r="C44" s="115">
        <v>3502</v>
      </c>
      <c r="D44" s="112">
        <v>0</v>
      </c>
      <c r="E44" s="116">
        <v>0</v>
      </c>
      <c r="F44" s="117">
        <v>0</v>
      </c>
      <c r="G44" s="117">
        <v>790</v>
      </c>
      <c r="H44" s="182">
        <v>1913</v>
      </c>
      <c r="I44" s="308">
        <f t="shared" si="0"/>
        <v>7918</v>
      </c>
      <c r="J44" s="309"/>
      <c r="K44" s="13"/>
    </row>
    <row r="45" spans="1:11" ht="15" customHeight="1">
      <c r="A45" s="21" t="s">
        <v>18</v>
      </c>
      <c r="B45" s="94">
        <v>303</v>
      </c>
      <c r="C45" s="115">
        <v>303</v>
      </c>
      <c r="D45" s="112">
        <v>0</v>
      </c>
      <c r="E45" s="116">
        <v>18</v>
      </c>
      <c r="F45" s="117">
        <v>0</v>
      </c>
      <c r="G45" s="117">
        <v>650</v>
      </c>
      <c r="H45" s="182">
        <v>3170</v>
      </c>
      <c r="I45" s="308">
        <f t="shared" si="0"/>
        <v>4959</v>
      </c>
      <c r="J45" s="309"/>
      <c r="K45" s="13"/>
    </row>
    <row r="46" spans="1:11" ht="15" customHeight="1">
      <c r="A46" s="21" t="s">
        <v>19</v>
      </c>
      <c r="B46" s="94">
        <v>2238</v>
      </c>
      <c r="C46" s="115">
        <v>2238</v>
      </c>
      <c r="D46" s="112">
        <v>0</v>
      </c>
      <c r="E46" s="116">
        <v>20</v>
      </c>
      <c r="F46" s="117">
        <v>0</v>
      </c>
      <c r="G46" s="117">
        <v>0</v>
      </c>
      <c r="H46" s="182">
        <v>0</v>
      </c>
      <c r="I46" s="308">
        <f t="shared" si="0"/>
        <v>4530</v>
      </c>
      <c r="J46" s="309"/>
      <c r="K46" s="13"/>
    </row>
    <row r="47" spans="1:11" ht="15" customHeight="1">
      <c r="A47" s="22" t="s">
        <v>20</v>
      </c>
      <c r="B47" s="98">
        <v>3019</v>
      </c>
      <c r="C47" s="118">
        <v>2959</v>
      </c>
      <c r="D47" s="119">
        <v>60</v>
      </c>
      <c r="E47" s="119">
        <v>0</v>
      </c>
      <c r="F47" s="120">
        <v>0</v>
      </c>
      <c r="G47" s="120">
        <v>0</v>
      </c>
      <c r="H47" s="183">
        <v>452</v>
      </c>
      <c r="I47" s="314">
        <f t="shared" si="0"/>
        <v>6812</v>
      </c>
      <c r="J47" s="315"/>
      <c r="K47" s="13"/>
    </row>
    <row r="48" spans="1:11" ht="15" customHeight="1">
      <c r="A48" s="51" t="s">
        <v>67</v>
      </c>
      <c r="B48" s="49"/>
      <c r="C48" s="49"/>
      <c r="D48" s="49"/>
      <c r="E48" s="49"/>
      <c r="F48" s="49"/>
      <c r="G48" s="49"/>
      <c r="H48" s="49"/>
      <c r="I48" s="49"/>
      <c r="J48" s="50"/>
      <c r="K48" s="13"/>
    </row>
    <row r="49" spans="1:11" ht="15" customHeight="1">
      <c r="A49" s="51" t="s">
        <v>70</v>
      </c>
      <c r="B49" s="13"/>
      <c r="C49" s="13"/>
      <c r="D49" s="13"/>
      <c r="E49" s="13"/>
      <c r="F49" s="13"/>
      <c r="G49" s="13"/>
      <c r="H49" s="13"/>
      <c r="I49" s="13"/>
      <c r="J49" s="13"/>
      <c r="K49" s="13"/>
    </row>
    <row r="50" spans="1:11" ht="15" customHeight="1">
      <c r="A50" s="51" t="s">
        <v>74</v>
      </c>
      <c r="B50" s="13"/>
      <c r="C50" s="13"/>
      <c r="D50" s="13"/>
      <c r="E50" s="13"/>
      <c r="F50" s="13"/>
      <c r="G50" s="13"/>
      <c r="H50" s="13"/>
      <c r="I50" s="13"/>
      <c r="J50" s="13"/>
      <c r="K50" s="13"/>
    </row>
    <row r="51" spans="1:11" ht="15" customHeight="1">
      <c r="A51" s="51" t="s">
        <v>75</v>
      </c>
      <c r="B51" s="13"/>
      <c r="C51" s="13"/>
      <c r="D51" s="13"/>
      <c r="E51" s="13"/>
      <c r="F51" s="13"/>
      <c r="G51" s="13"/>
      <c r="H51" s="13"/>
      <c r="I51" s="13"/>
      <c r="J51" s="13"/>
      <c r="K51" s="13"/>
    </row>
    <row r="52" spans="1:11" ht="15" customHeight="1">
      <c r="A52" s="51" t="s">
        <v>68</v>
      </c>
      <c r="B52" s="13"/>
      <c r="C52" s="13"/>
      <c r="D52" s="13"/>
      <c r="E52" s="13"/>
      <c r="F52" s="13"/>
      <c r="G52" s="13"/>
      <c r="H52" s="13"/>
      <c r="I52" s="13"/>
      <c r="J52" s="13"/>
      <c r="K52" s="13"/>
    </row>
    <row r="53" spans="1:11" ht="15" customHeight="1">
      <c r="A53" s="13"/>
      <c r="B53" s="13"/>
      <c r="C53" s="13"/>
      <c r="D53" s="13"/>
      <c r="E53" s="13"/>
      <c r="F53" s="13"/>
      <c r="G53" s="13"/>
      <c r="H53" s="13"/>
      <c r="I53" s="13"/>
      <c r="J53" s="13"/>
      <c r="K53" s="13"/>
    </row>
    <row r="54" spans="1:11" ht="15" customHeight="1">
      <c r="A54" s="13"/>
      <c r="B54" s="13"/>
      <c r="C54" s="13"/>
      <c r="D54" s="13"/>
      <c r="E54" s="13"/>
      <c r="F54" s="13"/>
      <c r="G54" s="13"/>
      <c r="H54" s="13"/>
      <c r="I54" s="13"/>
      <c r="J54" s="13"/>
      <c r="K54" s="13"/>
    </row>
    <row r="55" spans="1:11" ht="15" customHeight="1">
      <c r="A55" s="13"/>
      <c r="B55" s="13"/>
      <c r="C55" s="13"/>
      <c r="D55" s="13"/>
      <c r="E55" s="13"/>
      <c r="F55" s="13"/>
      <c r="G55" s="13"/>
      <c r="H55" s="13"/>
      <c r="I55" s="13"/>
      <c r="J55" s="13"/>
      <c r="K55" s="13"/>
    </row>
    <row r="56" spans="1:11" ht="15" customHeight="1">
      <c r="A56" s="13"/>
      <c r="B56" s="13"/>
      <c r="C56" s="13"/>
      <c r="D56" s="13"/>
      <c r="E56" s="13"/>
      <c r="F56" s="13"/>
      <c r="G56" s="13"/>
      <c r="H56" s="13"/>
      <c r="I56" s="13"/>
      <c r="J56" s="13"/>
      <c r="K56" s="13"/>
    </row>
    <row r="57" spans="1:11" ht="15" customHeight="1">
      <c r="A57" s="13"/>
      <c r="B57" s="13"/>
      <c r="C57" s="13"/>
      <c r="D57" s="13"/>
      <c r="E57" s="13"/>
      <c r="F57" s="13"/>
      <c r="G57" s="13"/>
      <c r="H57" s="13"/>
      <c r="I57" s="13"/>
      <c r="J57" s="13"/>
      <c r="K57" s="13"/>
    </row>
    <row r="58" spans="1:11" ht="15" customHeight="1">
      <c r="A58" s="13"/>
      <c r="B58" s="13"/>
      <c r="C58" s="13"/>
      <c r="D58" s="13"/>
      <c r="E58" s="13"/>
      <c r="F58" s="13"/>
      <c r="G58" s="13"/>
      <c r="H58" s="13"/>
      <c r="I58" s="13"/>
      <c r="J58" s="13"/>
      <c r="K58" s="13"/>
    </row>
    <row r="59" spans="1:11" ht="15" customHeight="1">
      <c r="A59" s="13"/>
      <c r="B59" s="13"/>
      <c r="C59" s="13"/>
      <c r="D59" s="13"/>
      <c r="E59" s="13"/>
      <c r="F59" s="13"/>
      <c r="G59" s="13"/>
      <c r="H59" s="13"/>
      <c r="I59" s="13"/>
      <c r="J59" s="13"/>
      <c r="K59" s="13"/>
    </row>
    <row r="60" spans="1:11" ht="15" customHeight="1">
      <c r="A60" s="13"/>
      <c r="B60" s="13"/>
      <c r="C60" s="13"/>
      <c r="D60" s="13"/>
      <c r="E60" s="13"/>
      <c r="F60" s="13"/>
      <c r="G60" s="13"/>
      <c r="H60" s="13"/>
      <c r="I60" s="13"/>
      <c r="J60" s="13"/>
      <c r="K60" s="13"/>
    </row>
    <row r="61" spans="1:11" ht="15" customHeight="1">
      <c r="A61" s="13"/>
      <c r="B61" s="13"/>
      <c r="C61" s="13"/>
      <c r="D61" s="13"/>
      <c r="E61" s="13"/>
      <c r="F61" s="13"/>
      <c r="G61" s="13"/>
      <c r="H61" s="13"/>
      <c r="I61" s="13"/>
      <c r="J61" s="13"/>
      <c r="K61" s="13"/>
    </row>
    <row r="62" spans="1:11" ht="15" customHeight="1">
      <c r="A62" s="13"/>
      <c r="B62" s="13"/>
      <c r="C62" s="13"/>
      <c r="D62" s="13"/>
      <c r="E62" s="13"/>
      <c r="F62" s="13"/>
      <c r="G62" s="13"/>
      <c r="H62" s="13"/>
      <c r="I62" s="13"/>
      <c r="J62" s="13"/>
      <c r="K62" s="13"/>
    </row>
    <row r="63" spans="1:11" ht="15" customHeight="1">
      <c r="A63" s="13"/>
      <c r="B63" s="13"/>
      <c r="C63" s="13"/>
      <c r="D63" s="13"/>
      <c r="E63" s="13"/>
      <c r="F63" s="13"/>
      <c r="G63" s="13"/>
      <c r="H63" s="13"/>
      <c r="I63" s="13"/>
      <c r="J63" s="13"/>
      <c r="K63" s="13"/>
    </row>
    <row r="64" spans="1:11" ht="15" customHeight="1">
      <c r="A64" s="13"/>
      <c r="B64" s="18"/>
      <c r="C64" s="18"/>
      <c r="D64" s="18"/>
      <c r="E64" s="18"/>
      <c r="F64" s="18"/>
      <c r="G64" s="18"/>
      <c r="H64" s="18"/>
      <c r="I64" s="18"/>
      <c r="J64" s="19"/>
      <c r="K64" s="13"/>
    </row>
    <row r="65" spans="1:11" ht="15" customHeight="1">
      <c r="A65" s="13"/>
      <c r="B65" s="18"/>
      <c r="C65" s="18"/>
      <c r="D65" s="18"/>
      <c r="E65" s="18"/>
      <c r="F65" s="18"/>
      <c r="G65" s="18"/>
      <c r="H65" s="18"/>
      <c r="I65" s="18"/>
      <c r="J65" s="19"/>
      <c r="K65" s="13"/>
    </row>
    <row r="66" spans="1:11" ht="15" customHeight="1">
      <c r="A66" s="13"/>
      <c r="B66" s="18"/>
      <c r="C66" s="18"/>
      <c r="D66" s="18"/>
      <c r="E66" s="18"/>
      <c r="F66" s="18"/>
      <c r="G66" s="18"/>
      <c r="H66" s="18"/>
      <c r="I66" s="18"/>
      <c r="J66" s="19"/>
      <c r="K66" s="13"/>
    </row>
    <row r="67" spans="1:11" ht="15" customHeight="1">
      <c r="A67" s="13"/>
      <c r="B67" s="18"/>
      <c r="C67" s="18"/>
      <c r="D67" s="18"/>
      <c r="E67" s="18"/>
      <c r="F67" s="18"/>
      <c r="G67" s="18"/>
      <c r="H67" s="18"/>
      <c r="I67" s="18"/>
      <c r="J67" s="19"/>
      <c r="K67" s="13"/>
    </row>
    <row r="68" spans="1:11" ht="15" customHeight="1">
      <c r="A68" s="13"/>
      <c r="B68" s="18"/>
      <c r="C68" s="18"/>
      <c r="D68" s="18"/>
      <c r="E68" s="18"/>
      <c r="F68" s="18"/>
      <c r="G68" s="18"/>
      <c r="H68" s="18"/>
      <c r="I68" s="18"/>
      <c r="J68" s="19"/>
      <c r="K68" s="13"/>
    </row>
    <row r="69" spans="1:11" ht="15" customHeight="1">
      <c r="A69" s="13"/>
      <c r="B69" s="18"/>
      <c r="C69" s="18"/>
      <c r="D69" s="18"/>
      <c r="E69" s="18"/>
      <c r="F69" s="18"/>
      <c r="G69" s="18"/>
      <c r="H69" s="18"/>
      <c r="I69" s="18"/>
      <c r="J69" s="19"/>
      <c r="K69" s="13"/>
    </row>
    <row r="70" spans="1:11" ht="15" customHeight="1">
      <c r="A70" s="13"/>
      <c r="B70" s="18"/>
      <c r="C70" s="18"/>
      <c r="D70" s="18"/>
      <c r="E70" s="18"/>
      <c r="F70" s="18"/>
      <c r="G70" s="18"/>
      <c r="H70" s="18"/>
      <c r="I70" s="18"/>
      <c r="J70" s="19"/>
      <c r="K70" s="13"/>
    </row>
    <row r="71" spans="1:11" ht="15" customHeight="1">
      <c r="A71" s="13"/>
      <c r="B71" s="18"/>
      <c r="C71" s="18"/>
      <c r="D71" s="18"/>
      <c r="E71" s="18"/>
      <c r="F71" s="18"/>
      <c r="G71" s="18"/>
      <c r="H71" s="18"/>
      <c r="I71" s="18"/>
      <c r="J71" s="19"/>
      <c r="K71" s="13"/>
    </row>
    <row r="72" spans="1:11" ht="15" customHeight="1">
      <c r="A72" s="13"/>
      <c r="B72" s="18"/>
      <c r="C72" s="18"/>
      <c r="D72" s="18"/>
      <c r="E72" s="18"/>
      <c r="F72" s="18"/>
      <c r="G72" s="18"/>
      <c r="H72" s="18"/>
      <c r="I72" s="18"/>
      <c r="J72" s="19"/>
      <c r="K72" s="13"/>
    </row>
    <row r="73" spans="1:11" ht="15" customHeight="1">
      <c r="A73" s="13"/>
      <c r="B73" s="18"/>
      <c r="C73" s="18"/>
      <c r="D73" s="18"/>
      <c r="E73" s="18"/>
      <c r="F73" s="18"/>
      <c r="G73" s="18"/>
      <c r="H73" s="18"/>
      <c r="I73" s="18"/>
      <c r="J73" s="19"/>
      <c r="K73" s="13"/>
    </row>
    <row r="74" spans="1:11" ht="15" customHeight="1">
      <c r="A74" s="13"/>
      <c r="B74" s="18"/>
      <c r="C74" s="18"/>
      <c r="D74" s="18"/>
      <c r="E74" s="18"/>
      <c r="F74" s="18"/>
      <c r="G74" s="18"/>
      <c r="H74" s="18"/>
      <c r="I74" s="18"/>
      <c r="J74" s="19"/>
      <c r="K74" s="13"/>
    </row>
    <row r="75" spans="1:11" ht="15" customHeight="1">
      <c r="A75" s="13"/>
      <c r="B75" s="18"/>
      <c r="C75" s="18"/>
      <c r="D75" s="18"/>
      <c r="E75" s="18"/>
      <c r="F75" s="18"/>
      <c r="G75" s="18"/>
      <c r="H75" s="18"/>
      <c r="I75" s="18"/>
      <c r="J75" s="19"/>
      <c r="K75" s="13"/>
    </row>
    <row r="76" spans="1:11" ht="15" customHeight="1">
      <c r="A76" s="13"/>
      <c r="B76" s="18"/>
      <c r="C76" s="18"/>
      <c r="D76" s="18"/>
      <c r="E76" s="18"/>
      <c r="F76" s="18"/>
      <c r="G76" s="18"/>
      <c r="H76" s="18"/>
      <c r="I76" s="18"/>
      <c r="J76" s="19"/>
      <c r="K76" s="13"/>
    </row>
    <row r="77" spans="1:11" ht="15" customHeight="1">
      <c r="A77" s="13"/>
      <c r="B77" s="18"/>
      <c r="C77" s="18"/>
      <c r="D77" s="18"/>
      <c r="E77" s="18"/>
      <c r="F77" s="18"/>
      <c r="G77" s="18"/>
      <c r="H77" s="18"/>
      <c r="I77" s="18"/>
      <c r="J77" s="19"/>
      <c r="K77" s="13"/>
    </row>
    <row r="78" spans="1:11" ht="15" customHeight="1">
      <c r="A78" s="13"/>
      <c r="B78" s="18"/>
      <c r="C78" s="18"/>
      <c r="D78" s="18"/>
      <c r="E78" s="18"/>
      <c r="F78" s="18"/>
      <c r="G78" s="18"/>
      <c r="H78" s="18"/>
      <c r="I78" s="18"/>
      <c r="J78" s="19"/>
      <c r="K78" s="13"/>
    </row>
    <row r="79" spans="1:11" ht="15" customHeight="1">
      <c r="A79" s="13"/>
      <c r="B79" s="18"/>
      <c r="C79" s="18"/>
      <c r="D79" s="18"/>
      <c r="E79" s="18"/>
      <c r="F79" s="18"/>
      <c r="G79" s="18"/>
      <c r="H79" s="18"/>
      <c r="I79" s="18"/>
      <c r="J79" s="19"/>
      <c r="K79" s="13"/>
    </row>
    <row r="80" spans="1:11" ht="15" customHeight="1">
      <c r="A80" s="13"/>
      <c r="B80" s="18"/>
      <c r="C80" s="18"/>
      <c r="D80" s="18"/>
      <c r="E80" s="18"/>
      <c r="F80" s="18"/>
      <c r="G80" s="18"/>
      <c r="H80" s="18"/>
      <c r="I80" s="18"/>
      <c r="J80" s="19"/>
      <c r="K80" s="13"/>
    </row>
    <row r="81" spans="1:11" ht="15" customHeight="1">
      <c r="A81" s="13"/>
      <c r="B81" s="18"/>
      <c r="C81" s="18"/>
      <c r="D81" s="18"/>
      <c r="E81" s="18"/>
      <c r="F81" s="18"/>
      <c r="G81" s="18"/>
      <c r="H81" s="18"/>
      <c r="I81" s="18"/>
      <c r="J81" s="19"/>
      <c r="K81" s="13"/>
    </row>
    <row r="82" spans="1:11" ht="15" customHeight="1">
      <c r="A82" s="13"/>
      <c r="B82" s="18"/>
      <c r="C82" s="18"/>
      <c r="D82" s="18"/>
      <c r="E82" s="18"/>
      <c r="F82" s="18"/>
      <c r="G82" s="18"/>
      <c r="H82" s="18"/>
      <c r="I82" s="18"/>
      <c r="J82" s="19"/>
      <c r="K82" s="13"/>
    </row>
    <row r="83" spans="1:11" ht="15" customHeight="1">
      <c r="A83" s="13"/>
      <c r="B83" s="18"/>
      <c r="C83" s="18"/>
      <c r="D83" s="18"/>
      <c r="E83" s="18"/>
      <c r="F83" s="18"/>
      <c r="G83" s="18"/>
      <c r="H83" s="18"/>
      <c r="I83" s="18"/>
      <c r="J83" s="19"/>
      <c r="K83" s="13"/>
    </row>
    <row r="84" spans="1:11" ht="15" customHeight="1">
      <c r="A84" s="13"/>
      <c r="B84" s="18"/>
      <c r="C84" s="18"/>
      <c r="D84" s="18"/>
      <c r="E84" s="18"/>
      <c r="F84" s="18"/>
      <c r="G84" s="18"/>
      <c r="H84" s="18"/>
      <c r="I84" s="18"/>
      <c r="J84" s="19"/>
      <c r="K84" s="13"/>
    </row>
    <row r="85" spans="1:11" ht="15" customHeight="1">
      <c r="A85" s="13"/>
      <c r="B85" s="18"/>
      <c r="C85" s="18"/>
      <c r="D85" s="18"/>
      <c r="E85" s="18"/>
      <c r="F85" s="18"/>
      <c r="G85" s="18"/>
      <c r="H85" s="18"/>
      <c r="I85" s="18"/>
      <c r="J85" s="19"/>
      <c r="K85" s="13"/>
    </row>
    <row r="86" spans="1:11" ht="15" customHeight="1">
      <c r="A86" s="13"/>
      <c r="B86" s="18"/>
      <c r="C86" s="18"/>
      <c r="D86" s="18"/>
      <c r="E86" s="18"/>
      <c r="F86" s="18"/>
      <c r="G86" s="18"/>
      <c r="H86" s="18"/>
      <c r="I86" s="18"/>
      <c r="J86" s="19"/>
      <c r="K86" s="13"/>
    </row>
    <row r="87" spans="1:11" ht="15" customHeight="1">
      <c r="A87" s="13"/>
      <c r="B87" s="18"/>
      <c r="C87" s="18"/>
      <c r="D87" s="18"/>
      <c r="E87" s="18"/>
      <c r="F87" s="18"/>
      <c r="G87" s="18"/>
      <c r="H87" s="18"/>
      <c r="I87" s="18"/>
      <c r="J87" s="19"/>
      <c r="K87" s="13"/>
    </row>
    <row r="88" spans="1:11" ht="15" customHeight="1">
      <c r="A88" s="13"/>
      <c r="B88" s="18"/>
      <c r="C88" s="18"/>
      <c r="D88" s="18"/>
      <c r="E88" s="18"/>
      <c r="F88" s="18"/>
      <c r="G88" s="18"/>
      <c r="H88" s="18"/>
      <c r="I88" s="18"/>
      <c r="J88" s="19"/>
      <c r="K88" s="13"/>
    </row>
    <row r="89" spans="1:11" ht="15" customHeight="1">
      <c r="A89" s="13"/>
      <c r="B89" s="18"/>
      <c r="C89" s="18"/>
      <c r="D89" s="18"/>
      <c r="E89" s="18"/>
      <c r="F89" s="18"/>
      <c r="G89" s="18"/>
      <c r="H89" s="18"/>
      <c r="I89" s="18"/>
      <c r="J89" s="19"/>
      <c r="K89" s="13"/>
    </row>
    <row r="90" spans="1:11" ht="15" customHeight="1">
      <c r="A90" s="13"/>
      <c r="B90" s="18"/>
      <c r="C90" s="18"/>
      <c r="D90" s="18"/>
      <c r="E90" s="18"/>
      <c r="F90" s="18"/>
      <c r="G90" s="18"/>
      <c r="H90" s="18"/>
      <c r="I90" s="18"/>
      <c r="J90" s="19"/>
      <c r="K90" s="13"/>
    </row>
    <row r="91" spans="1:11" ht="15" customHeight="1">
      <c r="A91" s="13"/>
      <c r="B91" s="18"/>
      <c r="C91" s="18"/>
      <c r="D91" s="18"/>
      <c r="E91" s="18"/>
      <c r="F91" s="18"/>
      <c r="G91" s="18"/>
      <c r="H91" s="18"/>
      <c r="I91" s="18"/>
      <c r="J91" s="19"/>
      <c r="K91" s="13"/>
    </row>
    <row r="92" spans="1:11" ht="15" customHeight="1">
      <c r="A92" s="13"/>
      <c r="B92" s="18"/>
      <c r="C92" s="18"/>
      <c r="D92" s="18"/>
      <c r="E92" s="18"/>
      <c r="F92" s="18"/>
      <c r="G92" s="18"/>
      <c r="H92" s="18"/>
      <c r="I92" s="18"/>
      <c r="J92" s="19"/>
      <c r="K92" s="13"/>
    </row>
    <row r="93" spans="1:11" ht="15" customHeight="1">
      <c r="A93" s="13"/>
      <c r="B93" s="18"/>
      <c r="C93" s="18"/>
      <c r="D93" s="18"/>
      <c r="E93" s="18"/>
      <c r="F93" s="18"/>
      <c r="G93" s="18"/>
      <c r="H93" s="18"/>
      <c r="I93" s="18"/>
      <c r="J93" s="19"/>
      <c r="K93" s="13"/>
    </row>
    <row r="94" spans="1:11" ht="15" customHeight="1">
      <c r="A94" s="13"/>
      <c r="B94" s="18"/>
      <c r="C94" s="18"/>
      <c r="D94" s="18"/>
      <c r="E94" s="18"/>
      <c r="F94" s="18"/>
      <c r="G94" s="18"/>
      <c r="H94" s="18"/>
      <c r="I94" s="18"/>
      <c r="J94" s="19"/>
      <c r="K94" s="13"/>
    </row>
    <row r="95" spans="1:11" ht="15" customHeight="1">
      <c r="A95" s="13"/>
      <c r="B95" s="18"/>
      <c r="C95" s="18"/>
      <c r="D95" s="18"/>
      <c r="E95" s="18"/>
      <c r="F95" s="18"/>
      <c r="G95" s="18"/>
      <c r="H95" s="18"/>
      <c r="I95" s="18"/>
      <c r="J95" s="19"/>
      <c r="K95" s="13"/>
    </row>
    <row r="96" spans="1:11" ht="15" customHeight="1">
      <c r="A96" s="13"/>
      <c r="B96" s="18"/>
      <c r="C96" s="18"/>
      <c r="D96" s="18"/>
      <c r="E96" s="18"/>
      <c r="F96" s="18"/>
      <c r="G96" s="18"/>
      <c r="H96" s="18"/>
      <c r="I96" s="18"/>
      <c r="J96" s="19"/>
      <c r="K96" s="13"/>
    </row>
    <row r="97" spans="1:11" ht="15" customHeight="1">
      <c r="A97" s="13"/>
      <c r="B97" s="18"/>
      <c r="C97" s="18"/>
      <c r="D97" s="18"/>
      <c r="E97" s="18"/>
      <c r="F97" s="18"/>
      <c r="G97" s="18"/>
      <c r="H97" s="18"/>
      <c r="I97" s="18"/>
      <c r="J97" s="19"/>
      <c r="K97" s="13"/>
    </row>
    <row r="98" spans="1:11" ht="15" customHeight="1">
      <c r="A98" s="13"/>
      <c r="B98" s="18"/>
      <c r="C98" s="18"/>
      <c r="D98" s="18"/>
      <c r="E98" s="18"/>
      <c r="F98" s="18"/>
      <c r="G98" s="18"/>
      <c r="H98" s="18"/>
      <c r="I98" s="18"/>
      <c r="J98" s="19"/>
      <c r="K98" s="13"/>
    </row>
    <row r="99" spans="1:11" ht="15" customHeight="1">
      <c r="A99" s="13"/>
      <c r="B99" s="18"/>
      <c r="C99" s="18"/>
      <c r="D99" s="18"/>
      <c r="E99" s="18"/>
      <c r="F99" s="18"/>
      <c r="G99" s="18"/>
      <c r="H99" s="18"/>
      <c r="I99" s="18"/>
      <c r="J99" s="19"/>
      <c r="K99" s="13"/>
    </row>
    <row r="100" spans="1:11" ht="15" customHeight="1">
      <c r="A100" s="13"/>
      <c r="B100" s="18"/>
      <c r="C100" s="18"/>
      <c r="D100" s="18"/>
      <c r="E100" s="18"/>
      <c r="F100" s="18"/>
      <c r="G100" s="18"/>
      <c r="H100" s="18"/>
      <c r="I100" s="18"/>
      <c r="J100" s="19"/>
      <c r="K100" s="13"/>
    </row>
    <row r="101" spans="1:11" ht="15" customHeight="1">
      <c r="A101" s="13"/>
      <c r="B101" s="18"/>
      <c r="C101" s="18"/>
      <c r="D101" s="18"/>
      <c r="E101" s="18"/>
      <c r="F101" s="18"/>
      <c r="G101" s="18"/>
      <c r="H101" s="18"/>
      <c r="I101" s="18"/>
      <c r="J101" s="19"/>
      <c r="K101" s="13"/>
    </row>
    <row r="102" spans="1:11" ht="15" customHeight="1">
      <c r="A102" s="13"/>
      <c r="B102" s="18"/>
      <c r="C102" s="18"/>
      <c r="D102" s="18"/>
      <c r="E102" s="18"/>
      <c r="F102" s="18"/>
      <c r="G102" s="18"/>
      <c r="H102" s="18"/>
      <c r="I102" s="18"/>
      <c r="J102" s="19"/>
      <c r="K102" s="13"/>
    </row>
    <row r="103" spans="1:11" ht="15" customHeight="1">
      <c r="A103" s="13"/>
      <c r="B103" s="18"/>
      <c r="C103" s="18"/>
      <c r="D103" s="18"/>
      <c r="E103" s="18"/>
      <c r="F103" s="18"/>
      <c r="G103" s="18"/>
      <c r="H103" s="18"/>
      <c r="I103" s="18"/>
      <c r="J103" s="19"/>
      <c r="K103" s="13"/>
    </row>
    <row r="104" spans="1:11" ht="15" customHeight="1">
      <c r="A104" s="13"/>
      <c r="B104" s="18"/>
      <c r="C104" s="18"/>
      <c r="D104" s="18"/>
      <c r="E104" s="18"/>
      <c r="F104" s="18"/>
      <c r="G104" s="18"/>
      <c r="H104" s="18"/>
      <c r="I104" s="18"/>
      <c r="J104" s="19"/>
      <c r="K104" s="13"/>
    </row>
    <row r="105" spans="1:11" ht="15" customHeight="1">
      <c r="A105" s="13"/>
      <c r="B105" s="18"/>
      <c r="C105" s="18"/>
      <c r="D105" s="18"/>
      <c r="E105" s="18"/>
      <c r="F105" s="18"/>
      <c r="G105" s="18"/>
      <c r="H105" s="18"/>
      <c r="I105" s="18"/>
      <c r="J105" s="19"/>
      <c r="K105" s="13"/>
    </row>
    <row r="106" spans="1:11" ht="15" customHeight="1">
      <c r="A106" s="13"/>
      <c r="B106" s="18"/>
      <c r="C106" s="18"/>
      <c r="D106" s="18"/>
      <c r="E106" s="18"/>
      <c r="F106" s="18"/>
      <c r="G106" s="18"/>
      <c r="H106" s="18"/>
      <c r="I106" s="18"/>
      <c r="J106" s="19"/>
      <c r="K106" s="13"/>
    </row>
    <row r="107" spans="1:11" ht="15" customHeight="1">
      <c r="A107" s="13"/>
      <c r="B107" s="18"/>
      <c r="C107" s="18"/>
      <c r="D107" s="18"/>
      <c r="E107" s="18"/>
      <c r="F107" s="18"/>
      <c r="G107" s="18"/>
      <c r="H107" s="18"/>
      <c r="I107" s="18"/>
      <c r="J107" s="19"/>
      <c r="K107" s="13"/>
    </row>
    <row r="108" spans="1:11" ht="15" customHeight="1">
      <c r="A108" s="13"/>
      <c r="B108" s="18"/>
      <c r="C108" s="18"/>
      <c r="D108" s="18"/>
      <c r="E108" s="18"/>
      <c r="F108" s="18"/>
      <c r="G108" s="18"/>
      <c r="H108" s="18"/>
      <c r="I108" s="18"/>
      <c r="J108" s="19"/>
      <c r="K108" s="13"/>
    </row>
    <row r="109" spans="1:11" ht="15" customHeight="1">
      <c r="A109" s="13"/>
      <c r="B109" s="18"/>
      <c r="C109" s="18"/>
      <c r="D109" s="18"/>
      <c r="E109" s="18"/>
      <c r="F109" s="18"/>
      <c r="G109" s="18"/>
      <c r="H109" s="18"/>
      <c r="I109" s="18"/>
      <c r="J109" s="19"/>
      <c r="K109" s="13"/>
    </row>
    <row r="110" spans="1:11" ht="15" customHeight="1">
      <c r="A110" s="13"/>
      <c r="B110" s="18"/>
      <c r="C110" s="18"/>
      <c r="D110" s="18"/>
      <c r="E110" s="18"/>
      <c r="F110" s="18"/>
      <c r="G110" s="18"/>
      <c r="H110" s="18"/>
      <c r="I110" s="18"/>
      <c r="J110" s="19"/>
      <c r="K110" s="13"/>
    </row>
    <row r="111" spans="1:11" ht="15" customHeight="1">
      <c r="A111" s="13"/>
      <c r="B111" s="18"/>
      <c r="C111" s="18"/>
      <c r="D111" s="18"/>
      <c r="E111" s="18"/>
      <c r="F111" s="18"/>
      <c r="G111" s="18"/>
      <c r="H111" s="18"/>
      <c r="I111" s="18"/>
      <c r="J111" s="19"/>
      <c r="K111" s="13"/>
    </row>
    <row r="112" spans="1:11" ht="15" customHeight="1">
      <c r="A112" s="13"/>
      <c r="B112" s="18"/>
      <c r="C112" s="18"/>
      <c r="D112" s="18"/>
      <c r="E112" s="18"/>
      <c r="F112" s="18"/>
      <c r="G112" s="18"/>
      <c r="H112" s="18"/>
      <c r="I112" s="18"/>
      <c r="J112" s="19"/>
      <c r="K112" s="13"/>
    </row>
    <row r="113" spans="1:11" ht="15" customHeight="1">
      <c r="A113" s="13"/>
      <c r="B113" s="18"/>
      <c r="C113" s="18"/>
      <c r="D113" s="18"/>
      <c r="E113" s="18"/>
      <c r="F113" s="18"/>
      <c r="G113" s="18"/>
      <c r="H113" s="18"/>
      <c r="I113" s="18"/>
      <c r="J113" s="19"/>
      <c r="K113" s="13"/>
    </row>
    <row r="114" spans="1:11" ht="15" customHeight="1">
      <c r="A114" s="13"/>
      <c r="B114" s="18"/>
      <c r="C114" s="18"/>
      <c r="D114" s="18"/>
      <c r="E114" s="18"/>
      <c r="F114" s="18"/>
      <c r="G114" s="18"/>
      <c r="H114" s="18"/>
      <c r="I114" s="18"/>
      <c r="J114" s="19"/>
      <c r="K114" s="13"/>
    </row>
    <row r="115" spans="1:11" ht="15" customHeight="1">
      <c r="A115" s="13"/>
      <c r="B115" s="18"/>
      <c r="C115" s="18"/>
      <c r="D115" s="18"/>
      <c r="E115" s="18"/>
      <c r="F115" s="18"/>
      <c r="G115" s="18"/>
      <c r="H115" s="18"/>
      <c r="I115" s="18"/>
      <c r="J115" s="19"/>
      <c r="K115" s="13"/>
    </row>
    <row r="116" spans="1:11" ht="15" customHeight="1">
      <c r="A116" s="13"/>
      <c r="B116" s="18"/>
      <c r="C116" s="18"/>
      <c r="D116" s="18"/>
      <c r="E116" s="18"/>
      <c r="F116" s="18"/>
      <c r="G116" s="18"/>
      <c r="H116" s="18"/>
      <c r="I116" s="18"/>
      <c r="J116" s="19"/>
      <c r="K116" s="13"/>
    </row>
    <row r="117" spans="1:11" ht="15" customHeight="1">
      <c r="A117" s="13"/>
      <c r="B117" s="18"/>
      <c r="C117" s="18"/>
      <c r="D117" s="18"/>
      <c r="E117" s="18"/>
      <c r="F117" s="18"/>
      <c r="G117" s="18"/>
      <c r="H117" s="18"/>
      <c r="I117" s="18"/>
      <c r="J117" s="19"/>
      <c r="K117" s="13"/>
    </row>
    <row r="118" spans="1:11" ht="15" customHeight="1">
      <c r="A118" s="13"/>
      <c r="B118" s="18"/>
      <c r="C118" s="18"/>
      <c r="D118" s="18"/>
      <c r="E118" s="18"/>
      <c r="F118" s="18"/>
      <c r="G118" s="18"/>
      <c r="H118" s="18"/>
      <c r="I118" s="18"/>
      <c r="J118" s="19"/>
      <c r="K118" s="13"/>
    </row>
    <row r="119" spans="1:11" ht="15" customHeight="1">
      <c r="A119" s="13"/>
      <c r="B119" s="18"/>
      <c r="C119" s="18"/>
      <c r="D119" s="18"/>
      <c r="E119" s="18"/>
      <c r="F119" s="18"/>
      <c r="G119" s="18"/>
      <c r="H119" s="18"/>
      <c r="I119" s="18"/>
      <c r="J119" s="19"/>
      <c r="K119" s="13"/>
    </row>
    <row r="120" spans="1:11" ht="15" customHeight="1">
      <c r="A120" s="13"/>
      <c r="B120" s="18"/>
      <c r="C120" s="18"/>
      <c r="D120" s="18"/>
      <c r="E120" s="18"/>
      <c r="F120" s="18"/>
      <c r="G120" s="18"/>
      <c r="H120" s="18"/>
      <c r="I120" s="18"/>
      <c r="J120" s="19"/>
      <c r="K120" s="13"/>
    </row>
    <row r="121" spans="1:11" ht="15" customHeight="1">
      <c r="A121" s="13"/>
      <c r="B121" s="18"/>
      <c r="C121" s="18"/>
      <c r="D121" s="18"/>
      <c r="E121" s="18"/>
      <c r="F121" s="18"/>
      <c r="G121" s="18"/>
      <c r="H121" s="18"/>
      <c r="I121" s="18"/>
      <c r="J121" s="19"/>
      <c r="K121" s="13"/>
    </row>
    <row r="122" spans="1:11" ht="15" customHeight="1">
      <c r="A122" s="13"/>
      <c r="B122" s="18"/>
      <c r="C122" s="18"/>
      <c r="D122" s="18"/>
      <c r="E122" s="18"/>
      <c r="F122" s="18"/>
      <c r="G122" s="18"/>
      <c r="H122" s="18"/>
      <c r="I122" s="18"/>
      <c r="J122" s="19"/>
      <c r="K122" s="13"/>
    </row>
    <row r="123" spans="1:11" ht="15" customHeight="1">
      <c r="A123" s="13"/>
      <c r="B123" s="18"/>
      <c r="C123" s="18"/>
      <c r="D123" s="18"/>
      <c r="E123" s="18"/>
      <c r="F123" s="18"/>
      <c r="G123" s="18"/>
      <c r="H123" s="18"/>
      <c r="I123" s="18"/>
      <c r="J123" s="19"/>
      <c r="K123" s="13"/>
    </row>
    <row r="124" spans="1:11" ht="15" customHeight="1">
      <c r="A124" s="13"/>
      <c r="B124" s="18"/>
      <c r="C124" s="18"/>
      <c r="D124" s="18"/>
      <c r="E124" s="18"/>
      <c r="F124" s="18"/>
      <c r="G124" s="18"/>
      <c r="H124" s="18"/>
      <c r="I124" s="18"/>
      <c r="J124" s="19"/>
      <c r="K124" s="13"/>
    </row>
    <row r="125" spans="1:11" ht="15" customHeight="1">
      <c r="A125" s="13"/>
      <c r="B125" s="18"/>
      <c r="C125" s="18"/>
      <c r="D125" s="18"/>
      <c r="E125" s="18"/>
      <c r="F125" s="18"/>
      <c r="G125" s="18"/>
      <c r="H125" s="18"/>
      <c r="I125" s="18"/>
      <c r="J125" s="19"/>
      <c r="K125" s="13"/>
    </row>
    <row r="126" spans="1:11" ht="15" customHeight="1">
      <c r="A126" s="13"/>
      <c r="B126" s="18"/>
      <c r="C126" s="18"/>
      <c r="D126" s="18"/>
      <c r="E126" s="18"/>
      <c r="F126" s="18"/>
      <c r="G126" s="18"/>
      <c r="H126" s="18"/>
      <c r="I126" s="18"/>
      <c r="J126" s="19"/>
      <c r="K126" s="13"/>
    </row>
    <row r="127" spans="1:11" ht="15" customHeight="1">
      <c r="A127" s="13"/>
      <c r="B127" s="18"/>
      <c r="C127" s="18"/>
      <c r="D127" s="18"/>
      <c r="E127" s="18"/>
      <c r="F127" s="18"/>
      <c r="G127" s="18"/>
      <c r="H127" s="18"/>
      <c r="I127" s="18"/>
      <c r="J127" s="19"/>
      <c r="K127" s="13"/>
    </row>
    <row r="128" spans="1:11" ht="15" customHeight="1">
      <c r="A128" s="13"/>
      <c r="B128" s="18"/>
      <c r="C128" s="18"/>
      <c r="D128" s="18"/>
      <c r="E128" s="18"/>
      <c r="F128" s="18"/>
      <c r="G128" s="18"/>
      <c r="H128" s="18"/>
      <c r="I128" s="18"/>
      <c r="J128" s="19"/>
      <c r="K128" s="13"/>
    </row>
    <row r="129" spans="1:11" ht="15" customHeight="1">
      <c r="A129" s="13"/>
      <c r="B129" s="18"/>
      <c r="C129" s="18"/>
      <c r="D129" s="18"/>
      <c r="E129" s="18"/>
      <c r="F129" s="18"/>
      <c r="G129" s="18"/>
      <c r="H129" s="18"/>
      <c r="I129" s="18"/>
      <c r="J129" s="19"/>
      <c r="K129" s="13"/>
    </row>
    <row r="130" spans="1:11" ht="15" customHeight="1">
      <c r="A130" s="13"/>
      <c r="B130" s="18"/>
      <c r="C130" s="18"/>
      <c r="D130" s="18"/>
      <c r="E130" s="18"/>
      <c r="F130" s="18"/>
      <c r="G130" s="18"/>
      <c r="H130" s="18"/>
      <c r="I130" s="18"/>
      <c r="J130" s="19"/>
      <c r="K130" s="13"/>
    </row>
    <row r="131" spans="1:11" ht="15" customHeight="1">
      <c r="A131" s="13"/>
      <c r="B131" s="18"/>
      <c r="C131" s="18"/>
      <c r="D131" s="18"/>
      <c r="E131" s="18"/>
      <c r="F131" s="18"/>
      <c r="G131" s="18"/>
      <c r="H131" s="18"/>
      <c r="I131" s="18"/>
      <c r="J131" s="19"/>
      <c r="K131" s="13"/>
    </row>
    <row r="132" spans="1:11" ht="15" customHeight="1">
      <c r="A132" s="13"/>
      <c r="B132" s="18"/>
      <c r="C132" s="18"/>
      <c r="D132" s="18"/>
      <c r="E132" s="18"/>
      <c r="F132" s="18"/>
      <c r="G132" s="18"/>
      <c r="H132" s="18"/>
      <c r="I132" s="18"/>
      <c r="J132" s="19"/>
      <c r="K132" s="13"/>
    </row>
    <row r="133" spans="1:11" ht="15" customHeight="1">
      <c r="A133" s="13"/>
      <c r="B133" s="18"/>
      <c r="C133" s="18"/>
      <c r="D133" s="18"/>
      <c r="E133" s="18"/>
      <c r="F133" s="18"/>
      <c r="G133" s="18"/>
      <c r="H133" s="18"/>
      <c r="I133" s="18"/>
      <c r="J133" s="19"/>
      <c r="K133" s="13"/>
    </row>
    <row r="134" spans="1:11" ht="15" customHeight="1">
      <c r="A134" s="13"/>
      <c r="B134" s="18"/>
      <c r="C134" s="18"/>
      <c r="D134" s="18"/>
      <c r="E134" s="18"/>
      <c r="F134" s="18"/>
      <c r="G134" s="18"/>
      <c r="H134" s="18"/>
      <c r="I134" s="18"/>
      <c r="J134" s="19"/>
      <c r="K134" s="13"/>
    </row>
    <row r="135" spans="1:11" ht="15" customHeight="1">
      <c r="A135" s="13"/>
      <c r="B135" s="18"/>
      <c r="C135" s="18"/>
      <c r="D135" s="18"/>
      <c r="E135" s="18"/>
      <c r="F135" s="18"/>
      <c r="G135" s="18"/>
      <c r="H135" s="18"/>
      <c r="I135" s="18"/>
      <c r="J135" s="19"/>
      <c r="K135" s="13"/>
    </row>
    <row r="136" spans="1:11" ht="15" customHeight="1">
      <c r="A136" s="13"/>
      <c r="B136" s="18"/>
      <c r="C136" s="18"/>
      <c r="D136" s="18"/>
      <c r="E136" s="18"/>
      <c r="F136" s="18"/>
      <c r="G136" s="18"/>
      <c r="H136" s="18"/>
      <c r="I136" s="18"/>
      <c r="J136" s="19"/>
      <c r="K136" s="13"/>
    </row>
    <row r="137" spans="1:11" ht="15" customHeight="1">
      <c r="A137" s="13"/>
      <c r="B137" s="18"/>
      <c r="C137" s="18"/>
      <c r="D137" s="18"/>
      <c r="E137" s="18"/>
      <c r="F137" s="18"/>
      <c r="G137" s="18"/>
      <c r="H137" s="18"/>
      <c r="I137" s="18"/>
      <c r="J137" s="19"/>
      <c r="K137" s="13"/>
    </row>
    <row r="138" spans="1:11" ht="15" customHeight="1">
      <c r="A138" s="13"/>
      <c r="B138" s="18"/>
      <c r="C138" s="18"/>
      <c r="D138" s="18"/>
      <c r="E138" s="18"/>
      <c r="F138" s="18"/>
      <c r="G138" s="18"/>
      <c r="H138" s="18"/>
      <c r="I138" s="18"/>
      <c r="J138" s="19"/>
      <c r="K138" s="13"/>
    </row>
    <row r="139" spans="1:11" ht="15" customHeight="1">
      <c r="A139" s="13"/>
      <c r="B139" s="18"/>
      <c r="C139" s="18"/>
      <c r="D139" s="18"/>
      <c r="E139" s="18"/>
      <c r="F139" s="18"/>
      <c r="G139" s="18"/>
      <c r="H139" s="18"/>
      <c r="I139" s="18"/>
      <c r="J139" s="19"/>
      <c r="K139" s="13"/>
    </row>
    <row r="140" spans="1:11" ht="15" customHeight="1">
      <c r="A140" s="13"/>
      <c r="B140" s="18"/>
      <c r="C140" s="18"/>
      <c r="D140" s="18"/>
      <c r="E140" s="18"/>
      <c r="F140" s="18"/>
      <c r="G140" s="18"/>
      <c r="H140" s="18"/>
      <c r="I140" s="18"/>
      <c r="J140" s="19"/>
      <c r="K140" s="13"/>
    </row>
    <row r="141" spans="1:11" ht="15" customHeight="1">
      <c r="A141" s="13"/>
      <c r="B141" s="18"/>
      <c r="C141" s="18"/>
      <c r="D141" s="18"/>
      <c r="E141" s="18"/>
      <c r="F141" s="18"/>
      <c r="G141" s="18"/>
      <c r="H141" s="18"/>
      <c r="I141" s="18"/>
      <c r="J141" s="19"/>
      <c r="K141" s="13"/>
    </row>
    <row r="142" spans="1:11" ht="15" customHeight="1">
      <c r="A142" s="13"/>
      <c r="B142" s="18"/>
      <c r="C142" s="18"/>
      <c r="D142" s="18"/>
      <c r="E142" s="18"/>
      <c r="F142" s="18"/>
      <c r="G142" s="18"/>
      <c r="H142" s="18"/>
      <c r="I142" s="18"/>
      <c r="J142" s="19"/>
      <c r="K142" s="13"/>
    </row>
    <row r="143" spans="1:11" ht="15" customHeight="1">
      <c r="A143" s="13"/>
      <c r="B143" s="18"/>
      <c r="C143" s="18"/>
      <c r="D143" s="18"/>
      <c r="E143" s="18"/>
      <c r="F143" s="18"/>
      <c r="G143" s="18"/>
      <c r="H143" s="18"/>
      <c r="I143" s="18"/>
      <c r="J143" s="19"/>
      <c r="K143" s="13"/>
    </row>
    <row r="144" spans="1:11" ht="15" customHeight="1">
      <c r="A144" s="13"/>
      <c r="B144" s="18"/>
      <c r="C144" s="18"/>
      <c r="D144" s="18"/>
      <c r="E144" s="18"/>
      <c r="F144" s="18"/>
      <c r="G144" s="18"/>
      <c r="H144" s="18"/>
      <c r="I144" s="18"/>
      <c r="J144" s="19"/>
      <c r="K144" s="13"/>
    </row>
    <row r="145" spans="1:11" ht="15" customHeight="1">
      <c r="A145" s="13"/>
      <c r="B145" s="18"/>
      <c r="C145" s="18"/>
      <c r="D145" s="18"/>
      <c r="E145" s="18"/>
      <c r="F145" s="18"/>
      <c r="G145" s="18"/>
      <c r="H145" s="18"/>
      <c r="I145" s="18"/>
      <c r="J145" s="19"/>
      <c r="K145" s="13"/>
    </row>
    <row r="146" spans="1:11" ht="15" customHeight="1">
      <c r="A146" s="13"/>
      <c r="B146" s="18"/>
      <c r="C146" s="18"/>
      <c r="D146" s="18"/>
      <c r="E146" s="18"/>
      <c r="F146" s="18"/>
      <c r="G146" s="18"/>
      <c r="H146" s="18"/>
      <c r="I146" s="18"/>
      <c r="J146" s="19"/>
      <c r="K146" s="13"/>
    </row>
    <row r="147" spans="1:11" ht="15" customHeight="1">
      <c r="A147" s="13"/>
      <c r="B147" s="18"/>
      <c r="C147" s="18"/>
      <c r="D147" s="18"/>
      <c r="E147" s="18"/>
      <c r="F147" s="18"/>
      <c r="G147" s="18"/>
      <c r="H147" s="18"/>
      <c r="I147" s="18"/>
      <c r="J147" s="19"/>
      <c r="K147" s="13"/>
    </row>
    <row r="148" spans="1:11" ht="15" customHeight="1">
      <c r="A148" s="13"/>
      <c r="B148" s="18"/>
      <c r="C148" s="18"/>
      <c r="D148" s="18"/>
      <c r="E148" s="18"/>
      <c r="F148" s="18"/>
      <c r="G148" s="18"/>
      <c r="H148" s="18"/>
      <c r="I148" s="18"/>
      <c r="J148" s="19"/>
      <c r="K148" s="13"/>
    </row>
    <row r="149" spans="1:11" ht="15" customHeight="1">
      <c r="A149" s="13"/>
      <c r="B149" s="18"/>
      <c r="C149" s="18"/>
      <c r="D149" s="18"/>
      <c r="E149" s="18"/>
      <c r="F149" s="18"/>
      <c r="G149" s="18"/>
      <c r="H149" s="18"/>
      <c r="I149" s="18"/>
      <c r="J149" s="19"/>
      <c r="K149" s="13"/>
    </row>
    <row r="150" spans="1:11" ht="15" customHeight="1">
      <c r="A150" s="13"/>
      <c r="B150" s="18"/>
      <c r="C150" s="18"/>
      <c r="D150" s="18"/>
      <c r="E150" s="18"/>
      <c r="F150" s="18"/>
      <c r="G150" s="18"/>
      <c r="H150" s="18"/>
      <c r="I150" s="18"/>
      <c r="J150" s="19"/>
      <c r="K150" s="13"/>
    </row>
    <row r="151" spans="1:11" ht="15" customHeight="1">
      <c r="A151" s="13"/>
      <c r="B151" s="18"/>
      <c r="C151" s="18"/>
      <c r="D151" s="18"/>
      <c r="E151" s="18"/>
      <c r="F151" s="18"/>
      <c r="G151" s="18"/>
      <c r="H151" s="18"/>
      <c r="I151" s="18"/>
      <c r="J151" s="19"/>
      <c r="K151" s="13"/>
    </row>
    <row r="152" spans="1:11" ht="15" customHeight="1">
      <c r="A152" s="13"/>
      <c r="B152" s="18"/>
      <c r="C152" s="18"/>
      <c r="D152" s="18"/>
      <c r="E152" s="18"/>
      <c r="F152" s="18"/>
      <c r="G152" s="18"/>
      <c r="H152" s="18"/>
      <c r="I152" s="18"/>
      <c r="J152" s="19"/>
      <c r="K152" s="13"/>
    </row>
    <row r="153" spans="1:11" ht="15" customHeight="1">
      <c r="A153" s="13"/>
      <c r="B153" s="18"/>
      <c r="C153" s="18"/>
      <c r="D153" s="18"/>
      <c r="E153" s="18"/>
      <c r="F153" s="18"/>
      <c r="G153" s="18"/>
      <c r="H153" s="18"/>
      <c r="I153" s="18"/>
      <c r="J153" s="19"/>
      <c r="K153" s="13"/>
    </row>
    <row r="154" spans="1:11" ht="15" customHeight="1">
      <c r="A154" s="13"/>
      <c r="B154" s="18"/>
      <c r="C154" s="18"/>
      <c r="D154" s="18"/>
      <c r="E154" s="18"/>
      <c r="F154" s="18"/>
      <c r="G154" s="18"/>
      <c r="H154" s="18"/>
      <c r="I154" s="18"/>
      <c r="J154" s="19"/>
      <c r="K154" s="13"/>
    </row>
    <row r="155" spans="1:11" ht="15" customHeight="1">
      <c r="A155" s="13"/>
      <c r="B155" s="18"/>
      <c r="C155" s="18"/>
      <c r="D155" s="18"/>
      <c r="E155" s="18"/>
      <c r="F155" s="18"/>
      <c r="G155" s="18"/>
      <c r="H155" s="18"/>
      <c r="I155" s="18"/>
      <c r="J155" s="19"/>
      <c r="K155" s="13"/>
    </row>
    <row r="156" spans="1:11" ht="15" customHeight="1">
      <c r="A156" s="13"/>
      <c r="B156" s="18"/>
      <c r="C156" s="18"/>
      <c r="D156" s="18"/>
      <c r="E156" s="18"/>
      <c r="F156" s="18"/>
      <c r="G156" s="18"/>
      <c r="H156" s="18"/>
      <c r="I156" s="18"/>
      <c r="J156" s="19"/>
      <c r="K156" s="13"/>
    </row>
    <row r="157" spans="1:11" ht="15" customHeight="1">
      <c r="A157" s="13"/>
      <c r="B157" s="18"/>
      <c r="C157" s="18"/>
      <c r="D157" s="18"/>
      <c r="E157" s="18"/>
      <c r="F157" s="18"/>
      <c r="G157" s="18"/>
      <c r="H157" s="18"/>
      <c r="I157" s="18"/>
      <c r="J157" s="19"/>
      <c r="K157" s="13"/>
    </row>
  </sheetData>
  <mergeCells count="34">
    <mergeCell ref="I47:J47"/>
    <mergeCell ref="I41:J41"/>
    <mergeCell ref="I42:J42"/>
    <mergeCell ref="I43:J43"/>
    <mergeCell ref="I44:J44"/>
    <mergeCell ref="I45:J45"/>
    <mergeCell ref="I46:J46"/>
    <mergeCell ref="I40:J40"/>
    <mergeCell ref="I29:J29"/>
    <mergeCell ref="I30:J30"/>
    <mergeCell ref="I31:J31"/>
    <mergeCell ref="I32:J32"/>
    <mergeCell ref="I33:J33"/>
    <mergeCell ref="I34:J34"/>
    <mergeCell ref="I35:J35"/>
    <mergeCell ref="I36:J36"/>
    <mergeCell ref="I37:J37"/>
    <mergeCell ref="I38:J38"/>
    <mergeCell ref="I39:J39"/>
    <mergeCell ref="B26:F26"/>
    <mergeCell ref="H26:H28"/>
    <mergeCell ref="I26:J28"/>
    <mergeCell ref="B27:D27"/>
    <mergeCell ref="E27:E28"/>
    <mergeCell ref="F27:F28"/>
    <mergeCell ref="G27:G28"/>
    <mergeCell ref="A1:J1"/>
    <mergeCell ref="B3:I3"/>
    <mergeCell ref="J3:J5"/>
    <mergeCell ref="B4:E4"/>
    <mergeCell ref="F4:F5"/>
    <mergeCell ref="G4:G5"/>
    <mergeCell ref="H4:H5"/>
    <mergeCell ref="I4:I5"/>
  </mergeCells>
  <phoneticPr fontId="3"/>
  <pageMargins left="0.78740157480314965" right="0.78740157480314965" top="0.98425196850393704" bottom="0.98425196850393704" header="0.51181102362204722" footer="0.31496062992125984"/>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62"/>
  <sheetViews>
    <sheetView zoomScaleNormal="100" workbookViewId="0">
      <selection activeCell="F35" sqref="F35"/>
    </sheetView>
  </sheetViews>
  <sheetFormatPr defaultRowHeight="15" customHeight="1"/>
  <cols>
    <col min="1" max="1" width="10.75" style="33" customWidth="1"/>
    <col min="2" max="9" width="8.875" style="35" customWidth="1"/>
    <col min="10" max="10" width="8.875" style="36" customWidth="1"/>
    <col min="11" max="12" width="9" style="33"/>
    <col min="13" max="13" width="9" style="2"/>
    <col min="14" max="16384" width="9" style="33"/>
  </cols>
  <sheetData>
    <row r="1" spans="1:12" ht="22.5" customHeight="1">
      <c r="A1" s="316" t="s">
        <v>56</v>
      </c>
      <c r="B1" s="316"/>
      <c r="C1" s="316"/>
      <c r="D1" s="316"/>
      <c r="E1" s="316"/>
      <c r="F1" s="316"/>
      <c r="G1" s="316"/>
      <c r="H1" s="316"/>
      <c r="I1" s="316"/>
      <c r="J1" s="316"/>
      <c r="K1" s="2"/>
      <c r="L1" s="2"/>
    </row>
    <row r="2" spans="1:12" ht="15" customHeight="1">
      <c r="A2" s="5"/>
      <c r="B2" s="6"/>
      <c r="C2" s="6"/>
      <c r="D2" s="6"/>
      <c r="E2" s="6"/>
      <c r="F2" s="6"/>
      <c r="G2" s="6"/>
      <c r="H2" s="6"/>
      <c r="I2" s="7"/>
      <c r="J2" s="7" t="s">
        <v>58</v>
      </c>
      <c r="K2" s="5"/>
      <c r="L2" s="2"/>
    </row>
    <row r="3" spans="1:12" ht="15" customHeight="1">
      <c r="A3" s="8"/>
      <c r="B3" s="283" t="s">
        <v>5</v>
      </c>
      <c r="C3" s="283"/>
      <c r="D3" s="283"/>
      <c r="E3" s="283"/>
      <c r="F3" s="283"/>
      <c r="G3" s="284"/>
      <c r="H3" s="284"/>
      <c r="I3" s="284"/>
      <c r="J3" s="285" t="s">
        <v>8</v>
      </c>
      <c r="K3" s="5"/>
      <c r="L3" s="2"/>
    </row>
    <row r="4" spans="1:12" ht="15" customHeight="1">
      <c r="A4" s="9"/>
      <c r="B4" s="287" t="s">
        <v>4</v>
      </c>
      <c r="C4" s="288"/>
      <c r="D4" s="288"/>
      <c r="E4" s="289"/>
      <c r="F4" s="290" t="s">
        <v>22</v>
      </c>
      <c r="G4" s="291" t="s">
        <v>55</v>
      </c>
      <c r="H4" s="291" t="s">
        <v>10</v>
      </c>
      <c r="I4" s="293" t="s">
        <v>62</v>
      </c>
      <c r="J4" s="286"/>
      <c r="K4" s="5"/>
      <c r="L4" s="2"/>
    </row>
    <row r="5" spans="1:12" s="3" customFormat="1" ht="22.5">
      <c r="A5" s="10"/>
      <c r="B5" s="55"/>
      <c r="C5" s="28" t="s">
        <v>1</v>
      </c>
      <c r="D5" s="24" t="s">
        <v>2</v>
      </c>
      <c r="E5" s="25" t="s">
        <v>3</v>
      </c>
      <c r="F5" s="290"/>
      <c r="G5" s="292"/>
      <c r="H5" s="292"/>
      <c r="I5" s="293"/>
      <c r="J5" s="286"/>
      <c r="K5" s="11"/>
    </row>
    <row r="6" spans="1:12" ht="15" customHeight="1">
      <c r="A6" s="12" t="s">
        <v>0</v>
      </c>
      <c r="B6" s="56">
        <f t="shared" ref="B6:I6" si="0">SUM(B7:B24)</f>
        <v>31401</v>
      </c>
      <c r="C6" s="68">
        <f t="shared" si="0"/>
        <v>25992</v>
      </c>
      <c r="D6" s="69">
        <f t="shared" si="0"/>
        <v>3981</v>
      </c>
      <c r="E6" s="70">
        <f t="shared" si="0"/>
        <v>1428</v>
      </c>
      <c r="F6" s="56">
        <f t="shared" si="0"/>
        <v>6036</v>
      </c>
      <c r="G6" s="56">
        <f>SUM(G7:G24)</f>
        <v>162</v>
      </c>
      <c r="H6" s="56">
        <f t="shared" si="0"/>
        <v>1781</v>
      </c>
      <c r="I6" s="57">
        <f t="shared" si="0"/>
        <v>377</v>
      </c>
      <c r="J6" s="106">
        <f>SUM(B6,F6,G6,H6,I6)</f>
        <v>39757</v>
      </c>
      <c r="K6" s="5"/>
      <c r="L6" s="2"/>
    </row>
    <row r="7" spans="1:12" ht="15" customHeight="1">
      <c r="A7" s="20" t="s">
        <v>11</v>
      </c>
      <c r="B7" s="71">
        <f t="shared" ref="B7:B24" si="1">SUM(C7:E7)</f>
        <v>864</v>
      </c>
      <c r="C7" s="72">
        <v>427</v>
      </c>
      <c r="D7" s="73">
        <v>395</v>
      </c>
      <c r="E7" s="74">
        <v>42</v>
      </c>
      <c r="F7" s="71">
        <v>176</v>
      </c>
      <c r="G7" s="71">
        <v>7</v>
      </c>
      <c r="H7" s="71">
        <v>177</v>
      </c>
      <c r="I7" s="107">
        <v>20</v>
      </c>
      <c r="J7" s="102">
        <f t="shared" ref="J7:J24" si="2">B7+F7+H7+I7+G7</f>
        <v>1244</v>
      </c>
      <c r="K7" s="13"/>
      <c r="L7" s="2"/>
    </row>
    <row r="8" spans="1:12" ht="15" customHeight="1">
      <c r="A8" s="21" t="s">
        <v>23</v>
      </c>
      <c r="B8" s="75">
        <f t="shared" si="1"/>
        <v>1337</v>
      </c>
      <c r="C8" s="76">
        <v>818</v>
      </c>
      <c r="D8" s="77">
        <v>519</v>
      </c>
      <c r="E8" s="78">
        <v>0</v>
      </c>
      <c r="F8" s="75">
        <v>449</v>
      </c>
      <c r="G8" s="75">
        <v>2</v>
      </c>
      <c r="H8" s="75">
        <v>113</v>
      </c>
      <c r="I8" s="63">
        <v>172</v>
      </c>
      <c r="J8" s="103">
        <f t="shared" si="2"/>
        <v>2073</v>
      </c>
      <c r="K8" s="13"/>
      <c r="L8" s="2"/>
    </row>
    <row r="9" spans="1:12" ht="15" customHeight="1">
      <c r="A9" s="21" t="s">
        <v>24</v>
      </c>
      <c r="B9" s="75">
        <f t="shared" si="1"/>
        <v>327</v>
      </c>
      <c r="C9" s="76">
        <v>37</v>
      </c>
      <c r="D9" s="77">
        <v>167</v>
      </c>
      <c r="E9" s="78">
        <v>123</v>
      </c>
      <c r="F9" s="75">
        <v>183</v>
      </c>
      <c r="G9" s="75">
        <v>0</v>
      </c>
      <c r="H9" s="75">
        <v>0</v>
      </c>
      <c r="I9" s="63">
        <v>0</v>
      </c>
      <c r="J9" s="103">
        <f t="shared" si="2"/>
        <v>510</v>
      </c>
      <c r="K9" s="13"/>
      <c r="L9" s="2"/>
    </row>
    <row r="10" spans="1:12" ht="15" customHeight="1">
      <c r="A10" s="21" t="s">
        <v>25</v>
      </c>
      <c r="B10" s="75">
        <f t="shared" si="1"/>
        <v>887</v>
      </c>
      <c r="C10" s="76">
        <v>159</v>
      </c>
      <c r="D10" s="77">
        <v>345</v>
      </c>
      <c r="E10" s="78">
        <v>383</v>
      </c>
      <c r="F10" s="75">
        <v>124</v>
      </c>
      <c r="G10" s="75">
        <v>0</v>
      </c>
      <c r="H10" s="75">
        <v>114</v>
      </c>
      <c r="I10" s="63">
        <v>0</v>
      </c>
      <c r="J10" s="103">
        <f t="shared" si="2"/>
        <v>1125</v>
      </c>
      <c r="K10" s="13"/>
      <c r="L10" s="2"/>
    </row>
    <row r="11" spans="1:12" ht="15" customHeight="1">
      <c r="A11" s="21" t="s">
        <v>26</v>
      </c>
      <c r="B11" s="75">
        <f t="shared" si="1"/>
        <v>828</v>
      </c>
      <c r="C11" s="76">
        <v>106</v>
      </c>
      <c r="D11" s="77">
        <v>614</v>
      </c>
      <c r="E11" s="78">
        <v>108</v>
      </c>
      <c r="F11" s="75">
        <v>232</v>
      </c>
      <c r="G11" s="75">
        <v>0</v>
      </c>
      <c r="H11" s="75">
        <v>225</v>
      </c>
      <c r="I11" s="63">
        <v>0</v>
      </c>
      <c r="J11" s="103">
        <f t="shared" si="2"/>
        <v>1285</v>
      </c>
      <c r="K11" s="13"/>
      <c r="L11" s="2"/>
    </row>
    <row r="12" spans="1:12" ht="15" customHeight="1">
      <c r="A12" s="21" t="s">
        <v>27</v>
      </c>
      <c r="B12" s="75">
        <f t="shared" si="1"/>
        <v>3543</v>
      </c>
      <c r="C12" s="76">
        <v>3334</v>
      </c>
      <c r="D12" s="77">
        <v>209</v>
      </c>
      <c r="E12" s="78">
        <v>0</v>
      </c>
      <c r="F12" s="75">
        <v>161</v>
      </c>
      <c r="G12" s="75">
        <v>11</v>
      </c>
      <c r="H12" s="75">
        <v>57</v>
      </c>
      <c r="I12" s="63">
        <v>0</v>
      </c>
      <c r="J12" s="103">
        <f t="shared" si="2"/>
        <v>3772</v>
      </c>
      <c r="K12" s="13"/>
      <c r="L12" s="2"/>
    </row>
    <row r="13" spans="1:12" ht="15" customHeight="1">
      <c r="A13" s="21" t="s">
        <v>39</v>
      </c>
      <c r="B13" s="75">
        <f t="shared" si="1"/>
        <v>1808</v>
      </c>
      <c r="C13" s="76">
        <v>1442</v>
      </c>
      <c r="D13" s="77">
        <v>332</v>
      </c>
      <c r="E13" s="78">
        <v>34</v>
      </c>
      <c r="F13" s="75">
        <v>81</v>
      </c>
      <c r="G13" s="75">
        <v>9</v>
      </c>
      <c r="H13" s="75">
        <v>91</v>
      </c>
      <c r="I13" s="63">
        <v>0</v>
      </c>
      <c r="J13" s="103">
        <f t="shared" si="2"/>
        <v>1989</v>
      </c>
      <c r="K13" s="13"/>
      <c r="L13" s="2"/>
    </row>
    <row r="14" spans="1:12" ht="15" customHeight="1">
      <c r="A14" s="21" t="s">
        <v>28</v>
      </c>
      <c r="B14" s="75">
        <f t="shared" si="1"/>
        <v>4239</v>
      </c>
      <c r="C14" s="76">
        <v>4076</v>
      </c>
      <c r="D14" s="77">
        <v>163</v>
      </c>
      <c r="E14" s="78">
        <v>0</v>
      </c>
      <c r="F14" s="75">
        <v>408</v>
      </c>
      <c r="G14" s="75">
        <v>1</v>
      </c>
      <c r="H14" s="75">
        <v>57</v>
      </c>
      <c r="I14" s="63">
        <v>0</v>
      </c>
      <c r="J14" s="103">
        <f t="shared" si="2"/>
        <v>4705</v>
      </c>
      <c r="K14" s="13"/>
    </row>
    <row r="15" spans="1:12" ht="15" customHeight="1">
      <c r="A15" s="21" t="s">
        <v>12</v>
      </c>
      <c r="B15" s="75">
        <f t="shared" si="1"/>
        <v>1632</v>
      </c>
      <c r="C15" s="76">
        <v>1345</v>
      </c>
      <c r="D15" s="77">
        <v>287</v>
      </c>
      <c r="E15" s="78">
        <v>0</v>
      </c>
      <c r="F15" s="75">
        <v>359</v>
      </c>
      <c r="G15" s="75">
        <v>1</v>
      </c>
      <c r="H15" s="75">
        <v>39</v>
      </c>
      <c r="I15" s="63">
        <v>0</v>
      </c>
      <c r="J15" s="103">
        <f t="shared" si="2"/>
        <v>2031</v>
      </c>
      <c r="K15" s="13"/>
    </row>
    <row r="16" spans="1:12" ht="15" customHeight="1">
      <c r="A16" s="21" t="s">
        <v>13</v>
      </c>
      <c r="B16" s="75">
        <f t="shared" si="1"/>
        <v>2112</v>
      </c>
      <c r="C16" s="76">
        <v>1517</v>
      </c>
      <c r="D16" s="77">
        <v>57</v>
      </c>
      <c r="E16" s="78">
        <v>538</v>
      </c>
      <c r="F16" s="75">
        <v>171</v>
      </c>
      <c r="G16" s="75">
        <v>37</v>
      </c>
      <c r="H16" s="75">
        <v>53</v>
      </c>
      <c r="I16" s="63">
        <v>110</v>
      </c>
      <c r="J16" s="103">
        <f t="shared" si="2"/>
        <v>2483</v>
      </c>
      <c r="K16" s="13"/>
    </row>
    <row r="17" spans="1:11" ht="15" customHeight="1">
      <c r="A17" s="21" t="s">
        <v>21</v>
      </c>
      <c r="B17" s="75">
        <f t="shared" si="1"/>
        <v>857</v>
      </c>
      <c r="C17" s="76">
        <v>335</v>
      </c>
      <c r="D17" s="77">
        <v>342</v>
      </c>
      <c r="E17" s="78">
        <v>180</v>
      </c>
      <c r="F17" s="75">
        <v>759</v>
      </c>
      <c r="G17" s="75">
        <v>0</v>
      </c>
      <c r="H17" s="75">
        <v>112</v>
      </c>
      <c r="I17" s="63">
        <v>0</v>
      </c>
      <c r="J17" s="103">
        <f t="shared" si="2"/>
        <v>1728</v>
      </c>
      <c r="K17" s="13"/>
    </row>
    <row r="18" spans="1:11" ht="15" customHeight="1">
      <c r="A18" s="21" t="s">
        <v>14</v>
      </c>
      <c r="B18" s="75">
        <f t="shared" si="1"/>
        <v>4393</v>
      </c>
      <c r="C18" s="76">
        <v>4317</v>
      </c>
      <c r="D18" s="77">
        <v>76</v>
      </c>
      <c r="E18" s="78">
        <v>0</v>
      </c>
      <c r="F18" s="75">
        <v>551</v>
      </c>
      <c r="G18" s="75">
        <v>24</v>
      </c>
      <c r="H18" s="75">
        <v>74</v>
      </c>
      <c r="I18" s="63">
        <v>0</v>
      </c>
      <c r="J18" s="103">
        <f t="shared" si="2"/>
        <v>5042</v>
      </c>
      <c r="K18" s="13"/>
    </row>
    <row r="19" spans="1:11" ht="15" customHeight="1">
      <c r="A19" s="21" t="s">
        <v>15</v>
      </c>
      <c r="B19" s="75">
        <f t="shared" si="1"/>
        <v>191</v>
      </c>
      <c r="C19" s="76">
        <v>164</v>
      </c>
      <c r="D19" s="77">
        <v>27</v>
      </c>
      <c r="E19" s="78">
        <v>0</v>
      </c>
      <c r="F19" s="75">
        <v>565</v>
      </c>
      <c r="G19" s="75">
        <v>6</v>
      </c>
      <c r="H19" s="75">
        <v>74</v>
      </c>
      <c r="I19" s="63">
        <v>0</v>
      </c>
      <c r="J19" s="103">
        <f t="shared" si="2"/>
        <v>836</v>
      </c>
      <c r="K19" s="13"/>
    </row>
    <row r="20" spans="1:11" ht="15" customHeight="1">
      <c r="A20" s="21" t="s">
        <v>16</v>
      </c>
      <c r="B20" s="75">
        <f t="shared" si="1"/>
        <v>1717</v>
      </c>
      <c r="C20" s="76">
        <v>1654</v>
      </c>
      <c r="D20" s="77">
        <v>63</v>
      </c>
      <c r="E20" s="78">
        <v>0</v>
      </c>
      <c r="F20" s="75">
        <v>686</v>
      </c>
      <c r="G20" s="75">
        <v>23</v>
      </c>
      <c r="H20" s="75">
        <v>286</v>
      </c>
      <c r="I20" s="63">
        <v>0</v>
      </c>
      <c r="J20" s="103">
        <f t="shared" si="2"/>
        <v>2712</v>
      </c>
      <c r="K20" s="13"/>
    </row>
    <row r="21" spans="1:11" ht="15" customHeight="1">
      <c r="A21" s="21" t="s">
        <v>17</v>
      </c>
      <c r="B21" s="75">
        <f t="shared" si="1"/>
        <v>1128</v>
      </c>
      <c r="C21" s="76">
        <v>989</v>
      </c>
      <c r="D21" s="77">
        <v>139</v>
      </c>
      <c r="E21" s="78">
        <v>0</v>
      </c>
      <c r="F21" s="75">
        <v>373</v>
      </c>
      <c r="G21" s="75">
        <v>30</v>
      </c>
      <c r="H21" s="75">
        <v>117</v>
      </c>
      <c r="I21" s="63">
        <v>75</v>
      </c>
      <c r="J21" s="103">
        <f t="shared" si="2"/>
        <v>1723</v>
      </c>
      <c r="K21" s="13"/>
    </row>
    <row r="22" spans="1:11" ht="15" customHeight="1">
      <c r="A22" s="21" t="s">
        <v>18</v>
      </c>
      <c r="B22" s="75">
        <f t="shared" si="1"/>
        <v>689</v>
      </c>
      <c r="C22" s="76">
        <v>654</v>
      </c>
      <c r="D22" s="77">
        <v>15</v>
      </c>
      <c r="E22" s="78">
        <v>20</v>
      </c>
      <c r="F22" s="75">
        <v>138</v>
      </c>
      <c r="G22" s="75">
        <v>1</v>
      </c>
      <c r="H22" s="75">
        <v>24</v>
      </c>
      <c r="I22" s="63">
        <v>0</v>
      </c>
      <c r="J22" s="103">
        <f t="shared" si="2"/>
        <v>852</v>
      </c>
      <c r="K22" s="13"/>
    </row>
    <row r="23" spans="1:11" ht="15" customHeight="1">
      <c r="A23" s="21" t="s">
        <v>19</v>
      </c>
      <c r="B23" s="75">
        <f t="shared" si="1"/>
        <v>1795</v>
      </c>
      <c r="C23" s="76">
        <v>1644</v>
      </c>
      <c r="D23" s="77">
        <v>151</v>
      </c>
      <c r="E23" s="78">
        <v>0</v>
      </c>
      <c r="F23" s="75">
        <v>404</v>
      </c>
      <c r="G23" s="75">
        <v>10</v>
      </c>
      <c r="H23" s="75">
        <v>92</v>
      </c>
      <c r="I23" s="63">
        <v>0</v>
      </c>
      <c r="J23" s="103">
        <f t="shared" si="2"/>
        <v>2301</v>
      </c>
      <c r="K23" s="13"/>
    </row>
    <row r="24" spans="1:11" ht="15" customHeight="1">
      <c r="A24" s="22" t="s">
        <v>20</v>
      </c>
      <c r="B24" s="79">
        <f t="shared" si="1"/>
        <v>3054</v>
      </c>
      <c r="C24" s="80">
        <v>2974</v>
      </c>
      <c r="D24" s="81">
        <v>80</v>
      </c>
      <c r="E24" s="82">
        <v>0</v>
      </c>
      <c r="F24" s="79">
        <v>216</v>
      </c>
      <c r="G24" s="79">
        <v>0</v>
      </c>
      <c r="H24" s="79">
        <v>76</v>
      </c>
      <c r="I24" s="67">
        <v>0</v>
      </c>
      <c r="J24" s="104">
        <f t="shared" si="2"/>
        <v>3346</v>
      </c>
      <c r="K24" s="13"/>
    </row>
    <row r="25" spans="1:11" ht="15" customHeight="1">
      <c r="A25" s="14"/>
      <c r="B25" s="49"/>
      <c r="C25" s="49"/>
      <c r="D25" s="49"/>
      <c r="E25" s="49"/>
      <c r="F25" s="49"/>
      <c r="G25" s="49"/>
      <c r="H25" s="49"/>
      <c r="I25" s="49"/>
      <c r="J25" s="50"/>
      <c r="K25" s="13"/>
    </row>
    <row r="26" spans="1:11" s="2" customFormat="1" ht="15" customHeight="1">
      <c r="A26" s="8"/>
      <c r="B26" s="294" t="s">
        <v>6</v>
      </c>
      <c r="C26" s="295"/>
      <c r="D26" s="295"/>
      <c r="E26" s="295"/>
      <c r="F26" s="295"/>
      <c r="G26" s="26"/>
      <c r="H26" s="296" t="s">
        <v>64</v>
      </c>
      <c r="I26" s="299" t="s">
        <v>9</v>
      </c>
      <c r="J26" s="300"/>
      <c r="K26" s="5"/>
    </row>
    <row r="27" spans="1:11" s="2" customFormat="1" ht="15" customHeight="1">
      <c r="A27" s="9"/>
      <c r="B27" s="296" t="s">
        <v>7</v>
      </c>
      <c r="C27" s="305"/>
      <c r="D27" s="306"/>
      <c r="E27" s="306" t="s">
        <v>30</v>
      </c>
      <c r="F27" s="291" t="s">
        <v>10</v>
      </c>
      <c r="G27" s="295" t="s">
        <v>66</v>
      </c>
      <c r="H27" s="297"/>
      <c r="I27" s="301"/>
      <c r="J27" s="302"/>
      <c r="K27" s="5"/>
    </row>
    <row r="28" spans="1:11" s="3" customFormat="1" ht="22.5">
      <c r="A28" s="10"/>
      <c r="B28" s="27"/>
      <c r="C28" s="28" t="s">
        <v>1</v>
      </c>
      <c r="D28" s="29" t="s">
        <v>61</v>
      </c>
      <c r="E28" s="307"/>
      <c r="F28" s="292"/>
      <c r="G28" s="295"/>
      <c r="H28" s="298"/>
      <c r="I28" s="303"/>
      <c r="J28" s="304"/>
      <c r="K28" s="11"/>
    </row>
    <row r="29" spans="1:11" ht="15" customHeight="1">
      <c r="A29" s="12" t="s">
        <v>0</v>
      </c>
      <c r="B29" s="84">
        <f t="shared" ref="B29:G29" si="3">SUM(B30:B47)</f>
        <v>17685</v>
      </c>
      <c r="C29" s="108">
        <f t="shared" si="3"/>
        <v>17532</v>
      </c>
      <c r="D29" s="109">
        <f t="shared" si="3"/>
        <v>153</v>
      </c>
      <c r="E29" s="109">
        <f t="shared" si="3"/>
        <v>765</v>
      </c>
      <c r="F29" s="88">
        <f t="shared" si="3"/>
        <v>14</v>
      </c>
      <c r="G29" s="88">
        <f t="shared" si="3"/>
        <v>4819</v>
      </c>
      <c r="H29" s="180">
        <f>SUM(H30:H47)</f>
        <v>45004</v>
      </c>
      <c r="I29" s="310">
        <f>SUM(J6,B29,E29,F29,G29,H29)</f>
        <v>108044</v>
      </c>
      <c r="J29" s="311"/>
      <c r="K29" s="13"/>
    </row>
    <row r="30" spans="1:11" ht="15" customHeight="1">
      <c r="A30" s="20" t="s">
        <v>11</v>
      </c>
      <c r="B30" s="89">
        <f t="shared" ref="B30:B47" si="4">SUM(C30:D30)</f>
        <v>0</v>
      </c>
      <c r="C30" s="111">
        <v>0</v>
      </c>
      <c r="D30" s="112">
        <v>0</v>
      </c>
      <c r="E30" s="112">
        <v>78</v>
      </c>
      <c r="F30" s="113">
        <v>0</v>
      </c>
      <c r="G30" s="113">
        <v>42</v>
      </c>
      <c r="H30" s="181">
        <v>824</v>
      </c>
      <c r="I30" s="312">
        <f t="shared" ref="I30:I47" si="5">J7+B30+E30+F30+G30+H30</f>
        <v>2188</v>
      </c>
      <c r="J30" s="313"/>
      <c r="K30" s="13"/>
    </row>
    <row r="31" spans="1:11" ht="15" customHeight="1">
      <c r="A31" s="21" t="s">
        <v>23</v>
      </c>
      <c r="B31" s="94">
        <f t="shared" si="4"/>
        <v>841</v>
      </c>
      <c r="C31" s="115">
        <v>812</v>
      </c>
      <c r="D31" s="116">
        <v>29</v>
      </c>
      <c r="E31" s="116">
        <v>10</v>
      </c>
      <c r="F31" s="117">
        <v>0</v>
      </c>
      <c r="G31" s="117">
        <v>244</v>
      </c>
      <c r="H31" s="182">
        <v>4380</v>
      </c>
      <c r="I31" s="308">
        <f t="shared" si="5"/>
        <v>7548</v>
      </c>
      <c r="J31" s="309"/>
      <c r="K31" s="13"/>
    </row>
    <row r="32" spans="1:11" ht="15" customHeight="1">
      <c r="A32" s="21" t="s">
        <v>24</v>
      </c>
      <c r="B32" s="94">
        <f t="shared" si="4"/>
        <v>244</v>
      </c>
      <c r="C32" s="115">
        <v>244</v>
      </c>
      <c r="D32" s="112">
        <v>0</v>
      </c>
      <c r="E32" s="116">
        <v>0</v>
      </c>
      <c r="F32" s="117">
        <v>0</v>
      </c>
      <c r="G32" s="117">
        <v>0</v>
      </c>
      <c r="H32" s="182">
        <v>224</v>
      </c>
      <c r="I32" s="308">
        <f t="shared" si="5"/>
        <v>978</v>
      </c>
      <c r="J32" s="309"/>
      <c r="K32" s="13"/>
    </row>
    <row r="33" spans="1:11" ht="15" customHeight="1">
      <c r="A33" s="21" t="s">
        <v>25</v>
      </c>
      <c r="B33" s="94">
        <f t="shared" si="4"/>
        <v>0</v>
      </c>
      <c r="C33" s="115">
        <v>0</v>
      </c>
      <c r="D33" s="112">
        <v>0</v>
      </c>
      <c r="E33" s="116">
        <v>0</v>
      </c>
      <c r="F33" s="117">
        <v>0</v>
      </c>
      <c r="G33" s="117">
        <v>612</v>
      </c>
      <c r="H33" s="182">
        <v>3582</v>
      </c>
      <c r="I33" s="308">
        <f t="shared" si="5"/>
        <v>5319</v>
      </c>
      <c r="J33" s="309"/>
      <c r="K33" s="13"/>
    </row>
    <row r="34" spans="1:11" ht="15" customHeight="1">
      <c r="A34" s="21" t="s">
        <v>26</v>
      </c>
      <c r="B34" s="94">
        <f t="shared" si="4"/>
        <v>0</v>
      </c>
      <c r="C34" s="115">
        <v>0</v>
      </c>
      <c r="D34" s="112">
        <v>0</v>
      </c>
      <c r="E34" s="116">
        <v>0</v>
      </c>
      <c r="F34" s="117">
        <v>0</v>
      </c>
      <c r="G34" s="117">
        <v>161</v>
      </c>
      <c r="H34" s="182">
        <v>2969</v>
      </c>
      <c r="I34" s="308">
        <f t="shared" si="5"/>
        <v>4415</v>
      </c>
      <c r="J34" s="309"/>
      <c r="K34" s="13"/>
    </row>
    <row r="35" spans="1:11" ht="15" customHeight="1">
      <c r="A35" s="21" t="s">
        <v>27</v>
      </c>
      <c r="B35" s="94">
        <f t="shared" si="4"/>
        <v>774</v>
      </c>
      <c r="C35" s="115">
        <v>774</v>
      </c>
      <c r="D35" s="112">
        <v>0</v>
      </c>
      <c r="E35" s="116">
        <v>125</v>
      </c>
      <c r="F35" s="117">
        <v>0</v>
      </c>
      <c r="G35" s="117">
        <v>0</v>
      </c>
      <c r="H35" s="182">
        <v>2510</v>
      </c>
      <c r="I35" s="308">
        <f t="shared" si="5"/>
        <v>7181</v>
      </c>
      <c r="J35" s="309"/>
      <c r="K35" s="13"/>
    </row>
    <row r="36" spans="1:11" ht="15" customHeight="1">
      <c r="A36" s="21" t="s">
        <v>39</v>
      </c>
      <c r="B36" s="94">
        <f t="shared" si="4"/>
        <v>3885</v>
      </c>
      <c r="C36" s="115">
        <v>3885</v>
      </c>
      <c r="D36" s="112">
        <v>0</v>
      </c>
      <c r="E36" s="116">
        <v>24</v>
      </c>
      <c r="F36" s="117">
        <v>0</v>
      </c>
      <c r="G36" s="117">
        <v>68</v>
      </c>
      <c r="H36" s="182">
        <v>4455</v>
      </c>
      <c r="I36" s="308">
        <f t="shared" si="5"/>
        <v>10421</v>
      </c>
      <c r="J36" s="309"/>
      <c r="K36" s="13"/>
    </row>
    <row r="37" spans="1:11" ht="15" customHeight="1">
      <c r="A37" s="21" t="s">
        <v>28</v>
      </c>
      <c r="B37" s="94">
        <f t="shared" si="4"/>
        <v>1455</v>
      </c>
      <c r="C37" s="115">
        <v>1455</v>
      </c>
      <c r="D37" s="112">
        <v>0</v>
      </c>
      <c r="E37" s="116">
        <v>86</v>
      </c>
      <c r="F37" s="117">
        <v>0</v>
      </c>
      <c r="G37" s="117">
        <v>1054</v>
      </c>
      <c r="H37" s="182">
        <v>3093</v>
      </c>
      <c r="I37" s="308">
        <f t="shared" si="5"/>
        <v>10393</v>
      </c>
      <c r="J37" s="309"/>
      <c r="K37" s="13"/>
    </row>
    <row r="38" spans="1:11" ht="15" customHeight="1">
      <c r="A38" s="21" t="s">
        <v>12</v>
      </c>
      <c r="B38" s="94">
        <f t="shared" si="4"/>
        <v>324</v>
      </c>
      <c r="C38" s="115">
        <v>324</v>
      </c>
      <c r="D38" s="112">
        <v>0</v>
      </c>
      <c r="E38" s="116">
        <v>13</v>
      </c>
      <c r="F38" s="117">
        <v>0</v>
      </c>
      <c r="G38" s="117">
        <v>519</v>
      </c>
      <c r="H38" s="182">
        <v>4323</v>
      </c>
      <c r="I38" s="308">
        <f t="shared" si="5"/>
        <v>7210</v>
      </c>
      <c r="J38" s="309"/>
      <c r="K38" s="13"/>
    </row>
    <row r="39" spans="1:11" ht="15" customHeight="1">
      <c r="A39" s="21" t="s">
        <v>13</v>
      </c>
      <c r="B39" s="94">
        <f t="shared" si="4"/>
        <v>478</v>
      </c>
      <c r="C39" s="115">
        <v>414</v>
      </c>
      <c r="D39" s="116">
        <v>64</v>
      </c>
      <c r="E39" s="116">
        <v>10</v>
      </c>
      <c r="F39" s="117">
        <v>0</v>
      </c>
      <c r="G39" s="117">
        <v>0</v>
      </c>
      <c r="H39" s="182">
        <v>4017</v>
      </c>
      <c r="I39" s="308">
        <f t="shared" si="5"/>
        <v>6988</v>
      </c>
      <c r="J39" s="309"/>
      <c r="K39" s="13"/>
    </row>
    <row r="40" spans="1:11" ht="15" customHeight="1">
      <c r="A40" s="21" t="s">
        <v>21</v>
      </c>
      <c r="B40" s="94">
        <f t="shared" si="4"/>
        <v>4</v>
      </c>
      <c r="C40" s="115">
        <v>4</v>
      </c>
      <c r="D40" s="112">
        <v>0</v>
      </c>
      <c r="E40" s="116">
        <v>76</v>
      </c>
      <c r="F40" s="117">
        <v>0</v>
      </c>
      <c r="G40" s="117">
        <v>0</v>
      </c>
      <c r="H40" s="182">
        <v>1832</v>
      </c>
      <c r="I40" s="308">
        <f t="shared" si="5"/>
        <v>3640</v>
      </c>
      <c r="J40" s="309"/>
      <c r="K40" s="13"/>
    </row>
    <row r="41" spans="1:11" ht="15" customHeight="1">
      <c r="A41" s="21" t="s">
        <v>14</v>
      </c>
      <c r="B41" s="94">
        <f t="shared" si="4"/>
        <v>618</v>
      </c>
      <c r="C41" s="115">
        <v>618</v>
      </c>
      <c r="D41" s="112">
        <v>0</v>
      </c>
      <c r="E41" s="116">
        <v>87</v>
      </c>
      <c r="F41" s="117">
        <v>14</v>
      </c>
      <c r="G41" s="117">
        <v>570</v>
      </c>
      <c r="H41" s="182">
        <v>1745</v>
      </c>
      <c r="I41" s="308">
        <f t="shared" si="5"/>
        <v>8076</v>
      </c>
      <c r="J41" s="309"/>
      <c r="K41" s="13"/>
    </row>
    <row r="42" spans="1:11" ht="15" customHeight="1">
      <c r="A42" s="21" t="s">
        <v>15</v>
      </c>
      <c r="B42" s="94">
        <f t="shared" si="4"/>
        <v>0</v>
      </c>
      <c r="C42" s="115">
        <v>0</v>
      </c>
      <c r="D42" s="112">
        <v>0</v>
      </c>
      <c r="E42" s="116">
        <v>65</v>
      </c>
      <c r="F42" s="117">
        <v>0</v>
      </c>
      <c r="G42" s="117">
        <v>109</v>
      </c>
      <c r="H42" s="182">
        <v>2495</v>
      </c>
      <c r="I42" s="308">
        <f t="shared" si="5"/>
        <v>3505</v>
      </c>
      <c r="J42" s="309"/>
      <c r="K42" s="13"/>
    </row>
    <row r="43" spans="1:11" ht="15" customHeight="1">
      <c r="A43" s="21" t="s">
        <v>16</v>
      </c>
      <c r="B43" s="94">
        <f t="shared" si="4"/>
        <v>0</v>
      </c>
      <c r="C43" s="115">
        <v>0</v>
      </c>
      <c r="D43" s="112">
        <v>0</v>
      </c>
      <c r="E43" s="116">
        <v>111</v>
      </c>
      <c r="F43" s="117">
        <v>0</v>
      </c>
      <c r="G43" s="117">
        <v>0</v>
      </c>
      <c r="H43" s="182">
        <v>3020</v>
      </c>
      <c r="I43" s="308">
        <f t="shared" si="5"/>
        <v>5843</v>
      </c>
      <c r="J43" s="309"/>
      <c r="K43" s="13"/>
    </row>
    <row r="44" spans="1:11" ht="15" customHeight="1">
      <c r="A44" s="21" t="s">
        <v>17</v>
      </c>
      <c r="B44" s="94">
        <f t="shared" si="4"/>
        <v>3502</v>
      </c>
      <c r="C44" s="115">
        <v>3502</v>
      </c>
      <c r="D44" s="112">
        <v>0</v>
      </c>
      <c r="E44" s="116">
        <v>0</v>
      </c>
      <c r="F44" s="117">
        <v>0</v>
      </c>
      <c r="G44" s="117">
        <v>790</v>
      </c>
      <c r="H44" s="182">
        <v>1913</v>
      </c>
      <c r="I44" s="308">
        <f t="shared" si="5"/>
        <v>7928</v>
      </c>
      <c r="J44" s="309"/>
      <c r="K44" s="13"/>
    </row>
    <row r="45" spans="1:11" ht="15" customHeight="1">
      <c r="A45" s="21" t="s">
        <v>18</v>
      </c>
      <c r="B45" s="94">
        <f t="shared" si="4"/>
        <v>303</v>
      </c>
      <c r="C45" s="115">
        <v>303</v>
      </c>
      <c r="D45" s="112">
        <v>0</v>
      </c>
      <c r="E45" s="116">
        <v>25</v>
      </c>
      <c r="F45" s="117">
        <v>0</v>
      </c>
      <c r="G45" s="117">
        <v>650</v>
      </c>
      <c r="H45" s="182">
        <v>3170</v>
      </c>
      <c r="I45" s="308">
        <f t="shared" si="5"/>
        <v>5000</v>
      </c>
      <c r="J45" s="309"/>
      <c r="K45" s="13"/>
    </row>
    <row r="46" spans="1:11" ht="15" customHeight="1">
      <c r="A46" s="21" t="s">
        <v>19</v>
      </c>
      <c r="B46" s="94">
        <f t="shared" si="4"/>
        <v>2238</v>
      </c>
      <c r="C46" s="115">
        <v>2238</v>
      </c>
      <c r="D46" s="112">
        <v>0</v>
      </c>
      <c r="E46" s="116">
        <v>55</v>
      </c>
      <c r="F46" s="117">
        <v>0</v>
      </c>
      <c r="G46" s="117">
        <v>0</v>
      </c>
      <c r="H46" s="182">
        <v>0</v>
      </c>
      <c r="I46" s="308">
        <f t="shared" si="5"/>
        <v>4594</v>
      </c>
      <c r="J46" s="309"/>
      <c r="K46" s="13"/>
    </row>
    <row r="47" spans="1:11" ht="15" customHeight="1">
      <c r="A47" s="22" t="s">
        <v>20</v>
      </c>
      <c r="B47" s="98">
        <f t="shared" si="4"/>
        <v>3019</v>
      </c>
      <c r="C47" s="118">
        <v>2959</v>
      </c>
      <c r="D47" s="119">
        <v>60</v>
      </c>
      <c r="E47" s="119">
        <v>0</v>
      </c>
      <c r="F47" s="120">
        <v>0</v>
      </c>
      <c r="G47" s="120">
        <v>0</v>
      </c>
      <c r="H47" s="183">
        <v>452</v>
      </c>
      <c r="I47" s="314">
        <f t="shared" si="5"/>
        <v>6817</v>
      </c>
      <c r="J47" s="315"/>
      <c r="K47" s="13"/>
    </row>
    <row r="48" spans="1:11" ht="15" customHeight="1">
      <c r="A48" s="51" t="s">
        <v>67</v>
      </c>
      <c r="B48" s="49"/>
      <c r="C48" s="49"/>
      <c r="D48" s="49"/>
      <c r="E48" s="49"/>
      <c r="F48" s="49"/>
      <c r="G48" s="49"/>
      <c r="H48" s="49"/>
      <c r="I48" s="49"/>
      <c r="J48" s="50"/>
      <c r="K48" s="13"/>
    </row>
    <row r="49" spans="1:11" ht="15" customHeight="1">
      <c r="A49" s="51" t="s">
        <v>70</v>
      </c>
      <c r="B49" s="13"/>
      <c r="C49" s="13"/>
      <c r="D49" s="13"/>
      <c r="E49" s="13"/>
      <c r="F49" s="13"/>
      <c r="G49" s="13"/>
      <c r="H49" s="13"/>
      <c r="I49" s="13"/>
      <c r="J49" s="13"/>
      <c r="K49" s="13"/>
    </row>
    <row r="50" spans="1:11" ht="15" customHeight="1">
      <c r="A50" s="51" t="s">
        <v>74</v>
      </c>
      <c r="B50" s="13"/>
      <c r="C50" s="13"/>
      <c r="D50" s="13"/>
      <c r="E50" s="13"/>
      <c r="F50" s="13"/>
      <c r="G50" s="13"/>
      <c r="H50" s="13"/>
      <c r="I50" s="13"/>
      <c r="J50" s="13"/>
      <c r="K50" s="13"/>
    </row>
    <row r="51" spans="1:11" ht="15" customHeight="1">
      <c r="A51" s="51" t="s">
        <v>75</v>
      </c>
      <c r="B51" s="13"/>
      <c r="C51" s="13"/>
      <c r="D51" s="13"/>
      <c r="E51" s="13"/>
      <c r="F51" s="13"/>
      <c r="G51" s="13"/>
      <c r="H51" s="13"/>
      <c r="I51" s="13"/>
      <c r="J51" s="13"/>
      <c r="K51" s="13"/>
    </row>
    <row r="52" spans="1:11" ht="15" customHeight="1">
      <c r="A52" s="51" t="s">
        <v>68</v>
      </c>
      <c r="B52" s="13"/>
      <c r="C52" s="13"/>
      <c r="D52" s="13"/>
      <c r="E52" s="13"/>
      <c r="F52" s="13"/>
      <c r="G52" s="13"/>
      <c r="H52" s="13"/>
      <c r="I52" s="13"/>
      <c r="J52" s="13"/>
      <c r="K52" s="13"/>
    </row>
    <row r="53" spans="1:11" ht="15" customHeight="1">
      <c r="A53" s="17"/>
      <c r="B53" s="15"/>
      <c r="C53" s="15"/>
      <c r="D53" s="15"/>
      <c r="E53" s="15"/>
      <c r="F53" s="15"/>
      <c r="G53" s="15"/>
      <c r="H53" s="15"/>
      <c r="I53" s="15"/>
      <c r="J53" s="16"/>
      <c r="K53" s="13"/>
    </row>
    <row r="54" spans="1:11" ht="15" customHeight="1">
      <c r="A54" s="17"/>
      <c r="B54" s="15"/>
      <c r="C54" s="15"/>
      <c r="D54" s="15"/>
      <c r="E54" s="15"/>
      <c r="F54" s="15"/>
      <c r="G54" s="15"/>
      <c r="H54" s="15"/>
      <c r="I54" s="15"/>
      <c r="J54" s="16"/>
      <c r="K54" s="13"/>
    </row>
    <row r="55" spans="1:11" ht="15" customHeight="1">
      <c r="A55" s="17"/>
      <c r="B55" s="15"/>
      <c r="C55" s="15"/>
      <c r="D55" s="15"/>
      <c r="E55" s="15"/>
      <c r="F55" s="15"/>
      <c r="G55" s="15"/>
      <c r="H55" s="15"/>
      <c r="I55" s="15"/>
      <c r="J55" s="16"/>
      <c r="K55" s="13"/>
    </row>
    <row r="56" spans="1:11" ht="15" customHeight="1">
      <c r="A56" s="17"/>
      <c r="B56" s="15"/>
      <c r="C56" s="15"/>
      <c r="D56" s="15"/>
      <c r="E56" s="15"/>
      <c r="F56" s="15"/>
      <c r="G56" s="15"/>
      <c r="H56" s="15"/>
      <c r="I56" s="15"/>
      <c r="J56" s="16"/>
      <c r="K56" s="13"/>
    </row>
    <row r="57" spans="1:11" ht="15" customHeight="1">
      <c r="A57" s="17"/>
      <c r="B57" s="15"/>
      <c r="C57" s="15"/>
      <c r="D57" s="15"/>
      <c r="E57" s="15"/>
      <c r="F57" s="15"/>
      <c r="G57" s="15"/>
      <c r="H57" s="15"/>
      <c r="I57" s="15"/>
      <c r="J57" s="16"/>
      <c r="K57" s="13"/>
    </row>
    <row r="58" spans="1:11" ht="15" customHeight="1">
      <c r="A58" s="17"/>
      <c r="B58" s="15"/>
      <c r="C58" s="15"/>
      <c r="D58" s="15"/>
      <c r="E58" s="15"/>
      <c r="F58" s="15"/>
      <c r="G58" s="15"/>
      <c r="H58" s="15"/>
      <c r="I58" s="15"/>
      <c r="J58" s="16"/>
      <c r="K58" s="13"/>
    </row>
    <row r="59" spans="1:11" ht="15" customHeight="1">
      <c r="A59" s="17"/>
      <c r="B59" s="15"/>
      <c r="C59" s="15"/>
      <c r="D59" s="15"/>
      <c r="E59" s="15"/>
      <c r="F59" s="15"/>
      <c r="G59" s="15"/>
      <c r="H59" s="15"/>
      <c r="I59" s="15"/>
      <c r="J59" s="16"/>
      <c r="K59" s="13"/>
    </row>
    <row r="60" spans="1:11" ht="15" customHeight="1">
      <c r="A60" s="17"/>
      <c r="B60" s="15"/>
      <c r="C60" s="15"/>
      <c r="D60" s="15"/>
      <c r="E60" s="15"/>
      <c r="F60" s="15"/>
      <c r="G60" s="15"/>
      <c r="H60" s="15"/>
      <c r="I60" s="15"/>
      <c r="J60" s="16"/>
      <c r="K60" s="13"/>
    </row>
    <row r="61" spans="1:11" ht="15" customHeight="1">
      <c r="A61" s="17"/>
      <c r="B61" s="15"/>
      <c r="C61" s="15"/>
      <c r="D61" s="15"/>
      <c r="E61" s="15"/>
      <c r="F61" s="15"/>
      <c r="G61" s="15"/>
      <c r="H61" s="15"/>
      <c r="I61" s="15"/>
      <c r="J61" s="16"/>
      <c r="K61" s="13"/>
    </row>
    <row r="62" spans="1:11" ht="15" customHeight="1">
      <c r="A62" s="17"/>
      <c r="B62" s="15"/>
      <c r="C62" s="15"/>
      <c r="D62" s="15"/>
      <c r="E62" s="15"/>
      <c r="F62" s="15"/>
      <c r="G62" s="15"/>
      <c r="H62" s="15"/>
      <c r="I62" s="15"/>
      <c r="J62" s="16"/>
      <c r="K62" s="13"/>
    </row>
    <row r="63" spans="1:11" ht="15" customHeight="1">
      <c r="A63" s="17"/>
      <c r="B63" s="15"/>
      <c r="C63" s="15"/>
      <c r="D63" s="15"/>
      <c r="E63" s="15"/>
      <c r="F63" s="15"/>
      <c r="G63" s="15"/>
      <c r="H63" s="15"/>
      <c r="I63" s="15"/>
      <c r="J63" s="16"/>
      <c r="K63" s="13"/>
    </row>
    <row r="64" spans="1:11" ht="15" customHeight="1">
      <c r="A64" s="17"/>
      <c r="B64" s="15"/>
      <c r="C64" s="15"/>
      <c r="D64" s="15"/>
      <c r="E64" s="15"/>
      <c r="F64" s="15"/>
      <c r="G64" s="15"/>
      <c r="H64" s="15"/>
      <c r="I64" s="15"/>
      <c r="J64" s="16"/>
      <c r="K64" s="13"/>
    </row>
    <row r="65" spans="1:11" ht="15" customHeight="1">
      <c r="A65" s="17"/>
      <c r="B65" s="15"/>
      <c r="C65" s="15"/>
      <c r="D65" s="15"/>
      <c r="E65" s="15"/>
      <c r="F65" s="15"/>
      <c r="G65" s="15"/>
      <c r="H65" s="15"/>
      <c r="I65" s="15"/>
      <c r="J65" s="16"/>
      <c r="K65" s="13"/>
    </row>
    <row r="66" spans="1:11" ht="15" customHeight="1">
      <c r="A66" s="17"/>
      <c r="B66" s="15"/>
      <c r="C66" s="15"/>
      <c r="D66" s="15"/>
      <c r="E66" s="15"/>
      <c r="F66" s="15"/>
      <c r="G66" s="15"/>
      <c r="H66" s="15"/>
      <c r="I66" s="15"/>
      <c r="J66" s="16"/>
      <c r="K66" s="13"/>
    </row>
    <row r="67" spans="1:11" ht="15" customHeight="1">
      <c r="A67" s="17"/>
      <c r="B67" s="15"/>
      <c r="C67" s="15"/>
      <c r="D67" s="15"/>
      <c r="E67" s="15"/>
      <c r="F67" s="15"/>
      <c r="G67" s="15"/>
      <c r="H67" s="15"/>
      <c r="I67" s="15"/>
      <c r="J67" s="16"/>
      <c r="K67" s="13"/>
    </row>
    <row r="68" spans="1:11" ht="15" customHeight="1">
      <c r="A68" s="13"/>
      <c r="B68" s="18"/>
      <c r="C68" s="18"/>
      <c r="D68" s="18"/>
      <c r="E68" s="18"/>
      <c r="F68" s="18"/>
      <c r="G68" s="18"/>
      <c r="H68" s="18"/>
      <c r="I68" s="18"/>
      <c r="J68" s="19"/>
      <c r="K68" s="13"/>
    </row>
    <row r="69" spans="1:11" ht="15" customHeight="1">
      <c r="A69" s="13"/>
      <c r="B69" s="18"/>
      <c r="C69" s="18"/>
      <c r="D69" s="18"/>
      <c r="E69" s="18"/>
      <c r="F69" s="18"/>
      <c r="G69" s="18"/>
      <c r="H69" s="18"/>
      <c r="I69" s="18"/>
      <c r="J69" s="19"/>
      <c r="K69" s="13"/>
    </row>
    <row r="70" spans="1:11" ht="15" customHeight="1">
      <c r="A70" s="13"/>
      <c r="B70" s="18"/>
      <c r="C70" s="18"/>
      <c r="D70" s="18"/>
      <c r="E70" s="18"/>
      <c r="F70" s="18"/>
      <c r="G70" s="18"/>
      <c r="H70" s="18"/>
      <c r="I70" s="18"/>
      <c r="J70" s="19"/>
      <c r="K70" s="13"/>
    </row>
    <row r="71" spans="1:11" ht="15" customHeight="1">
      <c r="A71" s="13"/>
      <c r="B71" s="18"/>
      <c r="C71" s="18"/>
      <c r="D71" s="18"/>
      <c r="E71" s="18"/>
      <c r="F71" s="18"/>
      <c r="G71" s="18"/>
      <c r="H71" s="18"/>
      <c r="I71" s="18"/>
      <c r="J71" s="19"/>
      <c r="K71" s="13"/>
    </row>
    <row r="72" spans="1:11" ht="15" customHeight="1">
      <c r="A72" s="13"/>
      <c r="B72" s="18"/>
      <c r="C72" s="18"/>
      <c r="D72" s="18"/>
      <c r="E72" s="18"/>
      <c r="F72" s="18"/>
      <c r="G72" s="18"/>
      <c r="H72" s="18"/>
      <c r="I72" s="18"/>
      <c r="J72" s="19"/>
      <c r="K72" s="13"/>
    </row>
    <row r="73" spans="1:11" ht="15" customHeight="1">
      <c r="A73" s="13"/>
      <c r="B73" s="18"/>
      <c r="C73" s="18"/>
      <c r="D73" s="18"/>
      <c r="E73" s="18"/>
      <c r="F73" s="18"/>
      <c r="G73" s="18"/>
      <c r="H73" s="18"/>
      <c r="I73" s="18"/>
      <c r="J73" s="19"/>
      <c r="K73" s="13"/>
    </row>
    <row r="74" spans="1:11" ht="15" customHeight="1">
      <c r="A74" s="13"/>
      <c r="B74" s="18"/>
      <c r="C74" s="18"/>
      <c r="D74" s="18"/>
      <c r="E74" s="18"/>
      <c r="F74" s="18"/>
      <c r="G74" s="18"/>
      <c r="H74" s="18"/>
      <c r="I74" s="18"/>
      <c r="J74" s="19"/>
      <c r="K74" s="13"/>
    </row>
    <row r="75" spans="1:11" ht="15" customHeight="1">
      <c r="A75" s="13"/>
      <c r="B75" s="18"/>
      <c r="C75" s="18"/>
      <c r="D75" s="18"/>
      <c r="E75" s="18"/>
      <c r="F75" s="18"/>
      <c r="G75" s="18"/>
      <c r="H75" s="18"/>
      <c r="I75" s="18"/>
      <c r="J75" s="19"/>
      <c r="K75" s="13"/>
    </row>
    <row r="76" spans="1:11" ht="15" customHeight="1">
      <c r="A76" s="13"/>
      <c r="B76" s="18"/>
      <c r="C76" s="18"/>
      <c r="D76" s="18"/>
      <c r="E76" s="18"/>
      <c r="F76" s="18"/>
      <c r="G76" s="18"/>
      <c r="H76" s="18"/>
      <c r="I76" s="18"/>
      <c r="J76" s="19"/>
      <c r="K76" s="13"/>
    </row>
    <row r="77" spans="1:11" ht="15" customHeight="1">
      <c r="A77" s="13"/>
      <c r="B77" s="18"/>
      <c r="C77" s="18"/>
      <c r="D77" s="18"/>
      <c r="E77" s="18"/>
      <c r="F77" s="18"/>
      <c r="G77" s="18"/>
      <c r="H77" s="18"/>
      <c r="I77" s="18"/>
      <c r="J77" s="19"/>
      <c r="K77" s="13"/>
    </row>
    <row r="78" spans="1:11" ht="15" customHeight="1">
      <c r="A78" s="13"/>
      <c r="B78" s="18"/>
      <c r="C78" s="18"/>
      <c r="D78" s="18"/>
      <c r="E78" s="18"/>
      <c r="F78" s="18"/>
      <c r="G78" s="18"/>
      <c r="H78" s="18"/>
      <c r="I78" s="18"/>
      <c r="J78" s="19"/>
      <c r="K78" s="13"/>
    </row>
    <row r="79" spans="1:11" ht="15" customHeight="1">
      <c r="A79" s="13"/>
      <c r="B79" s="18"/>
      <c r="C79" s="18"/>
      <c r="D79" s="18"/>
      <c r="E79" s="18"/>
      <c r="F79" s="18"/>
      <c r="G79" s="18"/>
      <c r="H79" s="18"/>
      <c r="I79" s="18"/>
      <c r="J79" s="19"/>
      <c r="K79" s="13"/>
    </row>
    <row r="80" spans="1:11" ht="15" customHeight="1">
      <c r="A80" s="13"/>
      <c r="B80" s="18"/>
      <c r="C80" s="18"/>
      <c r="D80" s="18"/>
      <c r="E80" s="18"/>
      <c r="F80" s="18"/>
      <c r="G80" s="18"/>
      <c r="H80" s="18"/>
      <c r="I80" s="18"/>
      <c r="J80" s="19"/>
      <c r="K80" s="13"/>
    </row>
    <row r="81" spans="1:11" ht="15" customHeight="1">
      <c r="A81" s="13"/>
      <c r="B81" s="18"/>
      <c r="C81" s="18"/>
      <c r="D81" s="18"/>
      <c r="E81" s="18"/>
      <c r="F81" s="18"/>
      <c r="G81" s="18"/>
      <c r="H81" s="18"/>
      <c r="I81" s="18"/>
      <c r="J81" s="19"/>
      <c r="K81" s="13"/>
    </row>
    <row r="82" spans="1:11" ht="15" customHeight="1">
      <c r="A82" s="13"/>
      <c r="B82" s="18"/>
      <c r="C82" s="18"/>
      <c r="D82" s="18"/>
      <c r="E82" s="18"/>
      <c r="F82" s="18"/>
      <c r="G82" s="18"/>
      <c r="H82" s="18"/>
      <c r="I82" s="18"/>
      <c r="J82" s="19"/>
      <c r="K82" s="13"/>
    </row>
    <row r="83" spans="1:11" ht="15" customHeight="1">
      <c r="A83" s="13"/>
      <c r="B83" s="18"/>
      <c r="C83" s="18"/>
      <c r="D83" s="18"/>
      <c r="E83" s="18"/>
      <c r="F83" s="18"/>
      <c r="G83" s="18"/>
      <c r="H83" s="18"/>
      <c r="I83" s="18"/>
      <c r="J83" s="19"/>
      <c r="K83" s="13"/>
    </row>
    <row r="84" spans="1:11" ht="15" customHeight="1">
      <c r="A84" s="13"/>
      <c r="B84" s="18"/>
      <c r="C84" s="18"/>
      <c r="D84" s="18"/>
      <c r="E84" s="18"/>
      <c r="F84" s="18"/>
      <c r="G84" s="18"/>
      <c r="H84" s="18"/>
      <c r="I84" s="18"/>
      <c r="J84" s="19"/>
      <c r="K84" s="13"/>
    </row>
    <row r="85" spans="1:11" ht="15" customHeight="1">
      <c r="A85" s="13"/>
      <c r="B85" s="18"/>
      <c r="C85" s="18"/>
      <c r="D85" s="18"/>
      <c r="E85" s="18"/>
      <c r="F85" s="18"/>
      <c r="G85" s="18"/>
      <c r="H85" s="18"/>
      <c r="I85" s="18"/>
      <c r="J85" s="19"/>
      <c r="K85" s="13"/>
    </row>
    <row r="86" spans="1:11" ht="15" customHeight="1">
      <c r="A86" s="13"/>
      <c r="B86" s="18"/>
      <c r="C86" s="18"/>
      <c r="D86" s="18"/>
      <c r="E86" s="18"/>
      <c r="F86" s="18"/>
      <c r="G86" s="18"/>
      <c r="H86" s="18"/>
      <c r="I86" s="18"/>
      <c r="J86" s="19"/>
      <c r="K86" s="13"/>
    </row>
    <row r="87" spans="1:11" ht="15" customHeight="1">
      <c r="A87" s="13"/>
      <c r="B87" s="18"/>
      <c r="C87" s="18"/>
      <c r="D87" s="18"/>
      <c r="E87" s="18"/>
      <c r="F87" s="18"/>
      <c r="G87" s="18"/>
      <c r="H87" s="18"/>
      <c r="I87" s="18"/>
      <c r="J87" s="19"/>
      <c r="K87" s="13"/>
    </row>
    <row r="88" spans="1:11" ht="15" customHeight="1">
      <c r="A88" s="13"/>
      <c r="B88" s="18"/>
      <c r="C88" s="18"/>
      <c r="D88" s="18"/>
      <c r="E88" s="18"/>
      <c r="F88" s="18"/>
      <c r="G88" s="18"/>
      <c r="H88" s="18"/>
      <c r="I88" s="18"/>
      <c r="J88" s="19"/>
      <c r="K88" s="13"/>
    </row>
    <row r="89" spans="1:11" ht="15" customHeight="1">
      <c r="A89" s="13"/>
      <c r="B89" s="18"/>
      <c r="C89" s="18"/>
      <c r="D89" s="18"/>
      <c r="E89" s="18"/>
      <c r="F89" s="18"/>
      <c r="G89" s="18"/>
      <c r="H89" s="18"/>
      <c r="I89" s="18"/>
      <c r="J89" s="19"/>
      <c r="K89" s="13"/>
    </row>
    <row r="90" spans="1:11" ht="15" customHeight="1">
      <c r="A90" s="13"/>
      <c r="B90" s="18"/>
      <c r="C90" s="18"/>
      <c r="D90" s="18"/>
      <c r="E90" s="18"/>
      <c r="F90" s="18"/>
      <c r="G90" s="18"/>
      <c r="H90" s="18"/>
      <c r="I90" s="18"/>
      <c r="J90" s="19"/>
      <c r="K90" s="13"/>
    </row>
    <row r="91" spans="1:11" ht="15" customHeight="1">
      <c r="A91" s="13"/>
      <c r="B91" s="18"/>
      <c r="C91" s="18"/>
      <c r="D91" s="18"/>
      <c r="E91" s="18"/>
      <c r="F91" s="18"/>
      <c r="G91" s="18"/>
      <c r="H91" s="18"/>
      <c r="I91" s="18"/>
      <c r="J91" s="19"/>
      <c r="K91" s="13"/>
    </row>
    <row r="92" spans="1:11" ht="15" customHeight="1">
      <c r="A92" s="13"/>
      <c r="B92" s="18"/>
      <c r="C92" s="18"/>
      <c r="D92" s="18"/>
      <c r="E92" s="18"/>
      <c r="F92" s="18"/>
      <c r="G92" s="18"/>
      <c r="H92" s="18"/>
      <c r="I92" s="18"/>
      <c r="J92" s="19"/>
      <c r="K92" s="13"/>
    </row>
    <row r="93" spans="1:11" ht="15" customHeight="1">
      <c r="A93" s="13"/>
      <c r="B93" s="18"/>
      <c r="C93" s="18"/>
      <c r="D93" s="18"/>
      <c r="E93" s="18"/>
      <c r="F93" s="18"/>
      <c r="G93" s="18"/>
      <c r="H93" s="18"/>
      <c r="I93" s="18"/>
      <c r="J93" s="19"/>
      <c r="K93" s="13"/>
    </row>
    <row r="94" spans="1:11" ht="15" customHeight="1">
      <c r="A94" s="13"/>
      <c r="B94" s="18"/>
      <c r="C94" s="18"/>
      <c r="D94" s="18"/>
      <c r="E94" s="18"/>
      <c r="F94" s="18"/>
      <c r="G94" s="18"/>
      <c r="H94" s="18"/>
      <c r="I94" s="18"/>
      <c r="J94" s="19"/>
      <c r="K94" s="13"/>
    </row>
    <row r="95" spans="1:11" ht="15" customHeight="1">
      <c r="A95" s="13"/>
      <c r="B95" s="18"/>
      <c r="C95" s="18"/>
      <c r="D95" s="18"/>
      <c r="E95" s="18"/>
      <c r="F95" s="18"/>
      <c r="G95" s="18"/>
      <c r="H95" s="18"/>
      <c r="I95" s="18"/>
      <c r="J95" s="19"/>
      <c r="K95" s="13"/>
    </row>
    <row r="96" spans="1:11" ht="15" customHeight="1">
      <c r="A96" s="13"/>
      <c r="B96" s="18"/>
      <c r="C96" s="18"/>
      <c r="D96" s="18"/>
      <c r="E96" s="18"/>
      <c r="F96" s="18"/>
      <c r="G96" s="18"/>
      <c r="H96" s="18"/>
      <c r="I96" s="18"/>
      <c r="J96" s="19"/>
      <c r="K96" s="13"/>
    </row>
    <row r="97" spans="1:11" ht="15" customHeight="1">
      <c r="A97" s="13"/>
      <c r="B97" s="18"/>
      <c r="C97" s="18"/>
      <c r="D97" s="18"/>
      <c r="E97" s="18"/>
      <c r="F97" s="18"/>
      <c r="G97" s="18"/>
      <c r="H97" s="18"/>
      <c r="I97" s="18"/>
      <c r="J97" s="19"/>
      <c r="K97" s="13"/>
    </row>
    <row r="98" spans="1:11" ht="15" customHeight="1">
      <c r="A98" s="13"/>
      <c r="B98" s="18"/>
      <c r="C98" s="18"/>
      <c r="D98" s="18"/>
      <c r="E98" s="18"/>
      <c r="F98" s="18"/>
      <c r="G98" s="18"/>
      <c r="H98" s="18"/>
      <c r="I98" s="18"/>
      <c r="J98" s="19"/>
      <c r="K98" s="13"/>
    </row>
    <row r="99" spans="1:11" ht="15" customHeight="1">
      <c r="A99" s="13"/>
      <c r="B99" s="18"/>
      <c r="C99" s="18"/>
      <c r="D99" s="18"/>
      <c r="E99" s="18"/>
      <c r="F99" s="18"/>
      <c r="G99" s="18"/>
      <c r="H99" s="18"/>
      <c r="I99" s="18"/>
      <c r="J99" s="19"/>
      <c r="K99" s="13"/>
    </row>
    <row r="100" spans="1:11" ht="15" customHeight="1">
      <c r="A100" s="13"/>
      <c r="B100" s="18"/>
      <c r="C100" s="18"/>
      <c r="D100" s="18"/>
      <c r="E100" s="18"/>
      <c r="F100" s="18"/>
      <c r="G100" s="18"/>
      <c r="H100" s="18"/>
      <c r="I100" s="18"/>
      <c r="J100" s="19"/>
      <c r="K100" s="13"/>
    </row>
    <row r="101" spans="1:11" ht="15" customHeight="1">
      <c r="A101" s="13"/>
      <c r="B101" s="18"/>
      <c r="C101" s="18"/>
      <c r="D101" s="18"/>
      <c r="E101" s="18"/>
      <c r="F101" s="18"/>
      <c r="G101" s="18"/>
      <c r="H101" s="18"/>
      <c r="I101" s="18"/>
      <c r="J101" s="19"/>
      <c r="K101" s="13"/>
    </row>
    <row r="102" spans="1:11" ht="15" customHeight="1">
      <c r="A102" s="13"/>
      <c r="B102" s="18"/>
      <c r="C102" s="18"/>
      <c r="D102" s="18"/>
      <c r="E102" s="18"/>
      <c r="F102" s="18"/>
      <c r="G102" s="18"/>
      <c r="H102" s="18"/>
      <c r="I102" s="18"/>
      <c r="J102" s="19"/>
      <c r="K102" s="13"/>
    </row>
    <row r="103" spans="1:11" ht="15" customHeight="1">
      <c r="A103" s="13"/>
      <c r="B103" s="18"/>
      <c r="C103" s="18"/>
      <c r="D103" s="18"/>
      <c r="E103" s="18"/>
      <c r="F103" s="18"/>
      <c r="G103" s="18"/>
      <c r="H103" s="18"/>
      <c r="I103" s="18"/>
      <c r="J103" s="19"/>
      <c r="K103" s="13"/>
    </row>
    <row r="104" spans="1:11" ht="15" customHeight="1">
      <c r="A104" s="13"/>
      <c r="B104" s="18"/>
      <c r="C104" s="18"/>
      <c r="D104" s="18"/>
      <c r="E104" s="18"/>
      <c r="F104" s="18"/>
      <c r="G104" s="18"/>
      <c r="H104" s="18"/>
      <c r="I104" s="18"/>
      <c r="J104" s="19"/>
      <c r="K104" s="13"/>
    </row>
    <row r="105" spans="1:11" ht="15" customHeight="1">
      <c r="A105" s="13"/>
      <c r="B105" s="18"/>
      <c r="C105" s="18"/>
      <c r="D105" s="18"/>
      <c r="E105" s="18"/>
      <c r="F105" s="18"/>
      <c r="G105" s="18"/>
      <c r="H105" s="18"/>
      <c r="I105" s="18"/>
      <c r="J105" s="19"/>
      <c r="K105" s="13"/>
    </row>
    <row r="106" spans="1:11" ht="15" customHeight="1">
      <c r="A106" s="13"/>
      <c r="B106" s="18"/>
      <c r="C106" s="18"/>
      <c r="D106" s="18"/>
      <c r="E106" s="18"/>
      <c r="F106" s="18"/>
      <c r="G106" s="18"/>
      <c r="H106" s="18"/>
      <c r="I106" s="18"/>
      <c r="J106" s="19"/>
      <c r="K106" s="13"/>
    </row>
    <row r="107" spans="1:11" ht="15" customHeight="1">
      <c r="A107" s="13"/>
      <c r="B107" s="18"/>
      <c r="C107" s="18"/>
      <c r="D107" s="18"/>
      <c r="E107" s="18"/>
      <c r="F107" s="18"/>
      <c r="G107" s="18"/>
      <c r="H107" s="18"/>
      <c r="I107" s="18"/>
      <c r="J107" s="19"/>
      <c r="K107" s="13"/>
    </row>
    <row r="108" spans="1:11" ht="15" customHeight="1">
      <c r="A108" s="13"/>
      <c r="B108" s="18"/>
      <c r="C108" s="18"/>
      <c r="D108" s="18"/>
      <c r="E108" s="18"/>
      <c r="F108" s="18"/>
      <c r="G108" s="18"/>
      <c r="H108" s="18"/>
      <c r="I108" s="18"/>
      <c r="J108" s="19"/>
      <c r="K108" s="13"/>
    </row>
    <row r="109" spans="1:11" ht="15" customHeight="1">
      <c r="A109" s="13"/>
      <c r="B109" s="18"/>
      <c r="C109" s="18"/>
      <c r="D109" s="18"/>
      <c r="E109" s="18"/>
      <c r="F109" s="18"/>
      <c r="G109" s="18"/>
      <c r="H109" s="18"/>
      <c r="I109" s="18"/>
      <c r="J109" s="19"/>
      <c r="K109" s="13"/>
    </row>
    <row r="110" spans="1:11" ht="15" customHeight="1">
      <c r="A110" s="13"/>
      <c r="B110" s="18"/>
      <c r="C110" s="18"/>
      <c r="D110" s="18"/>
      <c r="E110" s="18"/>
      <c r="F110" s="18"/>
      <c r="G110" s="18"/>
      <c r="H110" s="18"/>
      <c r="I110" s="18"/>
      <c r="J110" s="19"/>
      <c r="K110" s="13"/>
    </row>
    <row r="111" spans="1:11" ht="15" customHeight="1">
      <c r="A111" s="13"/>
      <c r="B111" s="18"/>
      <c r="C111" s="18"/>
      <c r="D111" s="18"/>
      <c r="E111" s="18"/>
      <c r="F111" s="18"/>
      <c r="G111" s="18"/>
      <c r="H111" s="18"/>
      <c r="I111" s="18"/>
      <c r="J111" s="19"/>
      <c r="K111" s="13"/>
    </row>
    <row r="112" spans="1:11" ht="15" customHeight="1">
      <c r="A112" s="13"/>
      <c r="B112" s="18"/>
      <c r="C112" s="18"/>
      <c r="D112" s="18"/>
      <c r="E112" s="18"/>
      <c r="F112" s="18"/>
      <c r="G112" s="18"/>
      <c r="H112" s="18"/>
      <c r="I112" s="18"/>
      <c r="J112" s="19"/>
      <c r="K112" s="13"/>
    </row>
    <row r="113" spans="1:11" ht="15" customHeight="1">
      <c r="A113" s="13"/>
      <c r="B113" s="18"/>
      <c r="C113" s="18"/>
      <c r="D113" s="18"/>
      <c r="E113" s="18"/>
      <c r="F113" s="18"/>
      <c r="G113" s="18"/>
      <c r="H113" s="18"/>
      <c r="I113" s="18"/>
      <c r="J113" s="19"/>
      <c r="K113" s="13"/>
    </row>
    <row r="114" spans="1:11" ht="15" customHeight="1">
      <c r="A114" s="13"/>
      <c r="B114" s="18"/>
      <c r="C114" s="18"/>
      <c r="D114" s="18"/>
      <c r="E114" s="18"/>
      <c r="F114" s="18"/>
      <c r="G114" s="18"/>
      <c r="H114" s="18"/>
      <c r="I114" s="18"/>
      <c r="J114" s="19"/>
      <c r="K114" s="13"/>
    </row>
    <row r="115" spans="1:11" ht="15" customHeight="1">
      <c r="A115" s="13"/>
      <c r="B115" s="18"/>
      <c r="C115" s="18"/>
      <c r="D115" s="18"/>
      <c r="E115" s="18"/>
      <c r="F115" s="18"/>
      <c r="G115" s="18"/>
      <c r="H115" s="18"/>
      <c r="I115" s="18"/>
      <c r="J115" s="19"/>
      <c r="K115" s="13"/>
    </row>
    <row r="116" spans="1:11" ht="15" customHeight="1">
      <c r="A116" s="13"/>
      <c r="B116" s="18"/>
      <c r="C116" s="18"/>
      <c r="D116" s="18"/>
      <c r="E116" s="18"/>
      <c r="F116" s="18"/>
      <c r="G116" s="18"/>
      <c r="H116" s="18"/>
      <c r="I116" s="18"/>
      <c r="J116" s="19"/>
      <c r="K116" s="13"/>
    </row>
    <row r="117" spans="1:11" ht="15" customHeight="1">
      <c r="A117" s="13"/>
      <c r="B117" s="18"/>
      <c r="C117" s="18"/>
      <c r="D117" s="18"/>
      <c r="E117" s="18"/>
      <c r="F117" s="18"/>
      <c r="G117" s="18"/>
      <c r="H117" s="18"/>
      <c r="I117" s="18"/>
      <c r="J117" s="19"/>
      <c r="K117" s="13"/>
    </row>
    <row r="118" spans="1:11" ht="15" customHeight="1">
      <c r="A118" s="13"/>
      <c r="B118" s="18"/>
      <c r="C118" s="18"/>
      <c r="D118" s="18"/>
      <c r="E118" s="18"/>
      <c r="F118" s="18"/>
      <c r="G118" s="18"/>
      <c r="H118" s="18"/>
      <c r="I118" s="18"/>
      <c r="J118" s="19"/>
      <c r="K118" s="13"/>
    </row>
    <row r="119" spans="1:11" ht="15" customHeight="1">
      <c r="A119" s="13"/>
      <c r="B119" s="18"/>
      <c r="C119" s="18"/>
      <c r="D119" s="18"/>
      <c r="E119" s="18"/>
      <c r="F119" s="18"/>
      <c r="G119" s="18"/>
      <c r="H119" s="18"/>
      <c r="I119" s="18"/>
      <c r="J119" s="19"/>
      <c r="K119" s="13"/>
    </row>
    <row r="120" spans="1:11" ht="15" customHeight="1">
      <c r="A120" s="13"/>
      <c r="B120" s="18"/>
      <c r="C120" s="18"/>
      <c r="D120" s="18"/>
      <c r="E120" s="18"/>
      <c r="F120" s="18"/>
      <c r="G120" s="18"/>
      <c r="H120" s="18"/>
      <c r="I120" s="18"/>
      <c r="J120" s="19"/>
      <c r="K120" s="13"/>
    </row>
    <row r="121" spans="1:11" ht="15" customHeight="1">
      <c r="A121" s="13"/>
      <c r="B121" s="18"/>
      <c r="C121" s="18"/>
      <c r="D121" s="18"/>
      <c r="E121" s="18"/>
      <c r="F121" s="18"/>
      <c r="G121" s="18"/>
      <c r="H121" s="18"/>
      <c r="I121" s="18"/>
      <c r="J121" s="19"/>
      <c r="K121" s="13"/>
    </row>
    <row r="122" spans="1:11" ht="15" customHeight="1">
      <c r="A122" s="13"/>
      <c r="B122" s="18"/>
      <c r="C122" s="18"/>
      <c r="D122" s="18"/>
      <c r="E122" s="18"/>
      <c r="F122" s="18"/>
      <c r="G122" s="18"/>
      <c r="H122" s="18"/>
      <c r="I122" s="18"/>
      <c r="J122" s="19"/>
      <c r="K122" s="13"/>
    </row>
    <row r="123" spans="1:11" ht="15" customHeight="1">
      <c r="A123" s="13"/>
      <c r="B123" s="18"/>
      <c r="C123" s="18"/>
      <c r="D123" s="18"/>
      <c r="E123" s="18"/>
      <c r="F123" s="18"/>
      <c r="G123" s="18"/>
      <c r="H123" s="18"/>
      <c r="I123" s="18"/>
      <c r="J123" s="19"/>
      <c r="K123" s="13"/>
    </row>
    <row r="124" spans="1:11" ht="15" customHeight="1">
      <c r="A124" s="13"/>
      <c r="B124" s="18"/>
      <c r="C124" s="18"/>
      <c r="D124" s="18"/>
      <c r="E124" s="18"/>
      <c r="F124" s="18"/>
      <c r="G124" s="18"/>
      <c r="H124" s="18"/>
      <c r="I124" s="18"/>
      <c r="J124" s="19"/>
      <c r="K124" s="13"/>
    </row>
    <row r="125" spans="1:11" ht="15" customHeight="1">
      <c r="A125" s="13"/>
      <c r="B125" s="18"/>
      <c r="C125" s="18"/>
      <c r="D125" s="18"/>
      <c r="E125" s="18"/>
      <c r="F125" s="18"/>
      <c r="G125" s="18"/>
      <c r="H125" s="18"/>
      <c r="I125" s="18"/>
      <c r="J125" s="19"/>
      <c r="K125" s="13"/>
    </row>
    <row r="126" spans="1:11" ht="15" customHeight="1">
      <c r="A126" s="13"/>
      <c r="B126" s="18"/>
      <c r="C126" s="18"/>
      <c r="D126" s="18"/>
      <c r="E126" s="18"/>
      <c r="F126" s="18"/>
      <c r="G126" s="18"/>
      <c r="H126" s="18"/>
      <c r="I126" s="18"/>
      <c r="J126" s="19"/>
      <c r="K126" s="13"/>
    </row>
    <row r="127" spans="1:11" ht="15" customHeight="1">
      <c r="A127" s="13"/>
      <c r="B127" s="18"/>
      <c r="C127" s="18"/>
      <c r="D127" s="18"/>
      <c r="E127" s="18"/>
      <c r="F127" s="18"/>
      <c r="G127" s="18"/>
      <c r="H127" s="18"/>
      <c r="I127" s="18"/>
      <c r="J127" s="19"/>
      <c r="K127" s="13"/>
    </row>
    <row r="128" spans="1:11" ht="15" customHeight="1">
      <c r="A128" s="13"/>
      <c r="B128" s="18"/>
      <c r="C128" s="18"/>
      <c r="D128" s="18"/>
      <c r="E128" s="18"/>
      <c r="F128" s="18"/>
      <c r="G128" s="18"/>
      <c r="H128" s="18"/>
      <c r="I128" s="18"/>
      <c r="J128" s="19"/>
      <c r="K128" s="13"/>
    </row>
    <row r="129" spans="1:11" ht="15" customHeight="1">
      <c r="A129" s="13"/>
      <c r="B129" s="18"/>
      <c r="C129" s="18"/>
      <c r="D129" s="18"/>
      <c r="E129" s="18"/>
      <c r="F129" s="18"/>
      <c r="G129" s="18"/>
      <c r="H129" s="18"/>
      <c r="I129" s="18"/>
      <c r="J129" s="19"/>
      <c r="K129" s="13"/>
    </row>
    <row r="130" spans="1:11" ht="15" customHeight="1">
      <c r="A130" s="13"/>
      <c r="B130" s="18"/>
      <c r="C130" s="18"/>
      <c r="D130" s="18"/>
      <c r="E130" s="18"/>
      <c r="F130" s="18"/>
      <c r="G130" s="18"/>
      <c r="H130" s="18"/>
      <c r="I130" s="18"/>
      <c r="J130" s="19"/>
      <c r="K130" s="13"/>
    </row>
    <row r="131" spans="1:11" ht="15" customHeight="1">
      <c r="A131" s="13"/>
      <c r="B131" s="18"/>
      <c r="C131" s="18"/>
      <c r="D131" s="18"/>
      <c r="E131" s="18"/>
      <c r="F131" s="18"/>
      <c r="G131" s="18"/>
      <c r="H131" s="18"/>
      <c r="I131" s="18"/>
      <c r="J131" s="19"/>
      <c r="K131" s="13"/>
    </row>
    <row r="132" spans="1:11" ht="15" customHeight="1">
      <c r="A132" s="13"/>
      <c r="B132" s="18"/>
      <c r="C132" s="18"/>
      <c r="D132" s="18"/>
      <c r="E132" s="18"/>
      <c r="F132" s="18"/>
      <c r="G132" s="18"/>
      <c r="H132" s="18"/>
      <c r="I132" s="18"/>
      <c r="J132" s="19"/>
      <c r="K132" s="13"/>
    </row>
    <row r="133" spans="1:11" ht="15" customHeight="1">
      <c r="A133" s="13"/>
      <c r="B133" s="18"/>
      <c r="C133" s="18"/>
      <c r="D133" s="18"/>
      <c r="E133" s="18"/>
      <c r="F133" s="18"/>
      <c r="G133" s="18"/>
      <c r="H133" s="18"/>
      <c r="I133" s="18"/>
      <c r="J133" s="19"/>
      <c r="K133" s="13"/>
    </row>
    <row r="134" spans="1:11" ht="15" customHeight="1">
      <c r="A134" s="13"/>
      <c r="B134" s="18"/>
      <c r="C134" s="18"/>
      <c r="D134" s="18"/>
      <c r="E134" s="18"/>
      <c r="F134" s="18"/>
      <c r="G134" s="18"/>
      <c r="H134" s="18"/>
      <c r="I134" s="18"/>
      <c r="J134" s="19"/>
      <c r="K134" s="13"/>
    </row>
    <row r="135" spans="1:11" ht="15" customHeight="1">
      <c r="A135" s="13"/>
      <c r="B135" s="18"/>
      <c r="C135" s="18"/>
      <c r="D135" s="18"/>
      <c r="E135" s="18"/>
      <c r="F135" s="18"/>
      <c r="G135" s="18"/>
      <c r="H135" s="18"/>
      <c r="I135" s="18"/>
      <c r="J135" s="19"/>
      <c r="K135" s="13"/>
    </row>
    <row r="136" spans="1:11" ht="15" customHeight="1">
      <c r="A136" s="13"/>
      <c r="B136" s="18"/>
      <c r="C136" s="18"/>
      <c r="D136" s="18"/>
      <c r="E136" s="18"/>
      <c r="F136" s="18"/>
      <c r="G136" s="18"/>
      <c r="H136" s="18"/>
      <c r="I136" s="18"/>
      <c r="J136" s="19"/>
      <c r="K136" s="13"/>
    </row>
    <row r="137" spans="1:11" ht="15" customHeight="1">
      <c r="A137" s="13"/>
      <c r="B137" s="18"/>
      <c r="C137" s="18"/>
      <c r="D137" s="18"/>
      <c r="E137" s="18"/>
      <c r="F137" s="18"/>
      <c r="G137" s="18"/>
      <c r="H137" s="18"/>
      <c r="I137" s="18"/>
      <c r="J137" s="19"/>
      <c r="K137" s="13"/>
    </row>
    <row r="138" spans="1:11" ht="15" customHeight="1">
      <c r="A138" s="13"/>
      <c r="B138" s="18"/>
      <c r="C138" s="18"/>
      <c r="D138" s="18"/>
      <c r="E138" s="18"/>
      <c r="F138" s="18"/>
      <c r="G138" s="18"/>
      <c r="H138" s="18"/>
      <c r="I138" s="18"/>
      <c r="J138" s="19"/>
      <c r="K138" s="13"/>
    </row>
    <row r="139" spans="1:11" ht="15" customHeight="1">
      <c r="A139" s="13"/>
      <c r="B139" s="18"/>
      <c r="C139" s="18"/>
      <c r="D139" s="18"/>
      <c r="E139" s="18"/>
      <c r="F139" s="18"/>
      <c r="G139" s="18"/>
      <c r="H139" s="18"/>
      <c r="I139" s="18"/>
      <c r="J139" s="19"/>
      <c r="K139" s="13"/>
    </row>
    <row r="140" spans="1:11" ht="15" customHeight="1">
      <c r="A140" s="13"/>
      <c r="B140" s="18"/>
      <c r="C140" s="18"/>
      <c r="D140" s="18"/>
      <c r="E140" s="18"/>
      <c r="F140" s="18"/>
      <c r="G140" s="18"/>
      <c r="H140" s="18"/>
      <c r="I140" s="18"/>
      <c r="J140" s="19"/>
      <c r="K140" s="13"/>
    </row>
    <row r="141" spans="1:11" ht="15" customHeight="1">
      <c r="A141" s="13"/>
      <c r="B141" s="18"/>
      <c r="C141" s="18"/>
      <c r="D141" s="18"/>
      <c r="E141" s="18"/>
      <c r="F141" s="18"/>
      <c r="G141" s="18"/>
      <c r="H141" s="18"/>
      <c r="I141" s="18"/>
      <c r="J141" s="19"/>
      <c r="K141" s="13"/>
    </row>
    <row r="142" spans="1:11" ht="15" customHeight="1">
      <c r="A142" s="13"/>
      <c r="B142" s="18"/>
      <c r="C142" s="18"/>
      <c r="D142" s="18"/>
      <c r="E142" s="18"/>
      <c r="F142" s="18"/>
      <c r="G142" s="18"/>
      <c r="H142" s="18"/>
      <c r="I142" s="18"/>
      <c r="J142" s="19"/>
      <c r="K142" s="13"/>
    </row>
    <row r="143" spans="1:11" ht="15" customHeight="1">
      <c r="A143" s="13"/>
      <c r="B143" s="18"/>
      <c r="C143" s="18"/>
      <c r="D143" s="18"/>
      <c r="E143" s="18"/>
      <c r="F143" s="18"/>
      <c r="G143" s="18"/>
      <c r="H143" s="18"/>
      <c r="I143" s="18"/>
      <c r="J143" s="19"/>
      <c r="K143" s="13"/>
    </row>
    <row r="144" spans="1:11" ht="15" customHeight="1">
      <c r="A144" s="13"/>
      <c r="B144" s="18"/>
      <c r="C144" s="18"/>
      <c r="D144" s="18"/>
      <c r="E144" s="18"/>
      <c r="F144" s="18"/>
      <c r="G144" s="18"/>
      <c r="H144" s="18"/>
      <c r="I144" s="18"/>
      <c r="J144" s="19"/>
      <c r="K144" s="13"/>
    </row>
    <row r="145" spans="1:11" ht="15" customHeight="1">
      <c r="A145" s="13"/>
      <c r="B145" s="18"/>
      <c r="C145" s="18"/>
      <c r="D145" s="18"/>
      <c r="E145" s="18"/>
      <c r="F145" s="18"/>
      <c r="G145" s="18"/>
      <c r="H145" s="18"/>
      <c r="I145" s="18"/>
      <c r="J145" s="19"/>
      <c r="K145" s="13"/>
    </row>
    <row r="146" spans="1:11" ht="15" customHeight="1">
      <c r="A146" s="13"/>
      <c r="B146" s="18"/>
      <c r="C146" s="18"/>
      <c r="D146" s="18"/>
      <c r="E146" s="18"/>
      <c r="F146" s="18"/>
      <c r="G146" s="18"/>
      <c r="H146" s="18"/>
      <c r="I146" s="18"/>
      <c r="J146" s="19"/>
      <c r="K146" s="13"/>
    </row>
    <row r="147" spans="1:11" ht="15" customHeight="1">
      <c r="A147" s="13"/>
      <c r="B147" s="18"/>
      <c r="C147" s="18"/>
      <c r="D147" s="18"/>
      <c r="E147" s="18"/>
      <c r="F147" s="18"/>
      <c r="G147" s="18"/>
      <c r="H147" s="18"/>
      <c r="I147" s="18"/>
      <c r="J147" s="19"/>
      <c r="K147" s="13"/>
    </row>
    <row r="148" spans="1:11" ht="15" customHeight="1">
      <c r="A148" s="13"/>
      <c r="B148" s="18"/>
      <c r="C148" s="18"/>
      <c r="D148" s="18"/>
      <c r="E148" s="18"/>
      <c r="F148" s="18"/>
      <c r="G148" s="18"/>
      <c r="H148" s="18"/>
      <c r="I148" s="18"/>
      <c r="J148" s="19"/>
      <c r="K148" s="13"/>
    </row>
    <row r="149" spans="1:11" ht="15" customHeight="1">
      <c r="A149" s="13"/>
      <c r="B149" s="18"/>
      <c r="C149" s="18"/>
      <c r="D149" s="18"/>
      <c r="E149" s="18"/>
      <c r="F149" s="18"/>
      <c r="G149" s="18"/>
      <c r="H149" s="18"/>
      <c r="I149" s="18"/>
      <c r="J149" s="19"/>
      <c r="K149" s="13"/>
    </row>
    <row r="150" spans="1:11" ht="15" customHeight="1">
      <c r="A150" s="13"/>
      <c r="B150" s="18"/>
      <c r="C150" s="18"/>
      <c r="D150" s="18"/>
      <c r="E150" s="18"/>
      <c r="F150" s="18"/>
      <c r="G150" s="18"/>
      <c r="H150" s="18"/>
      <c r="I150" s="18"/>
      <c r="J150" s="19"/>
      <c r="K150" s="13"/>
    </row>
    <row r="151" spans="1:11" ht="15" customHeight="1">
      <c r="A151" s="13"/>
      <c r="B151" s="18"/>
      <c r="C151" s="18"/>
      <c r="D151" s="18"/>
      <c r="E151" s="18"/>
      <c r="F151" s="18"/>
      <c r="G151" s="18"/>
      <c r="H151" s="18"/>
      <c r="I151" s="18"/>
      <c r="J151" s="19"/>
      <c r="K151" s="13"/>
    </row>
    <row r="152" spans="1:11" ht="15" customHeight="1">
      <c r="A152" s="13"/>
      <c r="B152" s="18"/>
      <c r="C152" s="18"/>
      <c r="D152" s="18"/>
      <c r="E152" s="18"/>
      <c r="F152" s="18"/>
      <c r="G152" s="18"/>
      <c r="H152" s="18"/>
      <c r="I152" s="18"/>
      <c r="J152" s="19"/>
      <c r="K152" s="13"/>
    </row>
    <row r="153" spans="1:11" ht="15" customHeight="1">
      <c r="A153" s="13"/>
      <c r="B153" s="18"/>
      <c r="C153" s="18"/>
      <c r="D153" s="18"/>
      <c r="E153" s="18"/>
      <c r="F153" s="18"/>
      <c r="G153" s="18"/>
      <c r="H153" s="18"/>
      <c r="I153" s="18"/>
      <c r="J153" s="19"/>
      <c r="K153" s="13"/>
    </row>
    <row r="154" spans="1:11" ht="15" customHeight="1">
      <c r="A154" s="13"/>
      <c r="B154" s="18"/>
      <c r="C154" s="18"/>
      <c r="D154" s="18"/>
      <c r="E154" s="18"/>
      <c r="F154" s="18"/>
      <c r="G154" s="18"/>
      <c r="H154" s="18"/>
      <c r="I154" s="18"/>
      <c r="J154" s="19"/>
      <c r="K154" s="13"/>
    </row>
    <row r="155" spans="1:11" ht="15" customHeight="1">
      <c r="A155" s="13"/>
      <c r="B155" s="18"/>
      <c r="C155" s="18"/>
      <c r="D155" s="18"/>
      <c r="E155" s="18"/>
      <c r="F155" s="18"/>
      <c r="G155" s="18"/>
      <c r="H155" s="18"/>
      <c r="I155" s="18"/>
      <c r="J155" s="19"/>
      <c r="K155" s="13"/>
    </row>
    <row r="156" spans="1:11" ht="15" customHeight="1">
      <c r="A156" s="13"/>
      <c r="B156" s="18"/>
      <c r="C156" s="18"/>
      <c r="D156" s="18"/>
      <c r="E156" s="18"/>
      <c r="F156" s="18"/>
      <c r="G156" s="18"/>
      <c r="H156" s="18"/>
      <c r="I156" s="18"/>
      <c r="J156" s="19"/>
      <c r="K156" s="13"/>
    </row>
    <row r="157" spans="1:11" ht="15" customHeight="1">
      <c r="A157" s="13"/>
      <c r="B157" s="18"/>
      <c r="C157" s="18"/>
      <c r="D157" s="18"/>
      <c r="E157" s="18"/>
      <c r="F157" s="18"/>
      <c r="G157" s="18"/>
      <c r="H157" s="18"/>
      <c r="I157" s="18"/>
      <c r="J157" s="19"/>
      <c r="K157" s="13"/>
    </row>
    <row r="158" spans="1:11" ht="15" customHeight="1">
      <c r="A158" s="13"/>
      <c r="B158" s="18"/>
      <c r="C158" s="18"/>
      <c r="D158" s="18"/>
      <c r="E158" s="18"/>
      <c r="F158" s="18"/>
      <c r="G158" s="18"/>
      <c r="H158" s="18"/>
      <c r="I158" s="18"/>
      <c r="J158" s="19"/>
      <c r="K158" s="13"/>
    </row>
    <row r="159" spans="1:11" ht="15" customHeight="1">
      <c r="A159" s="13"/>
      <c r="B159" s="18"/>
      <c r="C159" s="18"/>
      <c r="D159" s="18"/>
      <c r="E159" s="18"/>
      <c r="F159" s="18"/>
      <c r="G159" s="18"/>
      <c r="H159" s="18"/>
      <c r="I159" s="18"/>
      <c r="J159" s="19"/>
      <c r="K159" s="13"/>
    </row>
    <row r="160" spans="1:11" ht="15" customHeight="1">
      <c r="A160" s="13"/>
      <c r="B160" s="18"/>
      <c r="C160" s="18"/>
      <c r="D160" s="18"/>
      <c r="E160" s="18"/>
      <c r="F160" s="18"/>
      <c r="G160" s="18"/>
      <c r="H160" s="18"/>
      <c r="I160" s="18"/>
      <c r="J160" s="19"/>
      <c r="K160" s="13"/>
    </row>
    <row r="161" spans="1:11" ht="15" customHeight="1">
      <c r="A161" s="13"/>
      <c r="B161" s="18"/>
      <c r="C161" s="18"/>
      <c r="D161" s="18"/>
      <c r="E161" s="18"/>
      <c r="F161" s="18"/>
      <c r="G161" s="18"/>
      <c r="H161" s="18"/>
      <c r="I161" s="18"/>
      <c r="J161" s="19"/>
      <c r="K161" s="13"/>
    </row>
    <row r="162" spans="1:11" ht="15" customHeight="1">
      <c r="A162" s="13"/>
      <c r="B162" s="18"/>
      <c r="C162" s="18"/>
      <c r="D162" s="18"/>
      <c r="E162" s="18"/>
      <c r="F162" s="18"/>
      <c r="G162" s="18"/>
      <c r="H162" s="18"/>
      <c r="I162" s="18"/>
      <c r="J162" s="19"/>
      <c r="K162" s="13"/>
    </row>
  </sheetData>
  <mergeCells count="34">
    <mergeCell ref="A1:J1"/>
    <mergeCell ref="B3:I3"/>
    <mergeCell ref="J3:J5"/>
    <mergeCell ref="B4:E4"/>
    <mergeCell ref="F4:F5"/>
    <mergeCell ref="G4:G5"/>
    <mergeCell ref="H4:H5"/>
    <mergeCell ref="I4:I5"/>
    <mergeCell ref="B26:F26"/>
    <mergeCell ref="H26:H28"/>
    <mergeCell ref="I26:J28"/>
    <mergeCell ref="B27:D27"/>
    <mergeCell ref="E27:E28"/>
    <mergeCell ref="F27:F28"/>
    <mergeCell ref="G27:G28"/>
    <mergeCell ref="I40:J40"/>
    <mergeCell ref="I29:J29"/>
    <mergeCell ref="I30:J30"/>
    <mergeCell ref="I31:J31"/>
    <mergeCell ref="I32:J32"/>
    <mergeCell ref="I33:J33"/>
    <mergeCell ref="I34:J34"/>
    <mergeCell ref="I35:J35"/>
    <mergeCell ref="I36:J36"/>
    <mergeCell ref="I37:J37"/>
    <mergeCell ref="I38:J38"/>
    <mergeCell ref="I39:J39"/>
    <mergeCell ref="I47:J47"/>
    <mergeCell ref="I41:J41"/>
    <mergeCell ref="I42:J42"/>
    <mergeCell ref="I43:J43"/>
    <mergeCell ref="I44:J44"/>
    <mergeCell ref="I45:J45"/>
    <mergeCell ref="I46:J46"/>
  </mergeCells>
  <phoneticPr fontId="3"/>
  <pageMargins left="0.78740157480314965" right="0.78740157480314965" top="0.98425196850393704" bottom="0.98425196850393704" header="0.51181102362204722" footer="0.31496062992125984"/>
  <pageSetup paperSize="9" scale="95"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R4年度末</vt:lpstr>
      <vt:lpstr>R3年度末</vt:lpstr>
      <vt:lpstr>R2年度末</vt:lpstr>
      <vt:lpstr>R元年度末</vt:lpstr>
      <vt:lpstr>H30年度末</vt:lpstr>
      <vt:lpstr>H29年度末</vt:lpstr>
      <vt:lpstr>H28年度末</vt:lpstr>
      <vt:lpstr>H27年度末</vt:lpstr>
      <vt:lpstr>H26年度末</vt:lpstr>
      <vt:lpstr>H25年度末</vt:lpstr>
      <vt:lpstr>H24年度末</vt:lpstr>
      <vt:lpstr>H23年度末</vt:lpstr>
      <vt:lpstr>H22年度末</vt:lpstr>
      <vt:lpstr>H21年度末</vt:lpstr>
      <vt:lpstr>H20年度末</vt:lpstr>
      <vt:lpstr>H19年度末</vt:lpstr>
      <vt:lpstr>Sheet1</vt:lpstr>
      <vt:lpstr>H19年度末!Print_Area</vt:lpstr>
      <vt:lpstr>H20年度末!Print_Area</vt:lpstr>
      <vt:lpstr>H21年度末!Print_Area</vt:lpstr>
      <vt:lpstr>H22年度末!Print_Area</vt:lpstr>
      <vt:lpstr>H23年度末!Print_Area</vt:lpstr>
      <vt:lpstr>H24年度末!Print_Area</vt:lpstr>
      <vt:lpstr>H25年度末!Print_Area</vt:lpstr>
      <vt:lpstr>H26年度末!Print_Area</vt:lpstr>
      <vt:lpstr>H27年度末!Print_Area</vt:lpstr>
      <vt:lpstr>H28年度末!Print_Area</vt:lpstr>
      <vt:lpstr>H29年度末!Print_Area</vt:lpstr>
      <vt:lpstr>H30年度末!Print_Area</vt:lpstr>
      <vt:lpstr>'R2年度末'!Print_Area</vt:lpstr>
      <vt:lpstr>'R3年度末'!Print_Area</vt:lpstr>
      <vt:lpstr>'R4年度末'!Print_Area</vt:lpstr>
      <vt:lpstr>R元年度末!Print_Area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2019-08-26T06:19:57Z</dcterms:created>
  <dcterms:modified xsi:type="dcterms:W3CDTF">2024-04-23T06:31:37Z</dcterms:modified>
</cp:coreProperties>
</file>