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05" yWindow="0" windowWidth="21870" windowHeight="9180"/>
  </bookViews>
  <sheets>
    <sheet name="【修繕積立金要件チェックシート】" sheetId="1" r:id="rId1"/>
  </sheets>
  <definedNames>
    <definedName name="_xlnm.Print_Area" localSheetId="0">【修繕積立金要件チェックシート】!$A$1:$C$18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 r="B16" i="1" s="1"/>
  <c r="B18" i="1" s="1"/>
  <c r="B20" i="1" l="1"/>
  <c r="B26" i="1"/>
  <c r="B23" i="1"/>
  <c r="B24" i="1" l="1"/>
  <c r="B17" i="1" s="1"/>
  <c r="B27" i="1"/>
</calcChain>
</file>

<file path=xl/sharedStrings.xml><?xml version="1.0" encoding="utf-8"?>
<sst xmlns="http://schemas.openxmlformats.org/spreadsheetml/2006/main" count="58" uniqueCount="46">
  <si>
    <t>計画期間全体での専用使用料等からの繰入額の総額</t>
    <phoneticPr fontId="3"/>
  </si>
  <si>
    <t>マンションの総専有床面積</t>
    <phoneticPr fontId="3"/>
  </si>
  <si>
    <t>機械式駐車場の 1 台あたり月額の修繕工事費</t>
    <phoneticPr fontId="3"/>
  </si>
  <si>
    <t>マンションの建築延べ床面積</t>
    <rPh sb="6" eb="8">
      <t>ケンチク</t>
    </rPh>
    <rPh sb="8" eb="9">
      <t>ノ</t>
    </rPh>
    <rPh sb="10" eb="13">
      <t>ユカメンセキ</t>
    </rPh>
    <phoneticPr fontId="3"/>
  </si>
  <si>
    <t>機械式駐車場の機種</t>
    <phoneticPr fontId="3"/>
  </si>
  <si>
    <t>機械式駐車場の修繕工事費
（１台当たり月額）</t>
    <phoneticPr fontId="3"/>
  </si>
  <si>
    <t>２段(ピット１段)昇降式</t>
    <phoneticPr fontId="3"/>
  </si>
  <si>
    <t>３段(ピット２段)昇降式</t>
    <phoneticPr fontId="3"/>
  </si>
  <si>
    <t>３段(ピット１段)昇降横行式</t>
    <phoneticPr fontId="3"/>
  </si>
  <si>
    <t>４段(ピット２段)昇降横行式</t>
    <phoneticPr fontId="3"/>
  </si>
  <si>
    <t>エレベーター方式（垂直循環方式）</t>
    <phoneticPr fontId="3"/>
  </si>
  <si>
    <t>機械式駐車場がある場合の加算額</t>
    <rPh sb="0" eb="3">
      <t>キカイシキ</t>
    </rPh>
    <rPh sb="3" eb="6">
      <t>チュウシャジョウ</t>
    </rPh>
    <rPh sb="9" eb="11">
      <t>バアイ</t>
    </rPh>
    <rPh sb="12" eb="15">
      <t>カサンガク</t>
    </rPh>
    <phoneticPr fontId="3"/>
  </si>
  <si>
    <t>その他</t>
    <phoneticPr fontId="3"/>
  </si>
  <si>
    <t>【マンションの修繕積立金に関するガイドラインに示された金額の目安における下限値】</t>
    <phoneticPr fontId="3"/>
  </si>
  <si>
    <r>
      <t>●地上</t>
    </r>
    <r>
      <rPr>
        <b/>
        <u/>
        <sz val="11"/>
        <color rgb="FFFF0000"/>
        <rFont val="BIZ UDゴシック"/>
        <family val="3"/>
        <charset val="128"/>
      </rPr>
      <t>20階未満</t>
    </r>
    <r>
      <rPr>
        <sz val="11"/>
        <color theme="1"/>
        <rFont val="BIZ UDゴシック"/>
        <family val="3"/>
        <charset val="128"/>
      </rPr>
      <t>のマンション</t>
    </r>
    <rPh sb="1" eb="3">
      <t>チジョウ</t>
    </rPh>
    <rPh sb="5" eb="6">
      <t>カイ</t>
    </rPh>
    <rPh sb="6" eb="8">
      <t>ミマン</t>
    </rPh>
    <phoneticPr fontId="3"/>
  </si>
  <si>
    <t>●地上20階未満のマンション</t>
    <rPh sb="1" eb="3">
      <t>チジョウ</t>
    </rPh>
    <rPh sb="5" eb="6">
      <t>カイ</t>
    </rPh>
    <rPh sb="6" eb="8">
      <t>ミマン</t>
    </rPh>
    <phoneticPr fontId="3"/>
  </si>
  <si>
    <r>
      <t>（機械式駐車場が</t>
    </r>
    <r>
      <rPr>
        <b/>
        <u/>
        <sz val="11"/>
        <color rgb="FFFF0000"/>
        <rFont val="BIZ UDゴシック"/>
        <family val="3"/>
        <charset val="128"/>
      </rPr>
      <t>ない</t>
    </r>
    <r>
      <rPr>
        <sz val="11"/>
        <color theme="1"/>
        <rFont val="BIZ UDゴシック"/>
        <family val="3"/>
        <charset val="128"/>
      </rPr>
      <t>場合の下限値）</t>
    </r>
    <rPh sb="1" eb="4">
      <t>キカイシキ</t>
    </rPh>
    <rPh sb="4" eb="7">
      <t>チュウシャジョウ</t>
    </rPh>
    <rPh sb="10" eb="12">
      <t>バアイ</t>
    </rPh>
    <rPh sb="13" eb="16">
      <t>カゲンチ</t>
    </rPh>
    <phoneticPr fontId="3"/>
  </si>
  <si>
    <t>マンションの総床面積</t>
    <rPh sb="6" eb="7">
      <t>ソウ</t>
    </rPh>
    <rPh sb="7" eb="10">
      <t>ユカメンセキ</t>
    </rPh>
    <phoneticPr fontId="3"/>
  </si>
  <si>
    <t>円/㎡・月</t>
    <phoneticPr fontId="3"/>
  </si>
  <si>
    <r>
      <t>（機械式駐車場が</t>
    </r>
    <r>
      <rPr>
        <b/>
        <u/>
        <sz val="11"/>
        <color rgb="FFFF0000"/>
        <rFont val="BIZ UDゴシック"/>
        <family val="3"/>
        <charset val="128"/>
      </rPr>
      <t>ある</t>
    </r>
    <r>
      <rPr>
        <sz val="11"/>
        <color theme="1"/>
        <rFont val="BIZ UDゴシック"/>
        <family val="3"/>
        <charset val="128"/>
      </rPr>
      <t>場合の下限値）</t>
    </r>
    <rPh sb="1" eb="4">
      <t>キカイシキ</t>
    </rPh>
    <rPh sb="4" eb="7">
      <t>チュウシャジョウ</t>
    </rPh>
    <rPh sb="10" eb="12">
      <t>バアイ</t>
    </rPh>
    <rPh sb="13" eb="16">
      <t>カゲンチ</t>
    </rPh>
    <phoneticPr fontId="3"/>
  </si>
  <si>
    <t>～5,000㎡</t>
    <phoneticPr fontId="3"/>
  </si>
  <si>
    <r>
      <t>●地上</t>
    </r>
    <r>
      <rPr>
        <b/>
        <u/>
        <sz val="11"/>
        <color rgb="FFFF0000"/>
        <rFont val="BIZ UDゴシック"/>
        <family val="3"/>
        <charset val="128"/>
      </rPr>
      <t>20階以上</t>
    </r>
    <r>
      <rPr>
        <sz val="11"/>
        <color theme="1"/>
        <rFont val="BIZ UDゴシック"/>
        <family val="3"/>
        <charset val="128"/>
      </rPr>
      <t>のマンション</t>
    </r>
    <rPh sb="1" eb="3">
      <t>チジョウ</t>
    </rPh>
    <rPh sb="5" eb="6">
      <t>カイ</t>
    </rPh>
    <rPh sb="6" eb="8">
      <t>イジョウ</t>
    </rPh>
    <phoneticPr fontId="3"/>
  </si>
  <si>
    <t>5,000～10,000㎡</t>
    <phoneticPr fontId="3"/>
  </si>
  <si>
    <r>
      <t>（機械式駐車場が</t>
    </r>
    <r>
      <rPr>
        <b/>
        <u/>
        <sz val="11"/>
        <color rgb="FFFF0000"/>
        <rFont val="BIZ UDゴシック"/>
        <family val="3"/>
        <charset val="128"/>
      </rPr>
      <t>ない</t>
    </r>
    <r>
      <rPr>
        <sz val="11"/>
        <color theme="1"/>
        <rFont val="BIZ UDゴシック"/>
        <family val="3"/>
        <charset val="128"/>
      </rPr>
      <t>場合）</t>
    </r>
    <rPh sb="1" eb="4">
      <t>キカイシキ</t>
    </rPh>
    <rPh sb="4" eb="7">
      <t>チュウシャジョウ</t>
    </rPh>
    <rPh sb="10" eb="12">
      <t>バアイ</t>
    </rPh>
    <phoneticPr fontId="3"/>
  </si>
  <si>
    <t>10,000～20,000㎡</t>
    <phoneticPr fontId="3"/>
  </si>
  <si>
    <r>
      <t>（機械式駐車場が</t>
    </r>
    <r>
      <rPr>
        <b/>
        <u/>
        <sz val="11"/>
        <color rgb="FFFF0000"/>
        <rFont val="BIZ UDゴシック"/>
        <family val="3"/>
        <charset val="128"/>
      </rPr>
      <t>ある</t>
    </r>
    <r>
      <rPr>
        <sz val="11"/>
        <color theme="1"/>
        <rFont val="BIZ UDゴシック"/>
        <family val="3"/>
        <charset val="128"/>
      </rPr>
      <t>場合）</t>
    </r>
    <rPh sb="1" eb="4">
      <t>キカイシキ</t>
    </rPh>
    <rPh sb="4" eb="7">
      <t>チュウシャジョウ</t>
    </rPh>
    <rPh sb="10" eb="12">
      <t>バアイ</t>
    </rPh>
    <phoneticPr fontId="3"/>
  </si>
  <si>
    <t>20,000㎡～</t>
    <phoneticPr fontId="3"/>
  </si>
  <si>
    <t>●地上20階以上のマンション</t>
    <rPh sb="1" eb="3">
      <t>チジョウ</t>
    </rPh>
    <rPh sb="5" eb="6">
      <t>カイ</t>
    </rPh>
    <rPh sb="6" eb="8">
      <t>イジョウ</t>
    </rPh>
    <phoneticPr fontId="3"/>
  </si>
  <si>
    <t>面積に関わらず</t>
    <rPh sb="0" eb="2">
      <t>メンセキ</t>
    </rPh>
    <rPh sb="3" eb="4">
      <t>カカ</t>
    </rPh>
    <phoneticPr fontId="3"/>
  </si>
  <si>
    <t>長期修繕計画期間全体で集める修繕積立金の総額</t>
    <rPh sb="0" eb="4">
      <t>チョウキシュウゼン</t>
    </rPh>
    <phoneticPr fontId="3"/>
  </si>
  <si>
    <t>機械式駐車場の有無</t>
    <rPh sb="0" eb="6">
      <t>キカイシキチュウシャジョウ</t>
    </rPh>
    <rPh sb="7" eb="9">
      <t>ウム</t>
    </rPh>
    <phoneticPr fontId="3"/>
  </si>
  <si>
    <t>　②２つ目の機械式駐車場の機種</t>
    <rPh sb="4" eb="5">
      <t>メ</t>
    </rPh>
    <rPh sb="6" eb="9">
      <t>キカイシキ</t>
    </rPh>
    <rPh sb="9" eb="12">
      <t>チュウシャジョウ</t>
    </rPh>
    <rPh sb="13" eb="15">
      <t>キシュ</t>
    </rPh>
    <phoneticPr fontId="3"/>
  </si>
  <si>
    <t>　②２つ目の機械式駐車場の台数</t>
    <rPh sb="4" eb="5">
      <t>メ</t>
    </rPh>
    <rPh sb="6" eb="9">
      <t>キカイシキ</t>
    </rPh>
    <rPh sb="9" eb="12">
      <t>チュウシャジョウ</t>
    </rPh>
    <rPh sb="13" eb="15">
      <t>ダイスウ</t>
    </rPh>
    <phoneticPr fontId="3"/>
  </si>
  <si>
    <t>　①１つ目の機械式駐車場の機種</t>
    <rPh sb="4" eb="5">
      <t>メ</t>
    </rPh>
    <rPh sb="6" eb="9">
      <t>キカイシキ</t>
    </rPh>
    <rPh sb="9" eb="12">
      <t>チュウシャジョウ</t>
    </rPh>
    <rPh sb="13" eb="15">
      <t>キシュ</t>
    </rPh>
    <phoneticPr fontId="3"/>
  </si>
  <si>
    <t>　①１つ目の機械式駐車場の台数</t>
    <rPh sb="4" eb="5">
      <t>メ</t>
    </rPh>
    <rPh sb="6" eb="9">
      <t>キカイシキ</t>
    </rPh>
    <rPh sb="9" eb="12">
      <t>チュウシャジョウ</t>
    </rPh>
    <rPh sb="13" eb="15">
      <t>ダイスウ</t>
    </rPh>
    <phoneticPr fontId="3"/>
  </si>
  <si>
    <t>長期修繕計画の計画期間(年)</t>
    <rPh sb="0" eb="2">
      <t>チョウキ</t>
    </rPh>
    <rPh sb="2" eb="4">
      <t>シュウゼン</t>
    </rPh>
    <rPh sb="4" eb="6">
      <t>ケイカク</t>
    </rPh>
    <rPh sb="7" eb="9">
      <t>ケイカク</t>
    </rPh>
    <rPh sb="9" eb="11">
      <t>キカン</t>
    </rPh>
    <rPh sb="12" eb="13">
      <t>ネン</t>
    </rPh>
    <phoneticPr fontId="3"/>
  </si>
  <si>
    <t>階数</t>
    <rPh sb="0" eb="2">
      <t>カイスウ</t>
    </rPh>
    <phoneticPr fontId="3"/>
  </si>
  <si>
    <t>判定</t>
    <rPh sb="0" eb="2">
      <t>ハンテイ</t>
    </rPh>
    <phoneticPr fontId="3"/>
  </si>
  <si>
    <t>長期修繕計画期間当初の修繕積立金の残額（繰越金）</t>
    <rPh sb="0" eb="2">
      <t>チョウキ</t>
    </rPh>
    <rPh sb="2" eb="4">
      <t>シュウゼン</t>
    </rPh>
    <rPh sb="4" eb="6">
      <t>ケイカク</t>
    </rPh>
    <rPh sb="6" eb="8">
      <t>キカン</t>
    </rPh>
    <rPh sb="8" eb="10">
      <t>トウショ</t>
    </rPh>
    <rPh sb="11" eb="13">
      <t>シュウゼン</t>
    </rPh>
    <rPh sb="13" eb="15">
      <t>ツミタテ</t>
    </rPh>
    <rPh sb="15" eb="16">
      <t>キン</t>
    </rPh>
    <rPh sb="17" eb="19">
      <t>ザンガク</t>
    </rPh>
    <rPh sb="20" eb="23">
      <t>クリコシキン</t>
    </rPh>
    <phoneticPr fontId="3"/>
  </si>
  <si>
    <t>計画期間（月）</t>
    <rPh sb="0" eb="4">
      <t>ケイカクキカン</t>
    </rPh>
    <rPh sb="5" eb="6">
      <t>ツキ</t>
    </rPh>
    <phoneticPr fontId="3"/>
  </si>
  <si>
    <t>最低水準額</t>
    <rPh sb="0" eb="5">
      <t>サイテイスイジュンガク</t>
    </rPh>
    <phoneticPr fontId="3"/>
  </si>
  <si>
    <t>計画期間全体での修繕積立金の平均</t>
    <rPh sb="0" eb="2">
      <t>ケイカク</t>
    </rPh>
    <rPh sb="2" eb="4">
      <t>キカン</t>
    </rPh>
    <rPh sb="4" eb="6">
      <t>ゼンタイ</t>
    </rPh>
    <rPh sb="8" eb="10">
      <t>シュウゼン</t>
    </rPh>
    <rPh sb="10" eb="12">
      <t>ツミタテ</t>
    </rPh>
    <rPh sb="12" eb="13">
      <t>キン</t>
    </rPh>
    <rPh sb="14" eb="16">
      <t>ヘイキン</t>
    </rPh>
    <phoneticPr fontId="3"/>
  </si>
  <si>
    <t>半角数字</t>
    <rPh sb="0" eb="4">
      <t>ハンカクスウジ</t>
    </rPh>
    <phoneticPr fontId="3"/>
  </si>
  <si>
    <t>ドロップダウン</t>
    <phoneticPr fontId="3"/>
  </si>
  <si>
    <t>　このシートの赤いセルに入力することで、管理計画認定基準のうち「⑭長期修繕計画の計画期間全体での修繕積立金の総額から算定された修繕積立金の平均額が著しく低額でない」を満たしているかチェックできます。</t>
    <rPh sb="7" eb="8">
      <t>アカ</t>
    </rPh>
    <rPh sb="12" eb="14">
      <t>ニュウリョク</t>
    </rPh>
    <rPh sb="20" eb="24">
      <t>カンリケイカク</t>
    </rPh>
    <rPh sb="24" eb="28">
      <t>ニンテイキジュン</t>
    </rPh>
    <rPh sb="83" eb="84">
      <t>ミ</t>
    </rPh>
    <phoneticPr fontId="3"/>
  </si>
  <si>
    <t>修繕積立金の平均額算出シート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</si>
</sst>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quot;年&quot;"/>
    <numFmt numFmtId="177" formatCode="0&quot;か月&quot;"/>
    <numFmt numFmtId="178" formatCode="#,##0&quot;円/台・月&quot;"/>
    <numFmt numFmtId="179" formatCode="0&quot;台&quot;"/>
    <numFmt numFmtId="180" formatCode="0&quot;円/㎡・月&quot;"/>
    <numFmt numFmtId="181" formatCode="0&quot;階&quot;&quot;建&quot;"/>
    <numFmt numFmtId="182" formatCode="0.00&quot;円&quot;"/>
    <numFmt numFmtId="183" formatCode="0.00&quot;円/㎡・月&quot;"/>
    <numFmt numFmtId="184" formatCode="#,###.00&quot;㎡&quot;"/>
    <numFmt numFmtId="185" formatCode="#,###&quot;円&quot;"/>
  </numFmts>
  <fonts count="18" x14ac:knownFonts="1">
    <font>
      <sz val="11"/>
      <color theme="1"/>
      <name val="游ゴシック"/>
      <family val="2"/>
      <scheme val="minor"/>
    </font>
    <font>
      <sz val="11"/>
      <color theme="1"/>
      <name val="游ゴシック"/>
      <family val="2"/>
      <scheme val="minor"/>
    </font>
    <font>
      <b/>
      <sz val="11"/>
      <color theme="1"/>
      <name val="BIZ UDゴシック"/>
      <family val="3"/>
      <charset val="128"/>
    </font>
    <font>
      <sz val="6"/>
      <name val="游ゴシック"/>
      <family val="3"/>
      <charset val="128"/>
      <scheme val="minor"/>
    </font>
    <font>
      <sz val="11"/>
      <color theme="1"/>
      <name val="BIZ UDゴシック"/>
      <family val="3"/>
      <charset val="128"/>
    </font>
    <font>
      <sz val="11"/>
      <name val="BIZ UDゴシック"/>
      <family val="3"/>
      <charset val="128"/>
    </font>
    <font>
      <sz val="10"/>
      <color theme="1"/>
      <name val="BIZ UDゴシック"/>
      <family val="3"/>
      <charset val="128"/>
    </font>
    <font>
      <sz val="11"/>
      <color rgb="FFFF0000"/>
      <name val="BIZ UDゴシック"/>
      <family val="3"/>
      <charset val="128"/>
    </font>
    <font>
      <sz val="9"/>
      <color theme="1"/>
      <name val="BIZ UDゴシック"/>
      <family val="3"/>
      <charset val="128"/>
    </font>
    <font>
      <sz val="6"/>
      <color theme="1"/>
      <name val="BIZ UDゴシック"/>
      <family val="3"/>
      <charset val="128"/>
    </font>
    <font>
      <sz val="8"/>
      <color theme="1"/>
      <name val="BIZ UDゴシック"/>
      <family val="3"/>
      <charset val="128"/>
    </font>
    <font>
      <b/>
      <u/>
      <sz val="11"/>
      <color theme="1"/>
      <name val="BIZ UDゴシック"/>
      <family val="3"/>
      <charset val="128"/>
    </font>
    <font>
      <b/>
      <u/>
      <sz val="11"/>
      <color rgb="FFFF0000"/>
      <name val="BIZ UDゴシック"/>
      <family val="3"/>
      <charset val="128"/>
    </font>
    <font>
      <u/>
      <sz val="11"/>
      <color theme="1"/>
      <name val="BIZ UDゴシック"/>
      <family val="3"/>
      <charset val="128"/>
    </font>
    <font>
      <b/>
      <sz val="14"/>
      <color theme="1"/>
      <name val="BIZ UDゴシック"/>
      <family val="3"/>
      <charset val="128"/>
    </font>
    <font>
      <u/>
      <sz val="11"/>
      <color rgb="FFFF0000"/>
      <name val="BIZ UDゴシック"/>
      <family val="3"/>
      <charset val="128"/>
    </font>
    <font>
      <sz val="10"/>
      <color theme="2" tint="-0.749992370372631"/>
      <name val="HG丸ｺﾞｼｯｸM-PRO"/>
      <family val="3"/>
      <charset val="128"/>
    </font>
    <font>
      <sz val="12"/>
      <color rgb="FFFF0000"/>
      <name val="BIZ UD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theme="1"/>
      </left>
      <right/>
      <top style="thin">
        <color theme="1"/>
      </top>
      <bottom style="medium">
        <color rgb="FFFF0000"/>
      </bottom>
      <diagonal/>
    </border>
  </borders>
  <cellStyleXfs count="2">
    <xf numFmtId="0" fontId="0" fillId="0" borderId="0"/>
    <xf numFmtId="38" fontId="1" fillId="0" borderId="0" applyFont="0" applyFill="0" applyBorder="0" applyAlignment="0" applyProtection="0">
      <alignment vertical="center"/>
    </xf>
  </cellStyleXfs>
  <cellXfs count="66">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4"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0" fontId="4" fillId="0" borderId="1" xfId="0" applyFont="1" applyFill="1" applyBorder="1" applyAlignment="1">
      <alignment horizontal="center" vertical="center" shrinkToFit="1"/>
    </xf>
    <xf numFmtId="0" fontId="4" fillId="0" borderId="2" xfId="0" applyFont="1" applyBorder="1" applyAlignment="1">
      <alignment vertical="center"/>
    </xf>
    <xf numFmtId="0" fontId="4" fillId="0" borderId="4" xfId="0" applyFont="1" applyBorder="1" applyAlignment="1">
      <alignment vertical="center"/>
    </xf>
    <xf numFmtId="0" fontId="10" fillId="0" borderId="1" xfId="0" applyFont="1" applyFill="1" applyBorder="1" applyAlignment="1">
      <alignment horizontal="center" vertical="center" shrinkToFit="1"/>
    </xf>
    <xf numFmtId="0" fontId="4" fillId="0" borderId="0" xfId="0" applyFont="1" applyBorder="1" applyAlignment="1">
      <alignment horizontal="right" vertical="center"/>
    </xf>
    <xf numFmtId="0" fontId="4" fillId="4" borderId="1" xfId="0" applyFont="1" applyFill="1" applyBorder="1" applyAlignment="1">
      <alignment vertical="center"/>
    </xf>
    <xf numFmtId="0" fontId="11" fillId="0" borderId="5" xfId="0" applyFont="1" applyBorder="1" applyAlignment="1">
      <alignment vertical="center"/>
    </xf>
    <xf numFmtId="0" fontId="4" fillId="5" borderId="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4" borderId="1" xfId="0" applyFont="1" applyFill="1" applyBorder="1" applyAlignment="1">
      <alignment horizontal="center" vertical="center"/>
    </xf>
    <xf numFmtId="0" fontId="4" fillId="0" borderId="0" xfId="0" applyFont="1"/>
    <xf numFmtId="0" fontId="4" fillId="0" borderId="0" xfId="0" applyFont="1" applyBorder="1" applyAlignment="1">
      <alignment vertical="center"/>
    </xf>
    <xf numFmtId="0" fontId="2" fillId="0" borderId="0" xfId="0" applyFont="1" applyFill="1" applyAlignment="1">
      <alignment horizontal="center" vertical="center"/>
    </xf>
    <xf numFmtId="0" fontId="14" fillId="0" borderId="0" xfId="0" applyFont="1" applyAlignment="1">
      <alignment vertical="center"/>
    </xf>
    <xf numFmtId="0" fontId="7" fillId="0" borderId="0" xfId="0" applyFont="1" applyFill="1" applyBorder="1" applyAlignment="1">
      <alignment horizontal="right" vertical="center"/>
    </xf>
    <xf numFmtId="0" fontId="4" fillId="0" borderId="0" xfId="0" applyFont="1" applyAlignment="1">
      <alignment vertical="center" wrapText="1"/>
    </xf>
    <xf numFmtId="0" fontId="4" fillId="0" borderId="7" xfId="0" applyFont="1" applyBorder="1" applyAlignment="1">
      <alignment vertical="center"/>
    </xf>
    <xf numFmtId="0" fontId="5" fillId="0" borderId="10" xfId="0" applyFont="1" applyFill="1" applyBorder="1" applyAlignment="1">
      <alignment horizontal="left" vertical="center"/>
    </xf>
    <xf numFmtId="0" fontId="5" fillId="4" borderId="1" xfId="0" applyFont="1" applyFill="1" applyBorder="1" applyAlignment="1">
      <alignment vertical="center"/>
    </xf>
    <xf numFmtId="0" fontId="5" fillId="4" borderId="6" xfId="0" applyFont="1" applyFill="1" applyBorder="1" applyAlignment="1">
      <alignment vertical="center"/>
    </xf>
    <xf numFmtId="0" fontId="5" fillId="4" borderId="2" xfId="0" applyFont="1" applyFill="1" applyBorder="1" applyAlignment="1">
      <alignment vertical="center"/>
    </xf>
    <xf numFmtId="0" fontId="5" fillId="4" borderId="3" xfId="0" applyFont="1" applyFill="1" applyBorder="1" applyAlignment="1">
      <alignment vertical="center"/>
    </xf>
    <xf numFmtId="0" fontId="5" fillId="4" borderId="4" xfId="0" applyFont="1" applyFill="1" applyBorder="1" applyAlignment="1">
      <alignment vertical="center"/>
    </xf>
    <xf numFmtId="0" fontId="4" fillId="4" borderId="1" xfId="0" applyFont="1" applyFill="1" applyBorder="1" applyAlignment="1">
      <alignment vertical="center" wrapText="1"/>
    </xf>
    <xf numFmtId="38" fontId="4" fillId="0" borderId="7" xfId="1" applyFont="1" applyFill="1" applyBorder="1" applyAlignment="1">
      <alignment vertical="center"/>
    </xf>
    <xf numFmtId="0" fontId="13" fillId="4" borderId="6" xfId="0" applyFont="1" applyFill="1" applyBorder="1" applyAlignment="1">
      <alignment vertical="center"/>
    </xf>
    <xf numFmtId="0" fontId="4" fillId="0" borderId="0" xfId="0" applyFont="1" applyAlignment="1">
      <alignment horizontal="center" vertical="center"/>
    </xf>
    <xf numFmtId="0" fontId="16" fillId="0" borderId="0" xfId="0" applyFont="1" applyAlignment="1">
      <alignment horizontal="center" vertical="center"/>
    </xf>
    <xf numFmtId="177" fontId="16" fillId="0" borderId="7" xfId="0" applyNumberFormat="1" applyFont="1" applyBorder="1" applyAlignment="1">
      <alignment horizontal="center" vertical="center"/>
    </xf>
    <xf numFmtId="0" fontId="16" fillId="0" borderId="7" xfId="0" applyFont="1" applyBorder="1" applyAlignment="1">
      <alignment horizontal="center" vertical="center"/>
    </xf>
    <xf numFmtId="181" fontId="4" fillId="2" borderId="1" xfId="0" applyNumberFormat="1" applyFont="1" applyFill="1" applyBorder="1" applyAlignment="1" applyProtection="1">
      <alignment horizontal="center" vertical="center"/>
      <protection locked="0"/>
    </xf>
    <xf numFmtId="184" fontId="4" fillId="2" borderId="1" xfId="0" applyNumberFormat="1" applyFont="1" applyFill="1" applyBorder="1" applyAlignment="1" applyProtection="1">
      <alignment horizontal="center" vertical="center" shrinkToFit="1"/>
      <protection locked="0"/>
    </xf>
    <xf numFmtId="176" fontId="4" fillId="2" borderId="6" xfId="0" applyNumberFormat="1" applyFont="1" applyFill="1" applyBorder="1" applyAlignment="1" applyProtection="1">
      <alignment horizontal="center" vertical="center" shrinkToFit="1"/>
      <protection locked="0"/>
    </xf>
    <xf numFmtId="178" fontId="4" fillId="6" borderId="2" xfId="0" applyNumberFormat="1" applyFont="1" applyFill="1" applyBorder="1" applyAlignment="1" applyProtection="1">
      <alignment horizontal="center" vertical="center" shrinkToFit="1"/>
      <protection locked="0"/>
    </xf>
    <xf numFmtId="179" fontId="4" fillId="6" borderId="11" xfId="0" applyNumberFormat="1" applyFont="1" applyFill="1" applyBorder="1" applyAlignment="1" applyProtection="1">
      <alignment horizontal="center" vertical="center"/>
      <protection locked="0"/>
    </xf>
    <xf numFmtId="178" fontId="4" fillId="6" borderId="3" xfId="0" applyNumberFormat="1" applyFont="1" applyFill="1" applyBorder="1" applyAlignment="1" applyProtection="1">
      <alignment horizontal="center" vertical="center" shrinkToFit="1"/>
      <protection locked="0"/>
    </xf>
    <xf numFmtId="179" fontId="4" fillId="6" borderId="4"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shrinkToFit="1"/>
      <protection locked="0"/>
    </xf>
    <xf numFmtId="185" fontId="4" fillId="2" borderId="1" xfId="0" applyNumberFormat="1" applyFont="1" applyFill="1" applyBorder="1" applyAlignment="1" applyProtection="1">
      <alignment horizontal="center" vertical="center" shrinkToFit="1"/>
      <protection locked="0"/>
    </xf>
    <xf numFmtId="185" fontId="4" fillId="2" borderId="6" xfId="0" applyNumberFormat="1" applyFont="1" applyFill="1" applyBorder="1" applyAlignment="1" applyProtection="1">
      <alignment horizontal="center" vertical="center" shrinkToFit="1"/>
      <protection locked="0"/>
    </xf>
    <xf numFmtId="183" fontId="15" fillId="4" borderId="1" xfId="0" applyNumberFormat="1" applyFont="1" applyFill="1" applyBorder="1" applyAlignment="1">
      <alignment horizontal="center" vertical="center"/>
    </xf>
    <xf numFmtId="183" fontId="4" fillId="4" borderId="12" xfId="0" applyNumberFormat="1" applyFont="1" applyFill="1" applyBorder="1" applyAlignment="1">
      <alignment horizontal="center" vertical="center"/>
    </xf>
    <xf numFmtId="177" fontId="4" fillId="0" borderId="10" xfId="0" applyNumberFormat="1" applyFont="1" applyBorder="1" applyAlignment="1">
      <alignment horizontal="center" vertical="center"/>
    </xf>
    <xf numFmtId="182" fontId="4" fillId="7" borderId="1" xfId="0" applyNumberFormat="1" applyFont="1" applyFill="1" applyBorder="1" applyAlignment="1">
      <alignment horizontal="center" vertical="center"/>
    </xf>
    <xf numFmtId="0" fontId="4" fillId="0" borderId="5" xfId="0" applyFont="1" applyBorder="1" applyAlignment="1">
      <alignment horizontal="center" vertical="center"/>
    </xf>
    <xf numFmtId="180" fontId="13" fillId="0" borderId="2" xfId="0" applyNumberFormat="1" applyFont="1" applyBorder="1" applyAlignment="1">
      <alignment horizontal="center" vertical="center"/>
    </xf>
    <xf numFmtId="180" fontId="13" fillId="0" borderId="4" xfId="0" applyNumberFormat="1" applyFont="1" applyBorder="1" applyAlignment="1">
      <alignment horizontal="center" vertical="center"/>
    </xf>
    <xf numFmtId="183" fontId="13" fillId="0" borderId="4" xfId="0" applyNumberFormat="1" applyFont="1" applyBorder="1" applyAlignment="1">
      <alignment horizontal="center" vertical="center"/>
    </xf>
    <xf numFmtId="38" fontId="7" fillId="0" borderId="0" xfId="1" applyFont="1" applyAlignment="1">
      <alignment horizontal="center" vertical="center"/>
    </xf>
    <xf numFmtId="0" fontId="7" fillId="0" borderId="0" xfId="0" applyFont="1" applyAlignment="1">
      <alignment horizontal="center" vertical="center"/>
    </xf>
    <xf numFmtId="178" fontId="4" fillId="3" borderId="1" xfId="0" applyNumberFormat="1" applyFont="1" applyFill="1" applyBorder="1" applyAlignment="1">
      <alignment horizontal="center" vertical="center"/>
    </xf>
    <xf numFmtId="0" fontId="4" fillId="0" borderId="0" xfId="0" applyFont="1" applyAlignment="1">
      <alignment horizontal="center"/>
    </xf>
    <xf numFmtId="0" fontId="12" fillId="4" borderId="9" xfId="0" applyFont="1" applyFill="1" applyBorder="1" applyAlignment="1">
      <alignment vertical="center"/>
    </xf>
    <xf numFmtId="0" fontId="7" fillId="4" borderId="13" xfId="0" applyFont="1" applyFill="1" applyBorder="1" applyAlignment="1">
      <alignment vertical="center"/>
    </xf>
    <xf numFmtId="183" fontId="17" fillId="4" borderId="8" xfId="0" applyNumberFormat="1" applyFont="1" applyFill="1" applyBorder="1" applyAlignment="1">
      <alignment horizontal="center" vertical="center"/>
    </xf>
    <xf numFmtId="0" fontId="4" fillId="0" borderId="0" xfId="0" applyFont="1" applyAlignment="1">
      <alignment horizontal="left" vertical="center" wrapText="1"/>
    </xf>
  </cellXfs>
  <cellStyles count="2">
    <cellStyle name="桁区切り" xfId="1" builtinId="6"/>
    <cellStyle name="標準" xfId="0" builtinId="0"/>
  </cellStyles>
  <dxfs count="3">
    <dxf>
      <fill>
        <patternFill>
          <bgColor theme="5" tint="0.59996337778862885"/>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tabSelected="1" view="pageBreakPreview" zoomScale="115" zoomScaleNormal="100" zoomScaleSheetLayoutView="115" workbookViewId="0">
      <selection activeCell="A12" sqref="A12"/>
    </sheetView>
  </sheetViews>
  <sheetFormatPr defaultRowHeight="19.5" customHeight="1" x14ac:dyDescent="0.4"/>
  <cols>
    <col min="1" max="1" width="36" style="1" customWidth="1"/>
    <col min="2" max="2" width="43.875" style="36" customWidth="1"/>
    <col min="3" max="3" width="13.875" style="1" customWidth="1"/>
    <col min="4" max="4" width="13.125" style="1" customWidth="1"/>
    <col min="5" max="16384" width="9" style="1"/>
  </cols>
  <sheetData>
    <row r="1" spans="1:4" ht="21.75" customHeight="1" x14ac:dyDescent="0.4">
      <c r="A1" s="23" t="s">
        <v>45</v>
      </c>
      <c r="B1" s="22"/>
      <c r="C1" s="2"/>
      <c r="D1" s="2"/>
    </row>
    <row r="2" spans="1:4" ht="21.75" customHeight="1" x14ac:dyDescent="0.4">
      <c r="A2" s="65" t="s">
        <v>44</v>
      </c>
      <c r="B2" s="65"/>
      <c r="C2" s="65"/>
      <c r="D2" s="25"/>
    </row>
    <row r="3" spans="1:4" ht="21.75" customHeight="1" x14ac:dyDescent="0.4">
      <c r="A3" s="65"/>
      <c r="B3" s="65"/>
      <c r="C3" s="65"/>
      <c r="D3" s="25"/>
    </row>
    <row r="4" spans="1:4" ht="21.95" customHeight="1" x14ac:dyDescent="0.4">
      <c r="A4" s="28" t="s">
        <v>36</v>
      </c>
      <c r="B4" s="40"/>
      <c r="C4" s="37" t="s">
        <v>42</v>
      </c>
      <c r="D4" s="2"/>
    </row>
    <row r="5" spans="1:4" ht="21.95" customHeight="1" x14ac:dyDescent="0.4">
      <c r="A5" s="28" t="s">
        <v>1</v>
      </c>
      <c r="B5" s="41"/>
      <c r="C5" s="37" t="s">
        <v>42</v>
      </c>
    </row>
    <row r="6" spans="1:4" ht="21.95" customHeight="1" x14ac:dyDescent="0.4">
      <c r="A6" s="28" t="s">
        <v>3</v>
      </c>
      <c r="B6" s="41"/>
      <c r="C6" s="37" t="s">
        <v>42</v>
      </c>
    </row>
    <row r="7" spans="1:4" ht="21.95" customHeight="1" x14ac:dyDescent="0.4">
      <c r="A7" s="29" t="s">
        <v>30</v>
      </c>
      <c r="B7" s="42"/>
      <c r="C7" s="38" t="s">
        <v>43</v>
      </c>
    </row>
    <row r="8" spans="1:4" ht="21.95" customHeight="1" x14ac:dyDescent="0.4">
      <c r="A8" s="30" t="s">
        <v>33</v>
      </c>
      <c r="B8" s="43"/>
      <c r="C8" s="39" t="s">
        <v>43</v>
      </c>
    </row>
    <row r="9" spans="1:4" ht="21.95" customHeight="1" x14ac:dyDescent="0.4">
      <c r="A9" s="31" t="s">
        <v>34</v>
      </c>
      <c r="B9" s="44"/>
      <c r="C9" s="39" t="s">
        <v>42</v>
      </c>
    </row>
    <row r="10" spans="1:4" ht="21.95" customHeight="1" x14ac:dyDescent="0.4">
      <c r="A10" s="31" t="s">
        <v>31</v>
      </c>
      <c r="B10" s="45"/>
      <c r="C10" s="39" t="s">
        <v>43</v>
      </c>
    </row>
    <row r="11" spans="1:4" ht="21.95" customHeight="1" x14ac:dyDescent="0.4">
      <c r="A11" s="32" t="s">
        <v>32</v>
      </c>
      <c r="B11" s="46"/>
      <c r="C11" s="39" t="s">
        <v>42</v>
      </c>
    </row>
    <row r="12" spans="1:4" ht="27.75" customHeight="1" x14ac:dyDescent="0.4">
      <c r="A12" s="15" t="s">
        <v>35</v>
      </c>
      <c r="B12" s="47"/>
      <c r="C12" s="39" t="s">
        <v>42</v>
      </c>
    </row>
    <row r="13" spans="1:4" ht="27.75" customHeight="1" x14ac:dyDescent="0.4">
      <c r="A13" s="33" t="s">
        <v>38</v>
      </c>
      <c r="B13" s="48"/>
      <c r="C13" s="39" t="s">
        <v>42</v>
      </c>
    </row>
    <row r="14" spans="1:4" ht="35.25" customHeight="1" x14ac:dyDescent="0.4">
      <c r="A14" s="33" t="s">
        <v>29</v>
      </c>
      <c r="B14" s="48"/>
      <c r="C14" s="39" t="s">
        <v>42</v>
      </c>
    </row>
    <row r="15" spans="1:4" ht="30" customHeight="1" x14ac:dyDescent="0.4">
      <c r="A15" s="33" t="s">
        <v>0</v>
      </c>
      <c r="B15" s="49"/>
      <c r="C15" s="39" t="s">
        <v>42</v>
      </c>
    </row>
    <row r="16" spans="1:4" ht="30" customHeight="1" x14ac:dyDescent="0.4">
      <c r="A16" s="62" t="s">
        <v>41</v>
      </c>
      <c r="B16" s="50" t="e">
        <f>(B13+B14+B15)/B5/B19</f>
        <v>#DIV/0!</v>
      </c>
      <c r="C16" s="21"/>
    </row>
    <row r="17" spans="1:3" ht="30" customHeight="1" thickBot="1" x14ac:dyDescent="0.45">
      <c r="A17" s="35" t="s">
        <v>40</v>
      </c>
      <c r="B17" s="51" t="e">
        <f>IF(AND(B4&lt;20,B7="なし"),B23,IF(AND(B4&lt;20,COUNTIF(B7,"*あり*")),B24,IF(AND(B4&gt;=20,B7="なし"),B26,B27)))</f>
        <v>#N/A</v>
      </c>
      <c r="C17" s="21"/>
    </row>
    <row r="18" spans="1:3" ht="30" customHeight="1" thickBot="1" x14ac:dyDescent="0.45">
      <c r="A18" s="63" t="s">
        <v>37</v>
      </c>
      <c r="B18" s="64" t="str">
        <f>IF(B12="","",IF(B12&lt;30,"長期修繕計画期間の不足",IF(B12="","",IF(B17&lt;=B16,"適合","不適合"))))</f>
        <v/>
      </c>
      <c r="C18" s="21"/>
    </row>
    <row r="19" spans="1:3" ht="19.5" customHeight="1" x14ac:dyDescent="0.4">
      <c r="A19" s="27" t="s">
        <v>39</v>
      </c>
      <c r="B19" s="52">
        <f>B12*12</f>
        <v>0</v>
      </c>
      <c r="C19" s="21"/>
    </row>
    <row r="20" spans="1:3" ht="19.5" customHeight="1" x14ac:dyDescent="0.4">
      <c r="A20" s="4" t="s">
        <v>11</v>
      </c>
      <c r="B20" s="53" t="e">
        <f>IFERROR(VLOOKUP(B8,A31:B36,2,FALSE)*B9/B5+VLOOKUP(B10,A31:B36,2,FALSE)*B11/B5,VLOOKUP(B8,A31:B36,2,FALSE)*B9/B5)</f>
        <v>#N/A</v>
      </c>
      <c r="C20" s="21"/>
    </row>
    <row r="21" spans="1:3" ht="19.5" customHeight="1" x14ac:dyDescent="0.4">
      <c r="A21" s="16"/>
      <c r="B21" s="54"/>
      <c r="C21" s="26"/>
    </row>
    <row r="22" spans="1:3" ht="19.5" customHeight="1" x14ac:dyDescent="0.4">
      <c r="A22" s="15" t="s">
        <v>14</v>
      </c>
      <c r="B22" s="19"/>
      <c r="C22" s="26"/>
    </row>
    <row r="23" spans="1:3" ht="19.5" customHeight="1" x14ac:dyDescent="0.4">
      <c r="A23" s="11" t="s">
        <v>16</v>
      </c>
      <c r="B23" s="55">
        <f>IF(B6&gt;=20000,B44,IF(B6&gt;=10000,B43,IF(B6&gt;=5000,B42,IF(B6&lt;=5000,B41))))</f>
        <v>235</v>
      </c>
      <c r="C23" s="26"/>
    </row>
    <row r="24" spans="1:3" ht="19.5" customHeight="1" x14ac:dyDescent="0.4">
      <c r="A24" s="12" t="s">
        <v>19</v>
      </c>
      <c r="B24" s="56" t="e">
        <f>B23+B20</f>
        <v>#N/A</v>
      </c>
      <c r="C24" s="34"/>
    </row>
    <row r="25" spans="1:3" ht="19.5" customHeight="1" x14ac:dyDescent="0.4">
      <c r="A25" s="15" t="s">
        <v>21</v>
      </c>
      <c r="B25" s="19"/>
    </row>
    <row r="26" spans="1:3" ht="19.5" customHeight="1" x14ac:dyDescent="0.4">
      <c r="A26" s="11" t="s">
        <v>23</v>
      </c>
      <c r="B26" s="55">
        <f>B48</f>
        <v>240</v>
      </c>
      <c r="C26" s="24"/>
    </row>
    <row r="27" spans="1:3" ht="19.5" customHeight="1" x14ac:dyDescent="0.4">
      <c r="A27" s="12" t="s">
        <v>25</v>
      </c>
      <c r="B27" s="57" t="e">
        <f>B26+B20</f>
        <v>#N/A</v>
      </c>
      <c r="C27" s="24"/>
    </row>
    <row r="28" spans="1:3" ht="19.5" customHeight="1" x14ac:dyDescent="0.4">
      <c r="B28" s="58"/>
    </row>
    <row r="29" spans="1:3" ht="19.5" customHeight="1" x14ac:dyDescent="0.4">
      <c r="A29" s="6" t="s">
        <v>2</v>
      </c>
      <c r="B29" s="59"/>
      <c r="C29" s="7"/>
    </row>
    <row r="30" spans="1:3" ht="19.5" customHeight="1" x14ac:dyDescent="0.4">
      <c r="A30" s="8" t="s">
        <v>4</v>
      </c>
      <c r="B30" s="9" t="s">
        <v>5</v>
      </c>
    </row>
    <row r="31" spans="1:3" ht="19.5" customHeight="1" x14ac:dyDescent="0.4">
      <c r="A31" s="10" t="s">
        <v>6</v>
      </c>
      <c r="B31" s="60">
        <v>6450</v>
      </c>
    </row>
    <row r="32" spans="1:3" ht="19.5" customHeight="1" x14ac:dyDescent="0.4">
      <c r="A32" s="10" t="s">
        <v>7</v>
      </c>
      <c r="B32" s="60">
        <v>5840</v>
      </c>
    </row>
    <row r="33" spans="1:4" ht="19.5" customHeight="1" x14ac:dyDescent="0.4">
      <c r="A33" s="10" t="s">
        <v>8</v>
      </c>
      <c r="B33" s="60">
        <v>7210</v>
      </c>
    </row>
    <row r="34" spans="1:4" ht="19.5" customHeight="1" x14ac:dyDescent="0.4">
      <c r="A34" s="10" t="s">
        <v>9</v>
      </c>
      <c r="B34" s="60">
        <v>6235</v>
      </c>
    </row>
    <row r="35" spans="1:4" ht="19.5" customHeight="1" x14ac:dyDescent="0.4">
      <c r="A35" s="10" t="s">
        <v>10</v>
      </c>
      <c r="B35" s="60">
        <v>4645</v>
      </c>
    </row>
    <row r="36" spans="1:4" ht="19.5" customHeight="1" x14ac:dyDescent="0.4">
      <c r="A36" s="13" t="s">
        <v>12</v>
      </c>
      <c r="B36" s="60">
        <v>5235</v>
      </c>
      <c r="C36" s="14"/>
    </row>
    <row r="37" spans="1:4" ht="19.5" customHeight="1" x14ac:dyDescent="0.4">
      <c r="A37" s="3"/>
    </row>
    <row r="38" spans="1:4" ht="19.5" customHeight="1" x14ac:dyDescent="0.4">
      <c r="A38" s="5" t="s">
        <v>13</v>
      </c>
      <c r="D38"/>
    </row>
    <row r="39" spans="1:4" ht="19.5" customHeight="1" x14ac:dyDescent="0.4">
      <c r="A39" s="1" t="s">
        <v>15</v>
      </c>
      <c r="D39" s="21"/>
    </row>
    <row r="40" spans="1:4" ht="19.5" customHeight="1" x14ac:dyDescent="0.4">
      <c r="A40" s="17" t="s">
        <v>17</v>
      </c>
      <c r="B40" s="17" t="s">
        <v>18</v>
      </c>
      <c r="C40" s="18"/>
      <c r="D40" s="21"/>
    </row>
    <row r="41" spans="1:4" ht="19.5" customHeight="1" x14ac:dyDescent="0.4">
      <c r="A41" s="10" t="s">
        <v>20</v>
      </c>
      <c r="B41" s="10">
        <v>235</v>
      </c>
      <c r="C41" s="18"/>
    </row>
    <row r="42" spans="1:4" ht="19.5" customHeight="1" x14ac:dyDescent="0.4">
      <c r="A42" s="10" t="s">
        <v>22</v>
      </c>
      <c r="B42" s="10">
        <v>170</v>
      </c>
      <c r="C42" s="18"/>
    </row>
    <row r="43" spans="1:4" ht="19.5" customHeight="1" x14ac:dyDescent="0.4">
      <c r="A43" s="10" t="s">
        <v>24</v>
      </c>
      <c r="B43" s="10">
        <v>200</v>
      </c>
      <c r="C43" s="18"/>
    </row>
    <row r="44" spans="1:4" ht="19.5" customHeight="1" x14ac:dyDescent="0.4">
      <c r="A44" s="10" t="s">
        <v>26</v>
      </c>
      <c r="B44" s="10">
        <v>190</v>
      </c>
      <c r="C44" s="18"/>
    </row>
    <row r="46" spans="1:4" ht="19.5" customHeight="1" x14ac:dyDescent="0.15">
      <c r="A46" s="20" t="s">
        <v>27</v>
      </c>
      <c r="B46" s="61"/>
      <c r="C46" s="20"/>
    </row>
    <row r="47" spans="1:4" ht="19.5" customHeight="1" x14ac:dyDescent="0.4">
      <c r="A47" s="17" t="s">
        <v>17</v>
      </c>
      <c r="B47" s="17" t="s">
        <v>18</v>
      </c>
      <c r="C47" s="18"/>
    </row>
    <row r="48" spans="1:4" ht="19.5" customHeight="1" x14ac:dyDescent="0.4">
      <c r="A48" s="10" t="s">
        <v>28</v>
      </c>
      <c r="B48" s="10">
        <v>240</v>
      </c>
      <c r="C48" s="18"/>
    </row>
  </sheetData>
  <sheetProtection sheet="1"/>
  <mergeCells count="1">
    <mergeCell ref="A2:C3"/>
  </mergeCells>
  <phoneticPr fontId="3"/>
  <conditionalFormatting sqref="B8:B11">
    <cfRule type="expression" dxfId="2" priority="2">
      <formula>$B$7="２種類あり"</formula>
    </cfRule>
  </conditionalFormatting>
  <conditionalFormatting sqref="B8:B9">
    <cfRule type="expression" dxfId="1" priority="1">
      <formula>$B$7="１種類あり"</formula>
    </cfRule>
  </conditionalFormatting>
  <dataValidations count="5">
    <dataValidation type="list" allowBlank="1" showInputMessage="1" showErrorMessage="1" sqref="B7">
      <formula1>"なし,１種類あり,２種類あり"</formula1>
    </dataValidation>
    <dataValidation type="decimal" allowBlank="1" showInputMessage="1" showErrorMessage="1" error="半角数字で入力してください_x000a_" sqref="B13">
      <formula1>0</formula1>
      <formula2>10000000000</formula2>
    </dataValidation>
    <dataValidation type="decimal" allowBlank="1" showInputMessage="1" showErrorMessage="1" error="半角数字で入力してください" sqref="B12">
      <formula1>0</formula1>
      <formula2>10000000000</formula2>
    </dataValidation>
    <dataValidation type="list" allowBlank="1" showInputMessage="1" showErrorMessage="1" sqref="B8 B10">
      <formula1>$A$31:$A$36</formula1>
    </dataValidation>
    <dataValidation type="decimal" allowBlank="1" showInputMessage="1" showErrorMessage="1" sqref="B5:B6 B14:B15">
      <formula1>0</formula1>
      <formula2>10000000000</formula2>
    </dataValidation>
  </dataValidations>
  <pageMargins left="0.7" right="0.7" top="0.75" bottom="0.75" header="0.3" footer="0.3"/>
  <pageSetup paperSize="9" scale="83"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ontainsText" priority="3" operator="containsText" id="{B8B3567E-8C33-4DF4-8B16-EFA0792C1155}">
            <xm:f>NOT(ISERROR(SEARCH(B7="１種類あり",B8)))</xm:f>
            <xm:f>B7="１種類あり"</xm:f>
            <x14:dxf>
              <fill>
                <patternFill>
                  <bgColor theme="5" tint="0.59996337778862885"/>
                </patternFill>
              </fill>
            </x14:dxf>
          </x14:cfRule>
          <xm:sqref>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【修繕積立金要件チェックシート】</vt:lpstr>
      <vt:lpstr>【修繕積立金要件チェックシート】!Print_Area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2024-03-14T06:24:01Z</dcterms:created>
  <dcterms:modified xsi:type="dcterms:W3CDTF">2024-05-10T00:18:39Z</dcterms:modified>
</cp:coreProperties>
</file>