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QVLEFE\kanene\400_風力発電事業\300_調査・報告・問合せ対応【平成30年度作成・30年保存・平成61年度廃棄】\400_経理関係調査\000 財政・経理的な調査など\06-2 【経営比較分析表】 公営企業に係る経営比較分析\29年度決算\03　HP公表\"/>
    </mc:Choice>
  </mc:AlternateContent>
  <workbookProtection workbookAlgorithmName="SHA-512" workbookHashValue="2NYh7Jc7x5J/4GsZBgxwEdNrt92zqQvnygvgbYF/hDgkRHOLGGAkA749VTrV2aMUw6jVT4DHStq5KndEuVR3Xg==" workbookSaltValue="Mdwim0DQbAVTWRekdBDce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J5" i="4" s="1"/>
  <c r="N6" i="5"/>
  <c r="M6" i="5"/>
  <c r="FT8" i="5" s="1"/>
  <c r="L6" i="5"/>
  <c r="K6" i="5"/>
  <c r="J3" i="4" s="1"/>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F5" i="4"/>
  <c r="B5" i="4"/>
  <c r="N3" i="4"/>
  <c r="F3" i="4"/>
  <c r="B3" i="4"/>
  <c r="B1" i="4"/>
  <c r="FJ8" i="5" l="1"/>
  <c r="FX18" i="5"/>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J11" i="4"/>
  <c r="LS10" i="5"/>
  <c r="KD10" i="5"/>
  <c r="IO10" i="5"/>
  <c r="HA10" i="5"/>
  <c r="FL10" i="5"/>
  <c r="DW10" i="5"/>
  <c r="CH10" i="5"/>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F11" i="4"/>
  <c r="KL10" i="5"/>
  <c r="IX10" i="5"/>
  <c r="HI10" i="5"/>
  <c r="FT10" i="5"/>
  <c r="EE10" i="5"/>
  <c r="CP10" i="5"/>
  <c r="AY10" i="5"/>
  <c r="MK10" i="5"/>
  <c r="MA10" i="5"/>
  <c r="LQ10" i="5"/>
  <c r="KB10" i="5"/>
  <c r="IM10" i="5"/>
  <c r="GY10" i="5"/>
  <c r="FJ10" i="5"/>
  <c r="DU10" i="5"/>
  <c r="CF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<sst xmlns="http://schemas.openxmlformats.org/spreadsheetml/2006/main" count="989" uniqueCount="280">
  <si>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</si>
  <si>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</si>
  <si>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</si>
  <si>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</si>
  <si>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</si>
  <si>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</si>
  <si>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</si>
  <si>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</si>
  <si>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　58,347千円
今後、設備の老朽化への対応や設備更新に充当することを検討していきます。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</si>
  <si>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</si>
  <si>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</si>
  <si>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</si>
  <si>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</si>
  <si>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</si>
  <si>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</si>
  <si>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</si>
  <si>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</si>
  <si>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</si>
  <si>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</si>
  <si>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</si>
  <si>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</si>
  <si>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</si>
  <si>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</si>
  <si>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</si>
  <si>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</si>
  <si>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</si>
  <si>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</si>
  <si>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</si>
  <si>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</si>
  <si>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</si>
  <si>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</si>
  <si>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</si>
  <si>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</si>
  <si>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</si>
  <si>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</si>
  <si>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</si>
  <si>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</si>
  <si>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</si>
  <si>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</si>
  <si>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</si>
  <si>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</si>
  <si>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</si>
  <si>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</si>
  <si>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</si>
  <si>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</si>
  <si>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</si>
  <si>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</si>
  <si>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</si>
  <si>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</si>
  <si>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</si>
  <si>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</si>
  <si>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</si>
  <si>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</si>
  <si>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</si>
  <si>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</si>
  <si>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</si>
  <si>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</si>
  <si>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</si>
  <si>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</si>
  <si>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</si>
  <si>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</si>
  <si>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</si>
  <si>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</si>
  <si>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</si>
  <si>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</si>
  <si>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</si>
  <si>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</si>
  <si>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</si>
  <si>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</si>
  <si>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</si>
  <si>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</si>
  <si>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</si>
  <si>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</si>
  <si>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</si>
  <si>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</si>
  <si>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</si>
  <si>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</si>
  <si>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</si>
  <si>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</si>
  <si>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</si>
  <si>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</si>
  <si>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</si>
  <si>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</si>
  <si>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</si>
  <si>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</si>
  <si>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</si>
  <si>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</si>
  <si>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</si>
  <si>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</si>
  <si>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</si>
  <si>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</si>
  <si>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</si>
  <si>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</si>
  <si>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</si>
  <si>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</si>
  <si>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</si>
  <si>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</si>
  <si>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</si>
  <si>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</si>
  <si>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</si>
  <si>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</si>
  <si>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</si>
  <si>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</si>
  <si>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</si>
  <si>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</si>
  <si>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</si>
  <si>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</si>
  <si>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</si>
  <si>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</si>
  <si>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</si>
  <si>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</si>
  <si>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</si>
  <si>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</si>
  <si>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</si>
  <si>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</si>
  <si>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</si>
  <si>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</si>
  <si>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141003</t>
  </si>
  <si>
    <t>47</t>
  </si>
  <si>
    <t>04</t>
  </si>
  <si>
    <t>0</t>
  </si>
  <si>
    <t>000</t>
  </si>
  <si>
    <t>神奈川県　横浜市</t>
  </si>
  <si>
    <t>法非適用</t>
  </si>
  <si>
    <t>電気事業</t>
  </si>
  <si>
    <t>非設置</t>
  </si>
  <si>
    <t>該当数値なし</t>
  </si>
  <si>
    <t>-</t>
  </si>
  <si>
    <t>平成30年3月31日　横浜市風力発電所</t>
  </si>
  <si>
    <t>平成39年8月12日　横浜市風力発電所</t>
  </si>
  <si>
    <t>無</t>
  </si>
  <si>
    <t>株式会社Ｆ－Ｐｏｗｅｒ</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</si>
  <si>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</si>
  <si>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</si>
  <si>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</si>
  <si>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</si>
  <si>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</si>
  <si>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</si>
  <si>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</si>
  <si>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</si>
  <si>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</si>
  <si>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</si>
  <si>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</si>
  <si>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</si>
  <si>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</si>
  <si>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</si>
  <si>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</si>
  <si>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</si>
  <si>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</si>
  <si>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</si>
  <si>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</si>
  <si>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</si>
  <si>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</si>
  <si>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</si>
  <si>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</si>
  <si>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</si>
  <si>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</si>
  <si>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</si>
  <si>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</si>
  <si>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</si>
  <si>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</si>
  <si>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</si>
  <si>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</si>
  <si>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</si>
  <si>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</si>
  <si>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</si>
  <si>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</si>
  <si>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</si>
  <si>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</si>
  <si>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</si>
  <si>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</si>
  <si>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</si>
  <si>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</si>
  <si>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</si>
  <si>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</si>
  <si>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</si>
  <si>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</si>
  <si>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</si>
  <si>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</si>
  <si>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</si>
  <si>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</si>
  <si>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</si>
  <si>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</si>
  <si>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</si>
  <si>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</si>
  <si>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</si>
  <si>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</si>
  <si>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</si>
  <si>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</si>
  <si>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</si>
  <si>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</si>
  <si>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</si>
  <si>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</si>
  <si>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</si>
  <si>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</si>
  <si>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</si>
  <si>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</si>
  <si>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</si>
  <si>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</si>
  <si>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</si>
  <si>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</si>
  <si>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</si>
  <si>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</si>
  <si>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</si>
  <si>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</si>
  <si>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</si>
  <si>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</si>
  <si>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</si>
  <si>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</si>
  <si>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</si>
  <si>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</si>
  <si>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</si>
  <si>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</si>
  <si>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</si>
  <si>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</si>
  <si>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</si>
  <si>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</si>
  <si>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</si>
  <si>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</si>
  <si>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</si>
  <si>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</si>
  <si>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</si>
  <si>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</si>
  <si>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</si>
  <si>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</si>
  <si>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</si>
  <si>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</si>
  <si>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</si>
  <si>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</si>
  <si>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</si>
  <si>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</si>
  <si>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</si>
  <si>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</si>
  <si>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</si>
  <si>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</si>
  <si>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</si>
  <si>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</si>
  <si>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</si>
  <si>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</si>
  <si>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</si>
  <si>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</si>
  <si>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</si>
  <si>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</si>
  <si>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</si>
  <si>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</si>
  <si>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</si>
  <si>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</si>
  <si>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</si>
  <si>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</si>
  <si>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</si>
  <si>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</si>
  <si>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</si>
  <si>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</si>
  <si>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</si>
  <si>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</si>
  <si>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</si>
  <si>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</si>
  <si>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</si>
  <si>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</si>
  <si>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</si>
  <si>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</si>
  <si>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</si>
  <si>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</si>
  <si>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</si>
  <si>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</si>
  <si>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</si>
  <si>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</si>
  <si>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</si>
  <si>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</si>
  <si>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</si>
  <si>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</si>
  <si>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</si>
  <si>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</si>
  <si>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</si>
  <si>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</si>
  <si>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</si>
  <si>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</si>
  <si>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今後も、適正に維持管理を行い安定した経営を進めるとともに、再生可能エネルギーの普及啓発のため、事業運営に取り組んでまいります。（平成32年度を目処に経営戦略を策定予定）</t>
    <rPh sb="2" eb="4">
      <t>トシ</t>
    </rPh>
    <rPh sb="4" eb="7">
      <t>リッチガタ</t>
    </rPh>
    <rPh sb="8" eb="10">
      <t>フウリョク</t>
    </rPh>
    <rPh sb="10" eb="12">
      <t>ハツデン</t>
    </rPh>
    <rPh sb="12" eb="13">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phoneticPr fontId="9"/>
  </si>
  <si>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
　そのような状況において、29年度には、主要部品の更新を実施するなど適切に設備の維持管理を行い、概ね安定した事業運営ができているものと考えられます。
　なお、建設に伴う費用に関して、28年度に市債の一括償還を行い、29年度に一般会計からの貸付金の償還を行ったため、収益的収支比率など経営の状況を表す指標は一時的に低調ですが、建設費は償還が完了しており、さらに剰余金も発生するなど、引き続き健全な事業運営を行っています。
</t>
    <rPh sb="7" eb="9">
      <t>トシ</t>
    </rPh>
    <rPh sb="9" eb="12">
      <t>リッチガタ</t>
    </rPh>
    <rPh sb="13" eb="15">
      <t>フウリョク</t>
    </rPh>
    <rPh sb="15" eb="17">
      <t>ハツデン</t>
    </rPh>
    <rPh sb="17" eb="18">
      <t>ショ</t>
    </rPh>
    <rPh sb="58" eb="60">
      <t>フウリョク</t>
    </rPh>
    <rPh sb="60" eb="62">
      <t>ハツデン</t>
    </rPh>
    <rPh sb="65" eb="68">
      <t>セイシツジョウ</t>
    </rPh>
    <rPh sb="72" eb="74">
      <t>アンテイ</t>
    </rPh>
    <rPh sb="74" eb="75">
      <t>セイ</t>
    </rPh>
    <rPh sb="76" eb="78">
      <t>フウキョウ</t>
    </rPh>
    <rPh sb="78" eb="79">
      <t>トウ</t>
    </rPh>
    <rPh sb="80" eb="83">
      <t>カンキョウテキ</t>
    </rPh>
    <rPh sb="83" eb="85">
      <t>ヨウイン</t>
    </rPh>
    <rPh sb="88" eb="90">
      <t>サユウ</t>
    </rPh>
    <rPh sb="130" eb="132">
      <t>テキセツ</t>
    </rPh>
    <rPh sb="133" eb="135">
      <t>セツビ</t>
    </rPh>
    <rPh sb="136" eb="138">
      <t>イジ</t>
    </rPh>
    <rPh sb="138" eb="140">
      <t>カンリ</t>
    </rPh>
    <rPh sb="141" eb="142">
      <t>オコナ</t>
    </rPh>
    <rPh sb="144" eb="145">
      <t>オオム</t>
    </rPh>
    <rPh sb="146" eb="148">
      <t>アンテイ</t>
    </rPh>
    <rPh sb="150" eb="152">
      <t>ジギョウ</t>
    </rPh>
    <rPh sb="152" eb="154">
      <t>ウンエイ</t>
    </rPh>
    <rPh sb="163" eb="164">
      <t>カンガ</t>
    </rPh>
    <rPh sb="175" eb="177">
      <t>ケンセツ</t>
    </rPh>
    <rPh sb="178" eb="179">
      <t>トモナ</t>
    </rPh>
    <rPh sb="180" eb="182">
      <t>ヒヨウ</t>
    </rPh>
    <rPh sb="183" eb="184">
      <t>カン</t>
    </rPh>
    <rPh sb="189" eb="191">
      <t>ネンド</t>
    </rPh>
    <rPh sb="192" eb="194">
      <t>シサイ</t>
    </rPh>
    <rPh sb="195" eb="197">
      <t>イッカツ</t>
    </rPh>
    <rPh sb="197" eb="199">
      <t>ショウカン</t>
    </rPh>
    <rPh sb="200" eb="201">
      <t>オコナ</t>
    </rPh>
    <rPh sb="205" eb="206">
      <t>ネン</t>
    </rPh>
    <rPh sb="206" eb="207">
      <t>ド</t>
    </rPh>
    <rPh sb="208" eb="210">
      <t>イッパン</t>
    </rPh>
    <rPh sb="210" eb="212">
      <t>カイケイ</t>
    </rPh>
    <rPh sb="215" eb="217">
      <t>カシツケ</t>
    </rPh>
    <rPh sb="217" eb="218">
      <t>キン</t>
    </rPh>
    <rPh sb="219" eb="221">
      <t>ショウカン</t>
    </rPh>
    <rPh sb="222" eb="223">
      <t>オコナ</t>
    </rPh>
    <rPh sb="237" eb="239">
      <t>ケイエイ</t>
    </rPh>
    <rPh sb="240" eb="242">
      <t>ジョウキョウ</t>
    </rPh>
    <rPh sb="243" eb="244">
      <t>アラワ</t>
    </rPh>
    <rPh sb="245" eb="247">
      <t>シヒョウ</t>
    </rPh>
    <rPh sb="248" eb="251">
      <t>イチジテキ</t>
    </rPh>
    <rPh sb="252" eb="254">
      <t>テイチョウ</t>
    </rPh>
    <rPh sb="265" eb="267">
      <t>カンリョウ</t>
    </rPh>
    <rPh sb="275" eb="278">
      <t>ジョウヨキン</t>
    </rPh>
    <rPh sb="279" eb="281">
      <t>ハッセイ</t>
    </rPh>
    <phoneticPr fontId="9"/>
  </si>
  <si>
    <t xml:space="preserve">
・設備利用率について、本施設は都市立地型の発電所であり、平均的な風力発電所よりも風況には恵まれておらず設備利用率は低めで推移しています。
29年度については、過年度と比較し平均的な数値となっており、安定的に稼働しています。
・修繕費比率について、大規模補修のあった28年度以外は概ね20％前後で安定的に推移しています。
・企業債残高対料金収入比率について、28年度に風力発電所建設に伴う市債を一括償還したため、それ以降０％となっています。
・ＦＩＴ収入割合について、29年度より、再生可能エネルギー電気相当量のうち環境付加価値分は全てグリーン電力証書取引により使用しているため、０％となっています。</t>
    <rPh sb="2" eb="4">
      <t>セツビ</t>
    </rPh>
    <rPh sb="4" eb="7">
      <t>リヨウリツ</t>
    </rPh>
    <rPh sb="12" eb="13">
      <t>ホン</t>
    </rPh>
    <rPh sb="13" eb="15">
      <t>シセツ</t>
    </rPh>
    <rPh sb="16" eb="18">
      <t>トシ</t>
    </rPh>
    <rPh sb="18" eb="21">
      <t>リッチガタ</t>
    </rPh>
    <rPh sb="22" eb="24">
      <t>ハツデン</t>
    </rPh>
    <rPh sb="24" eb="25">
      <t>ショ</t>
    </rPh>
    <rPh sb="52" eb="54">
      <t>セツビ</t>
    </rPh>
    <rPh sb="54" eb="57">
      <t>リヨウリツ</t>
    </rPh>
    <rPh sb="58" eb="59">
      <t>ヒク</t>
    </rPh>
    <rPh sb="61" eb="63">
      <t>スイイ</t>
    </rPh>
    <rPh sb="72" eb="74">
      <t>ネンド</t>
    </rPh>
    <rPh sb="80" eb="83">
      <t>カネンド</t>
    </rPh>
    <rPh sb="84" eb="86">
      <t>ヒカク</t>
    </rPh>
    <rPh sb="87" eb="90">
      <t>ヘイキンテキ</t>
    </rPh>
    <rPh sb="91" eb="93">
      <t>スウチ</t>
    </rPh>
    <rPh sb="114" eb="117">
      <t>シュウゼンヒ</t>
    </rPh>
    <rPh sb="117" eb="119">
      <t>ヒリツ</t>
    </rPh>
    <rPh sb="124" eb="127">
      <t>ダイキボ</t>
    </rPh>
    <rPh sb="127" eb="129">
      <t>ホシュウ</t>
    </rPh>
    <rPh sb="135" eb="136">
      <t>ネン</t>
    </rPh>
    <rPh sb="136" eb="137">
      <t>ド</t>
    </rPh>
    <rPh sb="137" eb="139">
      <t>イガイ</t>
    </rPh>
    <rPh sb="140" eb="141">
      <t>オオム</t>
    </rPh>
    <rPh sb="145" eb="147">
      <t>ゼンゴ</t>
    </rPh>
    <rPh sb="148" eb="151">
      <t>アンテイテキ</t>
    </rPh>
    <rPh sb="152" eb="154">
      <t>スイイ</t>
    </rPh>
    <rPh sb="181" eb="183">
      <t>ネンド</t>
    </rPh>
    <rPh sb="184" eb="186">
      <t>フウリョク</t>
    </rPh>
    <rPh sb="186" eb="188">
      <t>ハツデン</t>
    </rPh>
    <rPh sb="188" eb="189">
      <t>ショ</t>
    </rPh>
    <rPh sb="189" eb="191">
      <t>ケンセツ</t>
    </rPh>
    <rPh sb="192" eb="193">
      <t>トモナ</t>
    </rPh>
    <rPh sb="194" eb="196">
      <t>シサイ</t>
    </rPh>
    <rPh sb="197" eb="199">
      <t>イッカツ</t>
    </rPh>
    <rPh sb="199" eb="201">
      <t>ショウカン</t>
    </rPh>
    <rPh sb="208" eb="210">
      <t>イコウ</t>
    </rPh>
    <rPh sb="236" eb="238">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</si>
</sst>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2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5" fillId="0" borderId="1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7" xfId="2" applyFont="1" applyBorder="1" applyAlignment="1" applyProtection="1">
      <alignment horizontal="left" vertical="top" wrapText="1"/>
      <protection locked="0"/>
    </xf>
    <xf numFmtId="0" fontId="15" fillId="0" borderId="36" xfId="2" applyFont="1" applyBorder="1" applyAlignment="1" applyProtection="1">
      <alignment horizontal="left" vertical="top" wrapText="1"/>
      <protection locked="0"/>
    </xf>
    <xf numFmtId="0" fontId="15" fillId="0" borderId="37" xfId="2" applyFont="1" applyBorder="1" applyAlignment="1" applyProtection="1">
      <alignment horizontal="left" vertical="top" wrapText="1"/>
      <protection locked="0"/>
    </xf>
    <xf numFmtId="0" fontId="1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213.4</c:v>
                </c:pt>
                <c:pt idx="1">
                  <c:v>237.2</c:v>
                </c:pt>
                <c:pt idx="2">
                  <c:v>210.7</c:v>
                </c:pt>
                <c:pt idx="3">
                  <c:v>33.9</c:v>
                </c:pt>
                <c:pt idx="4">
                  <c:v>85.4</c:v>
                </c:pt>
              </c:numCache>
            </c:numRef>
          </c:val>
          <c:extLst xmlns:c16r2="http://schemas.microsoft.com/office/drawing/2015/06/chart">
            <c:ext xmlns:c16="http://schemas.microsoft.com/office/drawing/2014/chart" uri="{C3380CC4-5D6E-409C-BE32-E72D297353CC}">
              <c16:uniqueId val="{00000000-77DB-4FA3-972A-968FE4385C36}"/>
            </c:ext>
          </c:extLst>
        </c:ser>
        <c:dLbls>
          <c:showLegendKey val="0"/>
          <c:showVal val="0"/>
          <c:showCatName val="0"/>
          <c:showSerName val="0"/>
          <c:showPercent val="0"/>
          <c:showBubbleSize val="0"/>
        </c:dLbls>
        <c:gapWidth val="180"/>
        <c:overlap val="-90"/>
        <c:axId val="593888864"/>
        <c:axId val="5938896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77DB-4FA3-972A-968FE4385C3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7DB-4FA3-972A-968FE4385C36}"/>
            </c:ext>
          </c:extLst>
        </c:ser>
        <c:dLbls>
          <c:showLegendKey val="0"/>
          <c:showVal val="0"/>
          <c:showCatName val="0"/>
          <c:showSerName val="0"/>
          <c:showPercent val="0"/>
          <c:showBubbleSize val="0"/>
        </c:dLbls>
        <c:marker val="1"/>
        <c:smooth val="0"/>
        <c:axId val="593888864"/>
        <c:axId val="593889648"/>
      </c:lineChart>
      <c:catAx>
        <c:axId val="593888864"/>
        <c:scaling>
          <c:orientation val="minMax"/>
        </c:scaling>
        <c:delete val="0"/>
        <c:axPos val="b"/>
        <c:numFmt formatCode="ge" sourceLinked="1"/>
        <c:majorTickMark val="none"/>
        <c:minorTickMark val="none"/>
        <c:tickLblPos val="none"/>
        <c:crossAx val="593889648"/>
        <c:crosses val="autoZero"/>
        <c:auto val="0"/>
        <c:lblAlgn val="ctr"/>
        <c:lblOffset val="100"/>
        <c:noMultiLvlLbl val="1"/>
      </c:catAx>
      <c:valAx>
        <c:axId val="59388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88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5</c:v>
                </c:pt>
                <c:pt idx="1">
                  <c:v>11.3</c:v>
                </c:pt>
                <c:pt idx="2">
                  <c:v>9.4</c:v>
                </c:pt>
                <c:pt idx="3">
                  <c:v>11.7</c:v>
                </c:pt>
                <c:pt idx="4">
                  <c:v>0</c:v>
                </c:pt>
              </c:numCache>
            </c:numRef>
          </c:val>
          <c:extLst xmlns:c16r2="http://schemas.microsoft.com/office/drawing/2015/06/chart">
            <c:ext xmlns:c16="http://schemas.microsoft.com/office/drawing/2014/chart" uri="{C3380CC4-5D6E-409C-BE32-E72D297353CC}">
              <c16:uniqueId val="{00000000-4140-44DD-B620-169C11EAE403}"/>
            </c:ext>
          </c:extLst>
        </c:ser>
        <c:dLbls>
          <c:showLegendKey val="0"/>
          <c:showVal val="0"/>
          <c:showCatName val="0"/>
          <c:showSerName val="0"/>
          <c:showPercent val="0"/>
          <c:showBubbleSize val="0"/>
        </c:dLbls>
        <c:gapWidth val="180"/>
        <c:overlap val="-90"/>
        <c:axId val="498267264"/>
        <c:axId val="4982676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4140-44DD-B620-169C11EAE403}"/>
            </c:ext>
          </c:extLst>
        </c:ser>
        <c:dLbls>
          <c:showLegendKey val="0"/>
          <c:showVal val="0"/>
          <c:showCatName val="0"/>
          <c:showSerName val="0"/>
          <c:showPercent val="0"/>
          <c:showBubbleSize val="0"/>
        </c:dLbls>
        <c:marker val="1"/>
        <c:smooth val="0"/>
        <c:axId val="498267264"/>
        <c:axId val="498267656"/>
      </c:lineChart>
      <c:catAx>
        <c:axId val="498267264"/>
        <c:scaling>
          <c:orientation val="minMax"/>
        </c:scaling>
        <c:delete val="0"/>
        <c:axPos val="b"/>
        <c:numFmt formatCode="ge" sourceLinked="1"/>
        <c:majorTickMark val="none"/>
        <c:minorTickMark val="none"/>
        <c:tickLblPos val="none"/>
        <c:crossAx val="498267656"/>
        <c:crosses val="autoZero"/>
        <c:auto val="0"/>
        <c:lblAlgn val="ctr"/>
        <c:lblOffset val="100"/>
        <c:noMultiLvlLbl val="1"/>
      </c:catAx>
      <c:valAx>
        <c:axId val="498267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26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96-47FF-AC01-BAFF098EE293}"/>
            </c:ext>
          </c:extLst>
        </c:ser>
        <c:dLbls>
          <c:showLegendKey val="0"/>
          <c:showVal val="0"/>
          <c:showCatName val="0"/>
          <c:showSerName val="0"/>
          <c:showPercent val="0"/>
          <c:showBubbleSize val="0"/>
        </c:dLbls>
        <c:gapWidth val="180"/>
        <c:overlap val="-90"/>
        <c:axId val="498262952"/>
        <c:axId val="4982680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96-47FF-AC01-BAFF098EE293}"/>
            </c:ext>
          </c:extLst>
        </c:ser>
        <c:dLbls>
          <c:showLegendKey val="0"/>
          <c:showVal val="0"/>
          <c:showCatName val="0"/>
          <c:showSerName val="0"/>
          <c:showPercent val="0"/>
          <c:showBubbleSize val="0"/>
        </c:dLbls>
        <c:marker val="1"/>
        <c:smooth val="0"/>
        <c:axId val="498262952"/>
        <c:axId val="498268048"/>
      </c:lineChart>
      <c:catAx>
        <c:axId val="498262952"/>
        <c:scaling>
          <c:orientation val="minMax"/>
        </c:scaling>
        <c:delete val="0"/>
        <c:axPos val="b"/>
        <c:numFmt formatCode="ge" sourceLinked="1"/>
        <c:majorTickMark val="none"/>
        <c:minorTickMark val="none"/>
        <c:tickLblPos val="none"/>
        <c:crossAx val="498268048"/>
        <c:crosses val="autoZero"/>
        <c:auto val="0"/>
        <c:lblAlgn val="ctr"/>
        <c:lblOffset val="100"/>
        <c:noMultiLvlLbl val="1"/>
      </c:catAx>
      <c:valAx>
        <c:axId val="498268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262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C1-4B7F-A98E-B2C1815FDAFB}"/>
            </c:ext>
          </c:extLst>
        </c:ser>
        <c:dLbls>
          <c:showLegendKey val="0"/>
          <c:showVal val="0"/>
          <c:showCatName val="0"/>
          <c:showSerName val="0"/>
          <c:showPercent val="0"/>
          <c:showBubbleSize val="0"/>
        </c:dLbls>
        <c:gapWidth val="180"/>
        <c:overlap val="-90"/>
        <c:axId val="12622224"/>
        <c:axId val="1262026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C1-4B7F-A98E-B2C1815FDAFB}"/>
            </c:ext>
          </c:extLst>
        </c:ser>
        <c:dLbls>
          <c:showLegendKey val="0"/>
          <c:showVal val="0"/>
          <c:showCatName val="0"/>
          <c:showSerName val="0"/>
          <c:showPercent val="0"/>
          <c:showBubbleSize val="0"/>
        </c:dLbls>
        <c:marker val="1"/>
        <c:smooth val="0"/>
        <c:axId val="12622224"/>
        <c:axId val="12620264"/>
      </c:lineChart>
      <c:catAx>
        <c:axId val="12622224"/>
        <c:scaling>
          <c:orientation val="minMax"/>
        </c:scaling>
        <c:delete val="0"/>
        <c:axPos val="b"/>
        <c:numFmt formatCode="ge" sourceLinked="1"/>
        <c:majorTickMark val="none"/>
        <c:minorTickMark val="none"/>
        <c:tickLblPos val="none"/>
        <c:crossAx val="12620264"/>
        <c:crosses val="autoZero"/>
        <c:auto val="0"/>
        <c:lblAlgn val="ctr"/>
        <c:lblOffset val="100"/>
        <c:noMultiLvlLbl val="1"/>
      </c:catAx>
      <c:valAx>
        <c:axId val="1262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2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67-442E-B068-5824BBE3535F}"/>
            </c:ext>
          </c:extLst>
        </c:ser>
        <c:dLbls>
          <c:showLegendKey val="0"/>
          <c:showVal val="0"/>
          <c:showCatName val="0"/>
          <c:showSerName val="0"/>
          <c:showPercent val="0"/>
          <c:showBubbleSize val="0"/>
        </c:dLbls>
        <c:gapWidth val="180"/>
        <c:overlap val="-90"/>
        <c:axId val="12621048"/>
        <c:axId val="1262418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67-442E-B068-5824BBE3535F}"/>
            </c:ext>
          </c:extLst>
        </c:ser>
        <c:dLbls>
          <c:showLegendKey val="0"/>
          <c:showVal val="0"/>
          <c:showCatName val="0"/>
          <c:showSerName val="0"/>
          <c:showPercent val="0"/>
          <c:showBubbleSize val="0"/>
        </c:dLbls>
        <c:marker val="1"/>
        <c:smooth val="0"/>
        <c:axId val="12621048"/>
        <c:axId val="12624184"/>
      </c:lineChart>
      <c:catAx>
        <c:axId val="12621048"/>
        <c:scaling>
          <c:orientation val="minMax"/>
        </c:scaling>
        <c:delete val="0"/>
        <c:axPos val="b"/>
        <c:numFmt formatCode="ge" sourceLinked="1"/>
        <c:majorTickMark val="none"/>
        <c:minorTickMark val="none"/>
        <c:tickLblPos val="none"/>
        <c:crossAx val="12624184"/>
        <c:crosses val="autoZero"/>
        <c:auto val="0"/>
        <c:lblAlgn val="ctr"/>
        <c:lblOffset val="100"/>
        <c:noMultiLvlLbl val="1"/>
      </c:catAx>
      <c:valAx>
        <c:axId val="12624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26210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67-4354-A3F7-2D5D4BFE063B}"/>
            </c:ext>
          </c:extLst>
        </c:ser>
        <c:dLbls>
          <c:showLegendKey val="0"/>
          <c:showVal val="0"/>
          <c:showCatName val="0"/>
          <c:showSerName val="0"/>
          <c:showPercent val="0"/>
          <c:showBubbleSize val="0"/>
        </c:dLbls>
        <c:gapWidth val="180"/>
        <c:overlap val="-90"/>
        <c:axId val="12624576"/>
        <c:axId val="1261869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67-4354-A3F7-2D5D4BFE063B}"/>
            </c:ext>
          </c:extLst>
        </c:ser>
        <c:dLbls>
          <c:showLegendKey val="0"/>
          <c:showVal val="0"/>
          <c:showCatName val="0"/>
          <c:showSerName val="0"/>
          <c:showPercent val="0"/>
          <c:showBubbleSize val="0"/>
        </c:dLbls>
        <c:marker val="1"/>
        <c:smooth val="0"/>
        <c:axId val="12624576"/>
        <c:axId val="12618696"/>
      </c:lineChart>
      <c:catAx>
        <c:axId val="12624576"/>
        <c:scaling>
          <c:orientation val="minMax"/>
        </c:scaling>
        <c:delete val="0"/>
        <c:axPos val="b"/>
        <c:numFmt formatCode="ge" sourceLinked="1"/>
        <c:majorTickMark val="none"/>
        <c:minorTickMark val="none"/>
        <c:tickLblPos val="none"/>
        <c:crossAx val="12618696"/>
        <c:crosses val="autoZero"/>
        <c:auto val="0"/>
        <c:lblAlgn val="ctr"/>
        <c:lblOffset val="100"/>
        <c:noMultiLvlLbl val="1"/>
      </c:catAx>
      <c:valAx>
        <c:axId val="1261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4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56-41CB-87BF-FBC9F4A6D063}"/>
            </c:ext>
          </c:extLst>
        </c:ser>
        <c:dLbls>
          <c:showLegendKey val="0"/>
          <c:showVal val="0"/>
          <c:showCatName val="0"/>
          <c:showSerName val="0"/>
          <c:showPercent val="0"/>
          <c:showBubbleSize val="0"/>
        </c:dLbls>
        <c:gapWidth val="180"/>
        <c:overlap val="-90"/>
        <c:axId val="12620656"/>
        <c:axId val="126190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56-41CB-87BF-FBC9F4A6D063}"/>
            </c:ext>
          </c:extLst>
        </c:ser>
        <c:dLbls>
          <c:showLegendKey val="0"/>
          <c:showVal val="0"/>
          <c:showCatName val="0"/>
          <c:showSerName val="0"/>
          <c:showPercent val="0"/>
          <c:showBubbleSize val="0"/>
        </c:dLbls>
        <c:marker val="1"/>
        <c:smooth val="0"/>
        <c:axId val="12620656"/>
        <c:axId val="12619088"/>
      </c:lineChart>
      <c:catAx>
        <c:axId val="12620656"/>
        <c:scaling>
          <c:orientation val="minMax"/>
        </c:scaling>
        <c:delete val="0"/>
        <c:axPos val="b"/>
        <c:numFmt formatCode="ge" sourceLinked="1"/>
        <c:majorTickMark val="none"/>
        <c:minorTickMark val="none"/>
        <c:tickLblPos val="none"/>
        <c:crossAx val="12619088"/>
        <c:crosses val="autoZero"/>
        <c:auto val="0"/>
        <c:lblAlgn val="ctr"/>
        <c:lblOffset val="100"/>
        <c:noMultiLvlLbl val="1"/>
      </c:catAx>
      <c:valAx>
        <c:axId val="1261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A7-4396-B4B6-4321869CDF13}"/>
            </c:ext>
          </c:extLst>
        </c:ser>
        <c:dLbls>
          <c:showLegendKey val="0"/>
          <c:showVal val="0"/>
          <c:showCatName val="0"/>
          <c:showSerName val="0"/>
          <c:showPercent val="0"/>
          <c:showBubbleSize val="0"/>
        </c:dLbls>
        <c:gapWidth val="180"/>
        <c:overlap val="-90"/>
        <c:axId val="12618304"/>
        <c:axId val="126198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A7-4396-B4B6-4321869CDF13}"/>
            </c:ext>
          </c:extLst>
        </c:ser>
        <c:dLbls>
          <c:showLegendKey val="0"/>
          <c:showVal val="0"/>
          <c:showCatName val="0"/>
          <c:showSerName val="0"/>
          <c:showPercent val="0"/>
          <c:showBubbleSize val="0"/>
        </c:dLbls>
        <c:marker val="1"/>
        <c:smooth val="0"/>
        <c:axId val="12618304"/>
        <c:axId val="12619872"/>
      </c:lineChart>
      <c:catAx>
        <c:axId val="12618304"/>
        <c:scaling>
          <c:orientation val="minMax"/>
        </c:scaling>
        <c:delete val="0"/>
        <c:axPos val="b"/>
        <c:numFmt formatCode="ge" sourceLinked="1"/>
        <c:majorTickMark val="none"/>
        <c:minorTickMark val="none"/>
        <c:tickLblPos val="none"/>
        <c:crossAx val="12619872"/>
        <c:crosses val="autoZero"/>
        <c:auto val="0"/>
        <c:lblAlgn val="ctr"/>
        <c:lblOffset val="100"/>
        <c:noMultiLvlLbl val="1"/>
      </c:catAx>
      <c:valAx>
        <c:axId val="1261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1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17-47E9-A893-02353081FDEA}"/>
            </c:ext>
          </c:extLst>
        </c:ser>
        <c:dLbls>
          <c:showLegendKey val="0"/>
          <c:showVal val="0"/>
          <c:showCatName val="0"/>
          <c:showSerName val="0"/>
          <c:showPercent val="0"/>
          <c:showBubbleSize val="0"/>
        </c:dLbls>
        <c:gapWidth val="180"/>
        <c:overlap val="-90"/>
        <c:axId val="505034024"/>
        <c:axId val="5050348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17-47E9-A893-02353081FDEA}"/>
            </c:ext>
          </c:extLst>
        </c:ser>
        <c:dLbls>
          <c:showLegendKey val="0"/>
          <c:showVal val="0"/>
          <c:showCatName val="0"/>
          <c:showSerName val="0"/>
          <c:showPercent val="0"/>
          <c:showBubbleSize val="0"/>
        </c:dLbls>
        <c:marker val="1"/>
        <c:smooth val="0"/>
        <c:axId val="505034024"/>
        <c:axId val="505034808"/>
      </c:lineChart>
      <c:catAx>
        <c:axId val="505034024"/>
        <c:scaling>
          <c:orientation val="minMax"/>
        </c:scaling>
        <c:delete val="0"/>
        <c:axPos val="b"/>
        <c:numFmt formatCode="ge" sourceLinked="1"/>
        <c:majorTickMark val="none"/>
        <c:minorTickMark val="none"/>
        <c:tickLblPos val="none"/>
        <c:crossAx val="505034808"/>
        <c:crosses val="autoZero"/>
        <c:auto val="0"/>
        <c:lblAlgn val="ctr"/>
        <c:lblOffset val="100"/>
        <c:noMultiLvlLbl val="1"/>
      </c:catAx>
      <c:valAx>
        <c:axId val="50503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034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7-464C-A82E-3BC62C4E8A3A}"/>
            </c:ext>
          </c:extLst>
        </c:ser>
        <c:dLbls>
          <c:showLegendKey val="0"/>
          <c:showVal val="0"/>
          <c:showCatName val="0"/>
          <c:showSerName val="0"/>
          <c:showPercent val="0"/>
          <c:showBubbleSize val="0"/>
        </c:dLbls>
        <c:gapWidth val="180"/>
        <c:overlap val="-90"/>
        <c:axId val="505035592"/>
        <c:axId val="5050352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7-464C-A82E-3BC62C4E8A3A}"/>
            </c:ext>
          </c:extLst>
        </c:ser>
        <c:dLbls>
          <c:showLegendKey val="0"/>
          <c:showVal val="0"/>
          <c:showCatName val="0"/>
          <c:showSerName val="0"/>
          <c:showPercent val="0"/>
          <c:showBubbleSize val="0"/>
        </c:dLbls>
        <c:marker val="1"/>
        <c:smooth val="0"/>
        <c:axId val="505035592"/>
        <c:axId val="505035200"/>
      </c:lineChart>
      <c:catAx>
        <c:axId val="505035592"/>
        <c:scaling>
          <c:orientation val="minMax"/>
        </c:scaling>
        <c:delete val="0"/>
        <c:axPos val="b"/>
        <c:numFmt formatCode="ge" sourceLinked="1"/>
        <c:majorTickMark val="none"/>
        <c:minorTickMark val="none"/>
        <c:tickLblPos val="none"/>
        <c:crossAx val="505035200"/>
        <c:crosses val="autoZero"/>
        <c:auto val="0"/>
        <c:lblAlgn val="ctr"/>
        <c:lblOffset val="100"/>
        <c:noMultiLvlLbl val="1"/>
      </c:catAx>
      <c:valAx>
        <c:axId val="505035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035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9E-47AE-A70E-CB24603FA57D}"/>
            </c:ext>
          </c:extLst>
        </c:ser>
        <c:dLbls>
          <c:showLegendKey val="0"/>
          <c:showVal val="0"/>
          <c:showCatName val="0"/>
          <c:showSerName val="0"/>
          <c:showPercent val="0"/>
          <c:showBubbleSize val="0"/>
        </c:dLbls>
        <c:gapWidth val="180"/>
        <c:overlap val="-90"/>
        <c:axId val="505036376"/>
        <c:axId val="5050332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9E-47AE-A70E-CB24603FA57D}"/>
            </c:ext>
          </c:extLst>
        </c:ser>
        <c:dLbls>
          <c:showLegendKey val="0"/>
          <c:showVal val="0"/>
          <c:showCatName val="0"/>
          <c:showSerName val="0"/>
          <c:showPercent val="0"/>
          <c:showBubbleSize val="0"/>
        </c:dLbls>
        <c:marker val="1"/>
        <c:smooth val="0"/>
        <c:axId val="505036376"/>
        <c:axId val="505033240"/>
      </c:lineChart>
      <c:catAx>
        <c:axId val="505036376"/>
        <c:scaling>
          <c:orientation val="minMax"/>
        </c:scaling>
        <c:delete val="0"/>
        <c:axPos val="b"/>
        <c:numFmt formatCode="ge" sourceLinked="1"/>
        <c:majorTickMark val="none"/>
        <c:minorTickMark val="none"/>
        <c:tickLblPos val="none"/>
        <c:crossAx val="505033240"/>
        <c:crosses val="autoZero"/>
        <c:auto val="0"/>
        <c:lblAlgn val="ctr"/>
        <c:lblOffset val="100"/>
        <c:noMultiLvlLbl val="1"/>
      </c:catAx>
      <c:valAx>
        <c:axId val="505033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036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211.9</c:v>
                </c:pt>
                <c:pt idx="1">
                  <c:v>240.7</c:v>
                </c:pt>
                <c:pt idx="2">
                  <c:v>212.3</c:v>
                </c:pt>
                <c:pt idx="3">
                  <c:v>132.19999999999999</c:v>
                </c:pt>
                <c:pt idx="4">
                  <c:v>74.8</c:v>
                </c:pt>
              </c:numCache>
            </c:numRef>
          </c:val>
          <c:extLst xmlns:c16r2="http://schemas.microsoft.com/office/drawing/2015/06/chart">
            <c:ext xmlns:c16="http://schemas.microsoft.com/office/drawing/2014/chart" uri="{C3380CC4-5D6E-409C-BE32-E72D297353CC}">
              <c16:uniqueId val="{00000000-F41B-4779-B44E-E03ECBB53870}"/>
            </c:ext>
          </c:extLst>
        </c:ser>
        <c:dLbls>
          <c:showLegendKey val="0"/>
          <c:showVal val="0"/>
          <c:showCatName val="0"/>
          <c:showSerName val="0"/>
          <c:showPercent val="0"/>
          <c:showBubbleSize val="0"/>
        </c:dLbls>
        <c:gapWidth val="180"/>
        <c:overlap val="-90"/>
        <c:axId val="593887688"/>
        <c:axId val="59389200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F41B-4779-B44E-E03ECBB538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41B-4779-B44E-E03ECBB53870}"/>
            </c:ext>
          </c:extLst>
        </c:ser>
        <c:dLbls>
          <c:showLegendKey val="0"/>
          <c:showVal val="0"/>
          <c:showCatName val="0"/>
          <c:showSerName val="0"/>
          <c:showPercent val="0"/>
          <c:showBubbleSize val="0"/>
        </c:dLbls>
        <c:marker val="1"/>
        <c:smooth val="0"/>
        <c:axId val="593887688"/>
        <c:axId val="593892000"/>
      </c:lineChart>
      <c:catAx>
        <c:axId val="593887688"/>
        <c:scaling>
          <c:orientation val="minMax"/>
        </c:scaling>
        <c:delete val="0"/>
        <c:axPos val="b"/>
        <c:numFmt formatCode="ge" sourceLinked="1"/>
        <c:majorTickMark val="none"/>
        <c:minorTickMark val="none"/>
        <c:tickLblPos val="none"/>
        <c:crossAx val="593892000"/>
        <c:crosses val="autoZero"/>
        <c:auto val="0"/>
        <c:lblAlgn val="ctr"/>
        <c:lblOffset val="100"/>
        <c:noMultiLvlLbl val="1"/>
      </c:catAx>
      <c:valAx>
        <c:axId val="59389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87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6F-4D46-9A22-EE20B5B8B458}"/>
            </c:ext>
          </c:extLst>
        </c:ser>
        <c:dLbls>
          <c:showLegendKey val="0"/>
          <c:showVal val="0"/>
          <c:showCatName val="0"/>
          <c:showSerName val="0"/>
          <c:showPercent val="0"/>
          <c:showBubbleSize val="0"/>
        </c:dLbls>
        <c:gapWidth val="180"/>
        <c:overlap val="-90"/>
        <c:axId val="499500704"/>
        <c:axId val="49949992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6F-4D46-9A22-EE20B5B8B458}"/>
            </c:ext>
          </c:extLst>
        </c:ser>
        <c:dLbls>
          <c:showLegendKey val="0"/>
          <c:showVal val="0"/>
          <c:showCatName val="0"/>
          <c:showSerName val="0"/>
          <c:showPercent val="0"/>
          <c:showBubbleSize val="0"/>
        </c:dLbls>
        <c:marker val="1"/>
        <c:smooth val="0"/>
        <c:axId val="499500704"/>
        <c:axId val="499499920"/>
      </c:lineChart>
      <c:catAx>
        <c:axId val="499500704"/>
        <c:scaling>
          <c:orientation val="minMax"/>
        </c:scaling>
        <c:delete val="0"/>
        <c:axPos val="b"/>
        <c:numFmt formatCode="ge" sourceLinked="1"/>
        <c:majorTickMark val="none"/>
        <c:minorTickMark val="none"/>
        <c:tickLblPos val="none"/>
        <c:crossAx val="499499920"/>
        <c:crosses val="autoZero"/>
        <c:auto val="0"/>
        <c:lblAlgn val="ctr"/>
        <c:lblOffset val="100"/>
        <c:noMultiLvlLbl val="1"/>
      </c:catAx>
      <c:valAx>
        <c:axId val="49949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950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12.5</c:v>
                </c:pt>
                <c:pt idx="1">
                  <c:v>12.5</c:v>
                </c:pt>
                <c:pt idx="2">
                  <c:v>10.4</c:v>
                </c:pt>
                <c:pt idx="3">
                  <c:v>8.8000000000000007</c:v>
                </c:pt>
                <c:pt idx="4">
                  <c:v>11.1</c:v>
                </c:pt>
              </c:numCache>
            </c:numRef>
          </c:val>
          <c:extLst xmlns:c16r2="http://schemas.microsoft.com/office/drawing/2015/06/chart">
            <c:ext xmlns:c16="http://schemas.microsoft.com/office/drawing/2014/chart" uri="{C3380CC4-5D6E-409C-BE32-E72D297353CC}">
              <c16:uniqueId val="{00000000-0AE9-4B01-9B74-76BB6CEDAE45}"/>
            </c:ext>
          </c:extLst>
        </c:ser>
        <c:dLbls>
          <c:showLegendKey val="0"/>
          <c:showVal val="0"/>
          <c:showCatName val="0"/>
          <c:showSerName val="0"/>
          <c:showPercent val="0"/>
          <c:showBubbleSize val="0"/>
        </c:dLbls>
        <c:gapWidth val="180"/>
        <c:overlap val="-90"/>
        <c:axId val="499501488"/>
        <c:axId val="49950227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0AE9-4B01-9B74-76BB6CEDAE45}"/>
            </c:ext>
          </c:extLst>
        </c:ser>
        <c:dLbls>
          <c:showLegendKey val="0"/>
          <c:showVal val="0"/>
          <c:showCatName val="0"/>
          <c:showSerName val="0"/>
          <c:showPercent val="0"/>
          <c:showBubbleSize val="0"/>
        </c:dLbls>
        <c:marker val="1"/>
        <c:smooth val="0"/>
        <c:axId val="499501488"/>
        <c:axId val="499502272"/>
      </c:lineChart>
      <c:catAx>
        <c:axId val="499501488"/>
        <c:scaling>
          <c:orientation val="minMax"/>
        </c:scaling>
        <c:delete val="0"/>
        <c:axPos val="b"/>
        <c:numFmt formatCode="ge" sourceLinked="1"/>
        <c:majorTickMark val="none"/>
        <c:minorTickMark val="none"/>
        <c:tickLblPos val="none"/>
        <c:crossAx val="499502272"/>
        <c:crosses val="autoZero"/>
        <c:auto val="0"/>
        <c:lblAlgn val="ctr"/>
        <c:lblOffset val="100"/>
        <c:noMultiLvlLbl val="1"/>
      </c:catAx>
      <c:valAx>
        <c:axId val="499502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9501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20.8</c:v>
                </c:pt>
                <c:pt idx="1">
                  <c:v>19.8</c:v>
                </c:pt>
                <c:pt idx="2">
                  <c:v>18.899999999999999</c:v>
                </c:pt>
                <c:pt idx="3">
                  <c:v>61.8</c:v>
                </c:pt>
                <c:pt idx="4">
                  <c:v>16.8</c:v>
                </c:pt>
              </c:numCache>
            </c:numRef>
          </c:val>
          <c:extLst xmlns:c16r2="http://schemas.microsoft.com/office/drawing/2015/06/chart">
            <c:ext xmlns:c16="http://schemas.microsoft.com/office/drawing/2014/chart" uri="{C3380CC4-5D6E-409C-BE32-E72D297353CC}">
              <c16:uniqueId val="{00000000-DDA3-43D7-9F80-2D80343F3FE2}"/>
            </c:ext>
          </c:extLst>
        </c:ser>
        <c:dLbls>
          <c:showLegendKey val="0"/>
          <c:showVal val="0"/>
          <c:showCatName val="0"/>
          <c:showSerName val="0"/>
          <c:showPercent val="0"/>
          <c:showBubbleSize val="0"/>
        </c:dLbls>
        <c:gapWidth val="180"/>
        <c:overlap val="-90"/>
        <c:axId val="499499136"/>
        <c:axId val="49199436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DDA3-43D7-9F80-2D80343F3FE2}"/>
            </c:ext>
          </c:extLst>
        </c:ser>
        <c:dLbls>
          <c:showLegendKey val="0"/>
          <c:showVal val="0"/>
          <c:showCatName val="0"/>
          <c:showSerName val="0"/>
          <c:showPercent val="0"/>
          <c:showBubbleSize val="0"/>
        </c:dLbls>
        <c:marker val="1"/>
        <c:smooth val="0"/>
        <c:axId val="499499136"/>
        <c:axId val="491994360"/>
      </c:lineChart>
      <c:catAx>
        <c:axId val="499499136"/>
        <c:scaling>
          <c:orientation val="minMax"/>
        </c:scaling>
        <c:delete val="0"/>
        <c:axPos val="b"/>
        <c:numFmt formatCode="ge" sourceLinked="1"/>
        <c:majorTickMark val="none"/>
        <c:minorTickMark val="none"/>
        <c:tickLblPos val="none"/>
        <c:crossAx val="491994360"/>
        <c:crosses val="autoZero"/>
        <c:auto val="0"/>
        <c:lblAlgn val="ctr"/>
        <c:lblOffset val="100"/>
        <c:noMultiLvlLbl val="1"/>
      </c:catAx>
      <c:valAx>
        <c:axId val="491994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949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622.20000000000005</c:v>
                </c:pt>
                <c:pt idx="1">
                  <c:v>415.7</c:v>
                </c:pt>
                <c:pt idx="2">
                  <c:v>500.3</c:v>
                </c:pt>
                <c:pt idx="3">
                  <c:v>0</c:v>
                </c:pt>
                <c:pt idx="4">
                  <c:v>0</c:v>
                </c:pt>
              </c:numCache>
            </c:numRef>
          </c:val>
          <c:extLst xmlns:c16r2="http://schemas.microsoft.com/office/drawing/2015/06/chart">
            <c:ext xmlns:c16="http://schemas.microsoft.com/office/drawing/2014/chart" uri="{C3380CC4-5D6E-409C-BE32-E72D297353CC}">
              <c16:uniqueId val="{00000000-9488-4915-B019-4F7D8B329C82}"/>
            </c:ext>
          </c:extLst>
        </c:ser>
        <c:dLbls>
          <c:showLegendKey val="0"/>
          <c:showVal val="0"/>
          <c:showCatName val="0"/>
          <c:showSerName val="0"/>
          <c:showPercent val="0"/>
          <c:showBubbleSize val="0"/>
        </c:dLbls>
        <c:gapWidth val="180"/>
        <c:overlap val="-90"/>
        <c:axId val="491992008"/>
        <c:axId val="4919951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9488-4915-B019-4F7D8B329C82}"/>
            </c:ext>
          </c:extLst>
        </c:ser>
        <c:dLbls>
          <c:showLegendKey val="0"/>
          <c:showVal val="0"/>
          <c:showCatName val="0"/>
          <c:showSerName val="0"/>
          <c:showPercent val="0"/>
          <c:showBubbleSize val="0"/>
        </c:dLbls>
        <c:marker val="1"/>
        <c:smooth val="0"/>
        <c:axId val="491992008"/>
        <c:axId val="491995144"/>
      </c:lineChart>
      <c:catAx>
        <c:axId val="491992008"/>
        <c:scaling>
          <c:orientation val="minMax"/>
        </c:scaling>
        <c:delete val="0"/>
        <c:axPos val="b"/>
        <c:numFmt formatCode="ge" sourceLinked="1"/>
        <c:majorTickMark val="none"/>
        <c:minorTickMark val="none"/>
        <c:tickLblPos val="none"/>
        <c:crossAx val="491995144"/>
        <c:crosses val="autoZero"/>
        <c:auto val="0"/>
        <c:lblAlgn val="ctr"/>
        <c:lblOffset val="100"/>
        <c:noMultiLvlLbl val="1"/>
      </c:catAx>
      <c:valAx>
        <c:axId val="491995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992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34-43BA-84D5-617715CB59EC}"/>
            </c:ext>
          </c:extLst>
        </c:ser>
        <c:dLbls>
          <c:showLegendKey val="0"/>
          <c:showVal val="0"/>
          <c:showCatName val="0"/>
          <c:showSerName val="0"/>
          <c:showPercent val="0"/>
          <c:showBubbleSize val="0"/>
        </c:dLbls>
        <c:gapWidth val="180"/>
        <c:overlap val="-90"/>
        <c:axId val="491993968"/>
        <c:axId val="4919916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34-43BA-84D5-617715CB59EC}"/>
            </c:ext>
          </c:extLst>
        </c:ser>
        <c:dLbls>
          <c:showLegendKey val="0"/>
          <c:showVal val="0"/>
          <c:showCatName val="0"/>
          <c:showSerName val="0"/>
          <c:showPercent val="0"/>
          <c:showBubbleSize val="0"/>
        </c:dLbls>
        <c:marker val="1"/>
        <c:smooth val="0"/>
        <c:axId val="491993968"/>
        <c:axId val="491991616"/>
      </c:lineChart>
      <c:catAx>
        <c:axId val="491993968"/>
        <c:scaling>
          <c:orientation val="minMax"/>
        </c:scaling>
        <c:delete val="0"/>
        <c:axPos val="b"/>
        <c:numFmt formatCode="ge" sourceLinked="1"/>
        <c:majorTickMark val="none"/>
        <c:minorTickMark val="none"/>
        <c:tickLblPos val="none"/>
        <c:crossAx val="491991616"/>
        <c:crosses val="autoZero"/>
        <c:auto val="0"/>
        <c:lblAlgn val="ctr"/>
        <c:lblOffset val="100"/>
        <c:noMultiLvlLbl val="1"/>
      </c:catAx>
      <c:valAx>
        <c:axId val="491991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19939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5</c:v>
                </c:pt>
                <c:pt idx="1">
                  <c:v>11.3</c:v>
                </c:pt>
                <c:pt idx="2">
                  <c:v>9.4</c:v>
                </c:pt>
                <c:pt idx="3">
                  <c:v>11.7</c:v>
                </c:pt>
                <c:pt idx="4">
                  <c:v>0</c:v>
                </c:pt>
              </c:numCache>
            </c:numRef>
          </c:val>
          <c:extLst xmlns:c16r2="http://schemas.microsoft.com/office/drawing/2015/06/chart">
            <c:ext xmlns:c16="http://schemas.microsoft.com/office/drawing/2014/chart" uri="{C3380CC4-5D6E-409C-BE32-E72D297353CC}">
              <c16:uniqueId val="{00000000-7C29-410D-A625-31D5A443D796}"/>
            </c:ext>
          </c:extLst>
        </c:ser>
        <c:dLbls>
          <c:showLegendKey val="0"/>
          <c:showVal val="0"/>
          <c:showCatName val="0"/>
          <c:showSerName val="0"/>
          <c:showPercent val="0"/>
          <c:showBubbleSize val="0"/>
        </c:dLbls>
        <c:gapWidth val="180"/>
        <c:overlap val="-90"/>
        <c:axId val="12928384"/>
        <c:axId val="129260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7C29-410D-A625-31D5A443D796}"/>
            </c:ext>
          </c:extLst>
        </c:ser>
        <c:dLbls>
          <c:showLegendKey val="0"/>
          <c:showVal val="0"/>
          <c:showCatName val="0"/>
          <c:showSerName val="0"/>
          <c:showPercent val="0"/>
          <c:showBubbleSize val="0"/>
        </c:dLbls>
        <c:marker val="1"/>
        <c:smooth val="0"/>
        <c:axId val="12928384"/>
        <c:axId val="12926032"/>
      </c:lineChart>
      <c:catAx>
        <c:axId val="12928384"/>
        <c:scaling>
          <c:orientation val="minMax"/>
        </c:scaling>
        <c:delete val="0"/>
        <c:axPos val="b"/>
        <c:numFmt formatCode="ge" sourceLinked="1"/>
        <c:majorTickMark val="none"/>
        <c:minorTickMark val="none"/>
        <c:tickLblPos val="none"/>
        <c:crossAx val="12926032"/>
        <c:crosses val="autoZero"/>
        <c:auto val="0"/>
        <c:lblAlgn val="ctr"/>
        <c:lblOffset val="100"/>
        <c:noMultiLvlLbl val="1"/>
      </c:catAx>
      <c:valAx>
        <c:axId val="1292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8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5D-4BE2-BADD-6A0EB02CD053}"/>
            </c:ext>
          </c:extLst>
        </c:ser>
        <c:dLbls>
          <c:showLegendKey val="0"/>
          <c:showVal val="0"/>
          <c:showCatName val="0"/>
          <c:showSerName val="0"/>
          <c:showPercent val="0"/>
          <c:showBubbleSize val="0"/>
        </c:dLbls>
        <c:gapWidth val="180"/>
        <c:overlap val="-90"/>
        <c:axId val="12927600"/>
        <c:axId val="129299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5D-4BE2-BADD-6A0EB02CD053}"/>
            </c:ext>
          </c:extLst>
        </c:ser>
        <c:dLbls>
          <c:showLegendKey val="0"/>
          <c:showVal val="0"/>
          <c:showCatName val="0"/>
          <c:showSerName val="0"/>
          <c:showPercent val="0"/>
          <c:showBubbleSize val="0"/>
        </c:dLbls>
        <c:marker val="1"/>
        <c:smooth val="0"/>
        <c:axId val="12927600"/>
        <c:axId val="12929952"/>
      </c:lineChart>
      <c:catAx>
        <c:axId val="12927600"/>
        <c:scaling>
          <c:orientation val="minMax"/>
        </c:scaling>
        <c:delete val="0"/>
        <c:axPos val="b"/>
        <c:numFmt formatCode="ge" sourceLinked="1"/>
        <c:majorTickMark val="none"/>
        <c:minorTickMark val="none"/>
        <c:tickLblPos val="none"/>
        <c:crossAx val="12929952"/>
        <c:crosses val="autoZero"/>
        <c:auto val="0"/>
        <c:lblAlgn val="ctr"/>
        <c:lblOffset val="100"/>
        <c:noMultiLvlLbl val="1"/>
      </c:catAx>
      <c:valAx>
        <c:axId val="1292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89-49CD-BF07-AEF41F2A8C0B}"/>
            </c:ext>
          </c:extLst>
        </c:ser>
        <c:dLbls>
          <c:showLegendKey val="0"/>
          <c:showVal val="0"/>
          <c:showCatName val="0"/>
          <c:showSerName val="0"/>
          <c:showPercent val="0"/>
          <c:showBubbleSize val="0"/>
        </c:dLbls>
        <c:gapWidth val="180"/>
        <c:overlap val="-90"/>
        <c:axId val="12923680"/>
        <c:axId val="1292956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89-49CD-BF07-AEF41F2A8C0B}"/>
            </c:ext>
          </c:extLst>
        </c:ser>
        <c:dLbls>
          <c:showLegendKey val="0"/>
          <c:showVal val="0"/>
          <c:showCatName val="0"/>
          <c:showSerName val="0"/>
          <c:showPercent val="0"/>
          <c:showBubbleSize val="0"/>
        </c:dLbls>
        <c:marker val="1"/>
        <c:smooth val="0"/>
        <c:axId val="12923680"/>
        <c:axId val="12929560"/>
      </c:lineChart>
      <c:catAx>
        <c:axId val="12923680"/>
        <c:scaling>
          <c:orientation val="minMax"/>
        </c:scaling>
        <c:delete val="0"/>
        <c:axPos val="b"/>
        <c:numFmt formatCode="ge" sourceLinked="1"/>
        <c:majorTickMark val="none"/>
        <c:minorTickMark val="none"/>
        <c:tickLblPos val="none"/>
        <c:crossAx val="12929560"/>
        <c:crosses val="autoZero"/>
        <c:auto val="0"/>
        <c:lblAlgn val="ctr"/>
        <c:lblOffset val="100"/>
        <c:noMultiLvlLbl val="1"/>
      </c:catAx>
      <c:valAx>
        <c:axId val="1292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A9-4304-9398-BB2DAF8F8C3A}"/>
            </c:ext>
          </c:extLst>
        </c:ser>
        <c:dLbls>
          <c:showLegendKey val="0"/>
          <c:showVal val="0"/>
          <c:showCatName val="0"/>
          <c:showSerName val="0"/>
          <c:showPercent val="0"/>
          <c:showBubbleSize val="0"/>
        </c:dLbls>
        <c:gapWidth val="180"/>
        <c:overlap val="-90"/>
        <c:axId val="12923288"/>
        <c:axId val="1293034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A9-4304-9398-BB2DAF8F8C3A}"/>
            </c:ext>
          </c:extLst>
        </c:ser>
        <c:dLbls>
          <c:showLegendKey val="0"/>
          <c:showVal val="0"/>
          <c:showCatName val="0"/>
          <c:showSerName val="0"/>
          <c:showPercent val="0"/>
          <c:showBubbleSize val="0"/>
        </c:dLbls>
        <c:marker val="1"/>
        <c:smooth val="0"/>
        <c:axId val="12923288"/>
        <c:axId val="12930344"/>
      </c:lineChart>
      <c:catAx>
        <c:axId val="12923288"/>
        <c:scaling>
          <c:orientation val="minMax"/>
        </c:scaling>
        <c:delete val="0"/>
        <c:axPos val="b"/>
        <c:numFmt formatCode="ge" sourceLinked="1"/>
        <c:majorTickMark val="none"/>
        <c:minorTickMark val="none"/>
        <c:tickLblPos val="none"/>
        <c:crossAx val="12930344"/>
        <c:crosses val="autoZero"/>
        <c:auto val="0"/>
        <c:lblAlgn val="ctr"/>
        <c:lblOffset val="100"/>
        <c:noMultiLvlLbl val="1"/>
      </c:catAx>
      <c:valAx>
        <c:axId val="12930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BF-46A2-930F-C6F69747AF28}"/>
            </c:ext>
          </c:extLst>
        </c:ser>
        <c:dLbls>
          <c:showLegendKey val="0"/>
          <c:showVal val="0"/>
          <c:showCatName val="0"/>
          <c:showSerName val="0"/>
          <c:showPercent val="0"/>
          <c:showBubbleSize val="0"/>
        </c:dLbls>
        <c:gapWidth val="180"/>
        <c:overlap val="-90"/>
        <c:axId val="12925248"/>
        <c:axId val="1292407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BF-46A2-930F-C6F69747AF28}"/>
            </c:ext>
          </c:extLst>
        </c:ser>
        <c:dLbls>
          <c:showLegendKey val="0"/>
          <c:showVal val="0"/>
          <c:showCatName val="0"/>
          <c:showSerName val="0"/>
          <c:showPercent val="0"/>
          <c:showBubbleSize val="0"/>
        </c:dLbls>
        <c:marker val="1"/>
        <c:smooth val="0"/>
        <c:axId val="12925248"/>
        <c:axId val="12924072"/>
      </c:lineChart>
      <c:catAx>
        <c:axId val="12925248"/>
        <c:scaling>
          <c:orientation val="minMax"/>
        </c:scaling>
        <c:delete val="0"/>
        <c:axPos val="b"/>
        <c:numFmt formatCode="ge" sourceLinked="1"/>
        <c:majorTickMark val="none"/>
        <c:minorTickMark val="none"/>
        <c:tickLblPos val="none"/>
        <c:crossAx val="12924072"/>
        <c:crosses val="autoZero"/>
        <c:auto val="0"/>
        <c:lblAlgn val="ctr"/>
        <c:lblOffset val="100"/>
        <c:noMultiLvlLbl val="1"/>
      </c:catAx>
      <c:valAx>
        <c:axId val="12924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5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8C-48B6-9EF6-F84D6F68C7F1}"/>
            </c:ext>
          </c:extLst>
        </c:ser>
        <c:dLbls>
          <c:showLegendKey val="0"/>
          <c:showVal val="0"/>
          <c:showCatName val="0"/>
          <c:showSerName val="0"/>
          <c:showPercent val="0"/>
          <c:showBubbleSize val="0"/>
        </c:dLbls>
        <c:gapWidth val="180"/>
        <c:overlap val="-90"/>
        <c:axId val="593888472"/>
        <c:axId val="5938947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8C-48B6-9EF6-F84D6F68C7F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EB8C-48B6-9EF6-F84D6F68C7F1}"/>
            </c:ext>
          </c:extLst>
        </c:ser>
        <c:dLbls>
          <c:showLegendKey val="0"/>
          <c:showVal val="0"/>
          <c:showCatName val="0"/>
          <c:showSerName val="0"/>
          <c:showPercent val="0"/>
          <c:showBubbleSize val="0"/>
        </c:dLbls>
        <c:marker val="1"/>
        <c:smooth val="0"/>
        <c:axId val="593888472"/>
        <c:axId val="593894744"/>
      </c:lineChart>
      <c:catAx>
        <c:axId val="593888472"/>
        <c:scaling>
          <c:orientation val="minMax"/>
        </c:scaling>
        <c:delete val="0"/>
        <c:axPos val="b"/>
        <c:numFmt formatCode="ge" sourceLinked="1"/>
        <c:majorTickMark val="none"/>
        <c:minorTickMark val="none"/>
        <c:tickLblPos val="none"/>
        <c:crossAx val="593894744"/>
        <c:crosses val="autoZero"/>
        <c:auto val="0"/>
        <c:lblAlgn val="ctr"/>
        <c:lblOffset val="100"/>
        <c:noMultiLvlLbl val="1"/>
      </c:catAx>
      <c:valAx>
        <c:axId val="593894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88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6-47E9-B51A-4C27D9623DB6}"/>
            </c:ext>
          </c:extLst>
        </c:ser>
        <c:dLbls>
          <c:showLegendKey val="0"/>
          <c:showVal val="0"/>
          <c:showCatName val="0"/>
          <c:showSerName val="0"/>
          <c:showPercent val="0"/>
          <c:showBubbleSize val="0"/>
        </c:dLbls>
        <c:gapWidth val="180"/>
        <c:overlap val="-90"/>
        <c:axId val="12924464"/>
        <c:axId val="1292485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6-47E9-B51A-4C27D9623DB6}"/>
            </c:ext>
          </c:extLst>
        </c:ser>
        <c:dLbls>
          <c:showLegendKey val="0"/>
          <c:showVal val="0"/>
          <c:showCatName val="0"/>
          <c:showSerName val="0"/>
          <c:showPercent val="0"/>
          <c:showBubbleSize val="0"/>
        </c:dLbls>
        <c:marker val="1"/>
        <c:smooth val="0"/>
        <c:axId val="12924464"/>
        <c:axId val="12924856"/>
      </c:lineChart>
      <c:catAx>
        <c:axId val="12924464"/>
        <c:scaling>
          <c:orientation val="minMax"/>
        </c:scaling>
        <c:delete val="0"/>
        <c:axPos val="b"/>
        <c:numFmt formatCode="ge" sourceLinked="1"/>
        <c:majorTickMark val="none"/>
        <c:minorTickMark val="none"/>
        <c:tickLblPos val="none"/>
        <c:crossAx val="12924856"/>
        <c:crosses val="autoZero"/>
        <c:auto val="0"/>
        <c:lblAlgn val="ctr"/>
        <c:lblOffset val="100"/>
        <c:noMultiLvlLbl val="1"/>
      </c:catAx>
      <c:valAx>
        <c:axId val="1292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92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14485.3</c:v>
                </c:pt>
                <c:pt idx="1">
                  <c:v>14356.1</c:v>
                </c:pt>
                <c:pt idx="2">
                  <c:v>18252.7</c:v>
                </c:pt>
                <c:pt idx="3">
                  <c:v>30232.5</c:v>
                </c:pt>
                <c:pt idx="4">
                  <c:v>29367</c:v>
                </c:pt>
              </c:numCache>
            </c:numRef>
          </c:val>
          <c:extLst xmlns:c16r2="http://schemas.microsoft.com/office/drawing/2015/06/chart">
            <c:ext xmlns:c16="http://schemas.microsoft.com/office/drawing/2014/chart" uri="{C3380CC4-5D6E-409C-BE32-E72D297353CC}">
              <c16:uniqueId val="{00000000-92DC-48C7-B70E-8AB63538E09B}"/>
            </c:ext>
          </c:extLst>
        </c:ser>
        <c:dLbls>
          <c:showLegendKey val="0"/>
          <c:showVal val="0"/>
          <c:showCatName val="0"/>
          <c:showSerName val="0"/>
          <c:showPercent val="0"/>
          <c:showBubbleSize val="0"/>
        </c:dLbls>
        <c:gapWidth val="180"/>
        <c:overlap val="-90"/>
        <c:axId val="593888080"/>
        <c:axId val="5938900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92DC-48C7-B70E-8AB63538E09B}"/>
            </c:ext>
          </c:extLst>
        </c:ser>
        <c:dLbls>
          <c:showLegendKey val="0"/>
          <c:showVal val="0"/>
          <c:showCatName val="0"/>
          <c:showSerName val="0"/>
          <c:showPercent val="0"/>
          <c:showBubbleSize val="0"/>
        </c:dLbls>
        <c:marker val="1"/>
        <c:smooth val="0"/>
        <c:axId val="593888080"/>
        <c:axId val="593890040"/>
      </c:lineChart>
      <c:catAx>
        <c:axId val="593888080"/>
        <c:scaling>
          <c:orientation val="minMax"/>
        </c:scaling>
        <c:delete val="0"/>
        <c:axPos val="b"/>
        <c:numFmt formatCode="ge" sourceLinked="1"/>
        <c:majorTickMark val="none"/>
        <c:minorTickMark val="none"/>
        <c:tickLblPos val="none"/>
        <c:crossAx val="593890040"/>
        <c:crosses val="autoZero"/>
        <c:auto val="0"/>
        <c:lblAlgn val="ctr"/>
        <c:lblOffset val="100"/>
        <c:noMultiLvlLbl val="1"/>
      </c:catAx>
      <c:valAx>
        <c:axId val="59389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88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35753</c:v>
                </c:pt>
                <c:pt idx="1">
                  <c:v>42885</c:v>
                </c:pt>
                <c:pt idx="2">
                  <c:v>36438</c:v>
                </c:pt>
                <c:pt idx="3">
                  <c:v>14385</c:v>
                </c:pt>
                <c:pt idx="4">
                  <c:v>-7445</c:v>
                </c:pt>
              </c:numCache>
            </c:numRef>
          </c:val>
          <c:extLst xmlns:c16r2="http://schemas.microsoft.com/office/drawing/2015/06/chart">
            <c:ext xmlns:c16="http://schemas.microsoft.com/office/drawing/2014/chart" uri="{C3380CC4-5D6E-409C-BE32-E72D297353CC}">
              <c16:uniqueId val="{00000000-C4EA-4BF4-AAE1-CF4C384D1BE6}"/>
            </c:ext>
          </c:extLst>
        </c:ser>
        <c:dLbls>
          <c:showLegendKey val="0"/>
          <c:showVal val="0"/>
          <c:showCatName val="0"/>
          <c:showSerName val="0"/>
          <c:showPercent val="0"/>
          <c:showBubbleSize val="0"/>
        </c:dLbls>
        <c:gapWidth val="180"/>
        <c:overlap val="-90"/>
        <c:axId val="593890432"/>
        <c:axId val="5938908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4EA-4BF4-AAE1-CF4C384D1BE6}"/>
            </c:ext>
          </c:extLst>
        </c:ser>
        <c:dLbls>
          <c:showLegendKey val="0"/>
          <c:showVal val="0"/>
          <c:showCatName val="0"/>
          <c:showSerName val="0"/>
          <c:showPercent val="0"/>
          <c:showBubbleSize val="0"/>
        </c:dLbls>
        <c:marker val="1"/>
        <c:smooth val="0"/>
        <c:axId val="593890432"/>
        <c:axId val="593890824"/>
      </c:lineChart>
      <c:catAx>
        <c:axId val="593890432"/>
        <c:scaling>
          <c:orientation val="minMax"/>
        </c:scaling>
        <c:delete val="0"/>
        <c:axPos val="b"/>
        <c:numFmt formatCode="ge" sourceLinked="1"/>
        <c:majorTickMark val="none"/>
        <c:minorTickMark val="none"/>
        <c:tickLblPos val="none"/>
        <c:crossAx val="593890824"/>
        <c:crosses val="autoZero"/>
        <c:auto val="0"/>
        <c:lblAlgn val="ctr"/>
        <c:lblOffset val="100"/>
        <c:noMultiLvlLbl val="1"/>
      </c:catAx>
      <c:valAx>
        <c:axId val="5938908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90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12.5</c:v>
                </c:pt>
                <c:pt idx="1">
                  <c:v>12.5</c:v>
                </c:pt>
                <c:pt idx="2">
                  <c:v>10.4</c:v>
                </c:pt>
                <c:pt idx="3">
                  <c:v>8.8000000000000007</c:v>
                </c:pt>
                <c:pt idx="4">
                  <c:v>11.1</c:v>
                </c:pt>
              </c:numCache>
            </c:numRef>
          </c:val>
          <c:extLst xmlns:c16r2="http://schemas.microsoft.com/office/drawing/2015/06/chart">
            <c:ext xmlns:c16="http://schemas.microsoft.com/office/drawing/2014/chart" uri="{C3380CC4-5D6E-409C-BE32-E72D297353CC}">
              <c16:uniqueId val="{00000000-697B-4E9F-8B8D-9DE473403C5E}"/>
            </c:ext>
          </c:extLst>
        </c:ser>
        <c:dLbls>
          <c:showLegendKey val="0"/>
          <c:showVal val="0"/>
          <c:showCatName val="0"/>
          <c:showSerName val="0"/>
          <c:showPercent val="0"/>
          <c:showBubbleSize val="0"/>
        </c:dLbls>
        <c:gapWidth val="180"/>
        <c:overlap val="-90"/>
        <c:axId val="593891608"/>
        <c:axId val="5938927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697B-4E9F-8B8D-9DE473403C5E}"/>
            </c:ext>
          </c:extLst>
        </c:ser>
        <c:dLbls>
          <c:showLegendKey val="0"/>
          <c:showVal val="0"/>
          <c:showCatName val="0"/>
          <c:showSerName val="0"/>
          <c:showPercent val="0"/>
          <c:showBubbleSize val="0"/>
        </c:dLbls>
        <c:marker val="1"/>
        <c:smooth val="0"/>
        <c:axId val="593891608"/>
        <c:axId val="593892784"/>
      </c:lineChart>
      <c:catAx>
        <c:axId val="593891608"/>
        <c:scaling>
          <c:orientation val="minMax"/>
        </c:scaling>
        <c:delete val="0"/>
        <c:axPos val="b"/>
        <c:numFmt formatCode="ge" sourceLinked="1"/>
        <c:majorTickMark val="none"/>
        <c:minorTickMark val="none"/>
        <c:tickLblPos val="none"/>
        <c:crossAx val="593892784"/>
        <c:crosses val="autoZero"/>
        <c:auto val="0"/>
        <c:lblAlgn val="ctr"/>
        <c:lblOffset val="100"/>
        <c:noMultiLvlLbl val="1"/>
      </c:catAx>
      <c:valAx>
        <c:axId val="59389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93891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20.8</c:v>
                </c:pt>
                <c:pt idx="1">
                  <c:v>19.8</c:v>
                </c:pt>
                <c:pt idx="2">
                  <c:v>18.899999999999999</c:v>
                </c:pt>
                <c:pt idx="3">
                  <c:v>61.8</c:v>
                </c:pt>
                <c:pt idx="4">
                  <c:v>16.8</c:v>
                </c:pt>
              </c:numCache>
            </c:numRef>
          </c:val>
          <c:extLst xmlns:c16r2="http://schemas.microsoft.com/office/drawing/2015/06/chart">
            <c:ext xmlns:c16="http://schemas.microsoft.com/office/drawing/2014/chart" uri="{C3380CC4-5D6E-409C-BE32-E72D297353CC}">
              <c16:uniqueId val="{00000000-A762-45C3-8B34-F5C8F7C504C6}"/>
            </c:ext>
          </c:extLst>
        </c:ser>
        <c:dLbls>
          <c:showLegendKey val="0"/>
          <c:showVal val="0"/>
          <c:showCatName val="0"/>
          <c:showSerName val="0"/>
          <c:showPercent val="0"/>
          <c:showBubbleSize val="0"/>
        </c:dLbls>
        <c:gapWidth val="180"/>
        <c:overlap val="-90"/>
        <c:axId val="498266480"/>
        <c:axId val="4982645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A762-45C3-8B34-F5C8F7C504C6}"/>
            </c:ext>
          </c:extLst>
        </c:ser>
        <c:dLbls>
          <c:showLegendKey val="0"/>
          <c:showVal val="0"/>
          <c:showCatName val="0"/>
          <c:showSerName val="0"/>
          <c:showPercent val="0"/>
          <c:showBubbleSize val="0"/>
        </c:dLbls>
        <c:marker val="1"/>
        <c:smooth val="0"/>
        <c:axId val="498266480"/>
        <c:axId val="498264520"/>
      </c:lineChart>
      <c:catAx>
        <c:axId val="498266480"/>
        <c:scaling>
          <c:orientation val="minMax"/>
        </c:scaling>
        <c:delete val="0"/>
        <c:axPos val="b"/>
        <c:numFmt formatCode="ge" sourceLinked="1"/>
        <c:majorTickMark val="none"/>
        <c:minorTickMark val="none"/>
        <c:tickLblPos val="none"/>
        <c:crossAx val="498264520"/>
        <c:crosses val="autoZero"/>
        <c:auto val="0"/>
        <c:lblAlgn val="ctr"/>
        <c:lblOffset val="100"/>
        <c:noMultiLvlLbl val="1"/>
      </c:catAx>
      <c:valAx>
        <c:axId val="498264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266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622.20000000000005</c:v>
                </c:pt>
                <c:pt idx="1">
                  <c:v>415.7</c:v>
                </c:pt>
                <c:pt idx="2">
                  <c:v>500.3</c:v>
                </c:pt>
                <c:pt idx="3">
                  <c:v>0</c:v>
                </c:pt>
                <c:pt idx="4">
                  <c:v>0</c:v>
                </c:pt>
              </c:numCache>
            </c:numRef>
          </c:val>
          <c:extLst xmlns:c16r2="http://schemas.microsoft.com/office/drawing/2015/06/chart">
            <c:ext xmlns:c16="http://schemas.microsoft.com/office/drawing/2014/chart" uri="{C3380CC4-5D6E-409C-BE32-E72D297353CC}">
              <c16:uniqueId val="{00000000-66A5-4773-A495-DB1D9BEB91C4}"/>
            </c:ext>
          </c:extLst>
        </c:ser>
        <c:dLbls>
          <c:showLegendKey val="0"/>
          <c:showVal val="0"/>
          <c:showCatName val="0"/>
          <c:showSerName val="0"/>
          <c:showPercent val="0"/>
          <c:showBubbleSize val="0"/>
        </c:dLbls>
        <c:gapWidth val="180"/>
        <c:overlap val="-90"/>
        <c:axId val="498263344"/>
        <c:axId val="49826883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66A5-4773-A495-DB1D9BEB91C4}"/>
            </c:ext>
          </c:extLst>
        </c:ser>
        <c:dLbls>
          <c:showLegendKey val="0"/>
          <c:showVal val="0"/>
          <c:showCatName val="0"/>
          <c:showSerName val="0"/>
          <c:showPercent val="0"/>
          <c:showBubbleSize val="0"/>
        </c:dLbls>
        <c:marker val="1"/>
        <c:smooth val="0"/>
        <c:axId val="498263344"/>
        <c:axId val="498268832"/>
      </c:lineChart>
      <c:catAx>
        <c:axId val="498263344"/>
        <c:scaling>
          <c:orientation val="minMax"/>
        </c:scaling>
        <c:delete val="0"/>
        <c:axPos val="b"/>
        <c:numFmt formatCode="ge" sourceLinked="1"/>
        <c:majorTickMark val="none"/>
        <c:minorTickMark val="none"/>
        <c:tickLblPos val="none"/>
        <c:crossAx val="498268832"/>
        <c:crosses val="autoZero"/>
        <c:auto val="0"/>
        <c:lblAlgn val="ctr"/>
        <c:lblOffset val="100"/>
        <c:noMultiLvlLbl val="1"/>
      </c:catAx>
      <c:valAx>
        <c:axId val="498268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826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0B-47E1-AF2D-511D011724F5}"/>
            </c:ext>
          </c:extLst>
        </c:ser>
        <c:dLbls>
          <c:showLegendKey val="0"/>
          <c:showVal val="0"/>
          <c:showCatName val="0"/>
          <c:showSerName val="0"/>
          <c:showPercent val="0"/>
          <c:showBubbleSize val="0"/>
        </c:dLbls>
        <c:gapWidth val="180"/>
        <c:overlap val="-90"/>
        <c:axId val="498266872"/>
        <c:axId val="49826412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0B-47E1-AF2D-511D011724F5}"/>
            </c:ext>
          </c:extLst>
        </c:ser>
        <c:dLbls>
          <c:showLegendKey val="0"/>
          <c:showVal val="0"/>
          <c:showCatName val="0"/>
          <c:showSerName val="0"/>
          <c:showPercent val="0"/>
          <c:showBubbleSize val="0"/>
        </c:dLbls>
        <c:marker val="1"/>
        <c:smooth val="0"/>
        <c:axId val="498266872"/>
        <c:axId val="498264128"/>
      </c:lineChart>
      <c:catAx>
        <c:axId val="498266872"/>
        <c:scaling>
          <c:orientation val="minMax"/>
        </c:scaling>
        <c:delete val="0"/>
        <c:axPos val="b"/>
        <c:numFmt formatCode="ge" sourceLinked="1"/>
        <c:majorTickMark val="none"/>
        <c:minorTickMark val="none"/>
        <c:tickLblPos val="none"/>
        <c:crossAx val="498264128"/>
        <c:crosses val="autoZero"/>
        <c:auto val="0"/>
        <c:lblAlgn val="ctr"/>
        <c:lblOffset val="100"/>
        <c:noMultiLvlLbl val="1"/>
      </c:catAx>
      <c:valAx>
        <c:axId val="49826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982668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7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7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7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7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7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7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7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7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7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7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7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7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75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75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75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760"/>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761"/>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76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76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764"/>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765"/>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766"/>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767"/>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768"/>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769"/>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770"/>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771"/>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772"/>
                </a:ext>
              </a:extLst>
            </xdr:cNvPicPr>
          </xdr:nvPicPr>
          <xdr:blipFill>
            <a:blip xmlns:r="http://schemas.openxmlformats.org/officeDocument/2006/relationships" r:embed="rId42"/>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773"/>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774"/>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775"/>
                </a:ext>
              </a:extLst>
            </xdr:cNvPicPr>
          </xdr:nvPicPr>
          <xdr:blipFill>
            <a:blip xmlns:r="http://schemas.openxmlformats.org/officeDocument/2006/relationships" r:embed="rId49"/>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776"/>
                </a:ext>
              </a:extLst>
            </xdr:cNvPicPr>
          </xdr:nvPicPr>
          <xdr:blipFill>
            <a:blip xmlns:r="http://schemas.openxmlformats.org/officeDocument/2006/relationships" r:embed="rId49"/>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777"/>
                </a:ext>
              </a:extLst>
            </xdr:cNvPicPr>
          </xdr:nvPicPr>
          <xdr:blipFill>
            <a:blip xmlns:r="http://schemas.openxmlformats.org/officeDocument/2006/relationships" r:embed="rId49"/>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778"/>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779"/>
                </a:ext>
              </a:extLst>
            </xdr:cNvPicPr>
          </xdr:nvPicPr>
          <xdr:blipFill>
            <a:blip xmlns:r="http://schemas.openxmlformats.org/officeDocument/2006/relationships" r:embed="rId49"/>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780"/>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781"/>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782"/>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783"/>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784"/>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785"/>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786"/>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787"/>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788"/>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789"/>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790"/>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791"/>
                </a:ext>
              </a:extLst>
            </xdr:cNvPicPr>
          </xdr:nvPicPr>
          <xdr:blipFill>
            <a:blip xmlns:r="http://schemas.openxmlformats.org/officeDocument/2006/relationships" r:embed="rId50"/>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792"/>
                </a:ext>
              </a:extLst>
            </xdr:cNvPicPr>
          </xdr:nvPicPr>
          <xdr:blipFill>
            <a:blip xmlns:r="http://schemas.openxmlformats.org/officeDocument/2006/relationships" r:embed="rId50"/>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16" zoomScale="40" zoomScaleNormal="40" workbookViewId="0">
      <selection activeCell="M21" sqref="M21"/>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神奈川県　横浜市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278</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128</v>
      </c>
      <c r="G7" s="170"/>
      <c r="H7" s="170"/>
      <c r="I7" s="170"/>
      <c r="J7" s="171" t="s">
        <v>129</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131</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2172</v>
      </c>
      <c r="G14" s="151"/>
      <c r="H14" s="150">
        <f>データ!AH6</f>
        <v>2174</v>
      </c>
      <c r="I14" s="151"/>
      <c r="J14" s="150">
        <f>データ!AI6</f>
        <v>1800</v>
      </c>
      <c r="K14" s="151"/>
      <c r="L14" s="150">
        <f>データ!AJ6</f>
        <v>1527</v>
      </c>
      <c r="M14" s="151"/>
      <c r="N14" s="152">
        <f>データ!AK6</f>
        <v>1929</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2172</v>
      </c>
      <c r="G16" s="146"/>
      <c r="H16" s="146">
        <f>データ!AR6</f>
        <v>2174</v>
      </c>
      <c r="I16" s="146"/>
      <c r="J16" s="146">
        <f>データ!AS6</f>
        <v>1800</v>
      </c>
      <c r="K16" s="146"/>
      <c r="L16" s="146">
        <f>データ!AT6</f>
        <v>1527</v>
      </c>
      <c r="M16" s="146"/>
      <c r="N16" s="138">
        <f>データ!AU6</f>
        <v>1929</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16505</v>
      </c>
      <c r="G19" s="136"/>
      <c r="H19" s="136"/>
      <c r="I19" s="136" t="str">
        <f>データ!AW6</f>
        <v>-</v>
      </c>
      <c r="J19" s="136"/>
      <c r="K19" s="136"/>
      <c r="L19" s="136">
        <f>データ!AX6</f>
        <v>16505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279</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MNTjJJme+5OVKOAHLr0ABInAKzWdMnjMd4FRZZIaLAqUoIEraLaJ6q+hsbov6MKB5/pNnwognAhqsEPV0k9Ig==" saltValue="lni9BkhOxiznC88DIssCa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2017</v>
      </c>
      <c r="C6" s="67" t="str">
        <f t="shared" ref="C6:AX6" si="6">C7</f>
        <v>141003</v>
      </c>
      <c r="D6" s="67" t="str">
        <f t="shared" si="6"/>
        <v>47</v>
      </c>
      <c r="E6" s="67" t="str">
        <f t="shared" si="6"/>
        <v>04</v>
      </c>
      <c r="F6" s="67" t="str">
        <f t="shared" si="6"/>
        <v>0</v>
      </c>
      <c r="G6" s="67" t="str">
        <f t="shared" si="6"/>
        <v>000</v>
      </c>
      <c r="H6" s="67" t="str">
        <f t="shared" si="6"/>
        <v>神奈川県　横浜市</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平成30年3月31日　横浜市風力発電所</v>
      </c>
      <c r="S6" s="71" t="str">
        <f t="shared" si="6"/>
        <v>平成39年8月12日　横浜市風力発電所</v>
      </c>
      <c r="T6" s="67" t="str">
        <f t="shared" si="6"/>
        <v>無</v>
      </c>
      <c r="U6" s="71" t="str">
        <f t="shared" si="6"/>
        <v>株式会社Ｆ－Ｐｏｗｅｒ</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2172</v>
      </c>
      <c r="AH6" s="69">
        <f t="shared" si="6"/>
        <v>2174</v>
      </c>
      <c r="AI6" s="69">
        <f t="shared" si="6"/>
        <v>1800</v>
      </c>
      <c r="AJ6" s="69">
        <f t="shared" si="6"/>
        <v>1527</v>
      </c>
      <c r="AK6" s="69">
        <f t="shared" si="6"/>
        <v>1929</v>
      </c>
      <c r="AL6" s="69" t="str">
        <f t="shared" si="6"/>
        <v>-</v>
      </c>
      <c r="AM6" s="69" t="str">
        <f t="shared" si="6"/>
        <v>-</v>
      </c>
      <c r="AN6" s="69" t="str">
        <f t="shared" si="6"/>
        <v>-</v>
      </c>
      <c r="AO6" s="69" t="str">
        <f t="shared" si="6"/>
        <v>-</v>
      </c>
      <c r="AP6" s="69" t="str">
        <f t="shared" si="6"/>
        <v>-</v>
      </c>
      <c r="AQ6" s="69">
        <f t="shared" si="6"/>
        <v>2172</v>
      </c>
      <c r="AR6" s="69">
        <f t="shared" si="6"/>
        <v>2174</v>
      </c>
      <c r="AS6" s="69">
        <f t="shared" si="6"/>
        <v>1800</v>
      </c>
      <c r="AT6" s="69">
        <f t="shared" si="6"/>
        <v>1527</v>
      </c>
      <c r="AU6" s="69">
        <f t="shared" si="6"/>
        <v>1929</v>
      </c>
      <c r="AV6" s="69">
        <f t="shared" si="6"/>
        <v>16505</v>
      </c>
      <c r="AW6" s="69" t="str">
        <f t="shared" si="6"/>
        <v>-</v>
      </c>
      <c r="AX6" s="69">
        <f t="shared" si="6"/>
        <v>16505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v>2172</v>
      </c>
      <c r="AH7" s="80">
        <v>2174</v>
      </c>
      <c r="AI7" s="80">
        <v>1800</v>
      </c>
      <c r="AJ7" s="80">
        <v>1527</v>
      </c>
      <c r="AK7" s="80">
        <v>1929</v>
      </c>
      <c r="AL7" s="80" t="s">
        <v>127</v>
      </c>
      <c r="AM7" s="80" t="s">
        <v>127</v>
      </c>
      <c r="AN7" s="80" t="s">
        <v>127</v>
      </c>
      <c r="AO7" s="80" t="s">
        <v>127</v>
      </c>
      <c r="AP7" s="80" t="s">
        <v>127</v>
      </c>
      <c r="AQ7" s="80">
        <v>2172</v>
      </c>
      <c r="AR7" s="80">
        <v>2174</v>
      </c>
      <c r="AS7" s="80">
        <v>1800</v>
      </c>
      <c r="AT7" s="80">
        <v>1527</v>
      </c>
      <c r="AU7" s="80">
        <v>1929</v>
      </c>
      <c r="AV7" s="80">
        <v>16505</v>
      </c>
      <c r="AW7" s="80" t="s">
        <v>127</v>
      </c>
      <c r="AX7" s="80">
        <v>16505</v>
      </c>
      <c r="AY7" s="83">
        <v>213.4</v>
      </c>
      <c r="AZ7" s="83">
        <v>237.2</v>
      </c>
      <c r="BA7" s="83">
        <v>210.7</v>
      </c>
      <c r="BB7" s="83">
        <v>33.9</v>
      </c>
      <c r="BC7" s="83">
        <v>85.4</v>
      </c>
      <c r="BD7" s="83">
        <v>164.1</v>
      </c>
      <c r="BE7" s="83">
        <v>124.4</v>
      </c>
      <c r="BF7" s="83">
        <v>118.8</v>
      </c>
      <c r="BG7" s="83">
        <v>88.8</v>
      </c>
      <c r="BH7" s="83">
        <v>121.3</v>
      </c>
      <c r="BI7" s="83">
        <v>100</v>
      </c>
      <c r="BJ7" s="83">
        <v>211.9</v>
      </c>
      <c r="BK7" s="83">
        <v>240.7</v>
      </c>
      <c r="BL7" s="83">
        <v>212.3</v>
      </c>
      <c r="BM7" s="83">
        <v>132.19999999999999</v>
      </c>
      <c r="BN7" s="83">
        <v>74.8</v>
      </c>
      <c r="BO7" s="83">
        <v>366.9</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v>14485.3</v>
      </c>
      <c r="CG7" s="83">
        <v>14356.1</v>
      </c>
      <c r="CH7" s="83">
        <v>18252.7</v>
      </c>
      <c r="CI7" s="83">
        <v>30232.5</v>
      </c>
      <c r="CJ7" s="83">
        <v>29367</v>
      </c>
      <c r="CK7" s="83">
        <v>11717.4</v>
      </c>
      <c r="CL7" s="83">
        <v>17642.5</v>
      </c>
      <c r="CM7" s="83">
        <v>18815.8</v>
      </c>
      <c r="CN7" s="83">
        <v>22847.9</v>
      </c>
      <c r="CO7" s="83">
        <v>19210.5</v>
      </c>
      <c r="CP7" s="80">
        <v>35753</v>
      </c>
      <c r="CQ7" s="80">
        <v>42885</v>
      </c>
      <c r="CR7" s="80">
        <v>36438</v>
      </c>
      <c r="CS7" s="80">
        <v>14385</v>
      </c>
      <c r="CT7" s="80">
        <v>-7445</v>
      </c>
      <c r="CU7" s="80">
        <v>108538</v>
      </c>
      <c r="CV7" s="80">
        <v>58539</v>
      </c>
      <c r="CW7" s="80">
        <v>37685</v>
      </c>
      <c r="CX7" s="80">
        <v>2390</v>
      </c>
      <c r="CY7" s="80">
        <v>32739</v>
      </c>
      <c r="CZ7" s="80">
        <v>1980</v>
      </c>
      <c r="DA7" s="83">
        <v>12.5</v>
      </c>
      <c r="DB7" s="83">
        <v>12.5</v>
      </c>
      <c r="DC7" s="83">
        <v>10.4</v>
      </c>
      <c r="DD7" s="83">
        <v>8.8000000000000007</v>
      </c>
      <c r="DE7" s="83">
        <v>11.1</v>
      </c>
      <c r="DF7" s="83">
        <v>35.9</v>
      </c>
      <c r="DG7" s="83">
        <v>35.299999999999997</v>
      </c>
      <c r="DH7" s="83">
        <v>32.299999999999997</v>
      </c>
      <c r="DI7" s="83">
        <v>35.799999999999997</v>
      </c>
      <c r="DJ7" s="83">
        <v>31.7</v>
      </c>
      <c r="DK7" s="83">
        <v>20.8</v>
      </c>
      <c r="DL7" s="83">
        <v>19.8</v>
      </c>
      <c r="DM7" s="83">
        <v>18.899999999999999</v>
      </c>
      <c r="DN7" s="83">
        <v>61.8</v>
      </c>
      <c r="DO7" s="83">
        <v>16.8</v>
      </c>
      <c r="DP7" s="83">
        <v>23</v>
      </c>
      <c r="DQ7" s="83">
        <v>14.6</v>
      </c>
      <c r="DR7" s="83">
        <v>17.3</v>
      </c>
      <c r="DS7" s="83">
        <v>14.6</v>
      </c>
      <c r="DT7" s="83">
        <v>11.9</v>
      </c>
      <c r="DU7" s="83">
        <v>622.20000000000005</v>
      </c>
      <c r="DV7" s="83">
        <v>415.7</v>
      </c>
      <c r="DW7" s="83">
        <v>500.3</v>
      </c>
      <c r="DX7" s="83">
        <v>0</v>
      </c>
      <c r="DY7" s="83">
        <v>0</v>
      </c>
      <c r="DZ7" s="83">
        <v>106.8</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v>5</v>
      </c>
      <c r="EP7" s="83">
        <v>11.3</v>
      </c>
      <c r="EQ7" s="83">
        <v>9.4</v>
      </c>
      <c r="ER7" s="83">
        <v>11.7</v>
      </c>
      <c r="ES7" s="83">
        <v>0</v>
      </c>
      <c r="ET7" s="83">
        <v>61.5</v>
      </c>
      <c r="EU7" s="83">
        <v>74.599999999999994</v>
      </c>
      <c r="EV7" s="83">
        <v>77.099999999999994</v>
      </c>
      <c r="EW7" s="83">
        <v>79.8</v>
      </c>
      <c r="EX7" s="83">
        <v>88</v>
      </c>
      <c r="EY7" s="80" t="s">
        <v>127</v>
      </c>
      <c r="EZ7" s="83" t="s">
        <v>127</v>
      </c>
      <c r="FA7" s="83" t="s">
        <v>127</v>
      </c>
      <c r="FB7" s="83" t="s">
        <v>127</v>
      </c>
      <c r="FC7" s="83" t="s">
        <v>127</v>
      </c>
      <c r="FD7" s="83" t="s">
        <v>127</v>
      </c>
      <c r="FE7" s="83">
        <v>64</v>
      </c>
      <c r="FF7" s="83">
        <v>56.1</v>
      </c>
      <c r="FG7" s="83">
        <v>61.8</v>
      </c>
      <c r="FH7" s="83">
        <v>61.6</v>
      </c>
      <c r="FI7" s="83">
        <v>57.3</v>
      </c>
      <c r="FJ7" s="83" t="s">
        <v>127</v>
      </c>
      <c r="FK7" s="83" t="s">
        <v>127</v>
      </c>
      <c r="FL7" s="83" t="s">
        <v>127</v>
      </c>
      <c r="FM7" s="83" t="s">
        <v>127</v>
      </c>
      <c r="FN7" s="83" t="s">
        <v>127</v>
      </c>
      <c r="FO7" s="83">
        <v>22.1</v>
      </c>
      <c r="FP7" s="83">
        <v>16.7</v>
      </c>
      <c r="FQ7" s="83">
        <v>8.6999999999999993</v>
      </c>
      <c r="FR7" s="83">
        <v>5.7</v>
      </c>
      <c r="FS7" s="83">
        <v>4.2</v>
      </c>
      <c r="FT7" s="83" t="s">
        <v>127</v>
      </c>
      <c r="FU7" s="83" t="s">
        <v>127</v>
      </c>
      <c r="FV7" s="83" t="s">
        <v>127</v>
      </c>
      <c r="FW7" s="83" t="s">
        <v>127</v>
      </c>
      <c r="FX7" s="83" t="s">
        <v>127</v>
      </c>
      <c r="FY7" s="83">
        <v>279.2</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56.2</v>
      </c>
      <c r="GT7" s="83">
        <v>58.4</v>
      </c>
      <c r="GU7" s="83">
        <v>80.599999999999994</v>
      </c>
      <c r="GV7" s="83">
        <v>85.6</v>
      </c>
      <c r="GW7" s="83">
        <v>92</v>
      </c>
      <c r="GX7" s="80" t="s">
        <v>127</v>
      </c>
      <c r="GY7" s="83" t="s">
        <v>127</v>
      </c>
      <c r="GZ7" s="83" t="s">
        <v>127</v>
      </c>
      <c r="HA7" s="83" t="s">
        <v>127</v>
      </c>
      <c r="HB7" s="83" t="s">
        <v>127</v>
      </c>
      <c r="HC7" s="83" t="s">
        <v>127</v>
      </c>
      <c r="HD7" s="83">
        <v>48</v>
      </c>
      <c r="HE7" s="83">
        <v>48.9</v>
      </c>
      <c r="HF7" s="83">
        <v>47.8</v>
      </c>
      <c r="HG7" s="83">
        <v>53.5</v>
      </c>
      <c r="HH7" s="83">
        <v>62.3</v>
      </c>
      <c r="HI7" s="83" t="s">
        <v>127</v>
      </c>
      <c r="HJ7" s="83" t="s">
        <v>127</v>
      </c>
      <c r="HK7" s="83" t="s">
        <v>127</v>
      </c>
      <c r="HL7" s="83" t="s">
        <v>127</v>
      </c>
      <c r="HM7" s="83" t="s">
        <v>127</v>
      </c>
      <c r="HN7" s="83">
        <v>11.8</v>
      </c>
      <c r="HO7" s="83">
        <v>5.5</v>
      </c>
      <c r="HP7" s="83">
        <v>13.8</v>
      </c>
      <c r="HQ7" s="83">
        <v>9.4</v>
      </c>
      <c r="HR7" s="83">
        <v>8.1999999999999993</v>
      </c>
      <c r="HS7" s="83" t="s">
        <v>127</v>
      </c>
      <c r="HT7" s="83" t="s">
        <v>127</v>
      </c>
      <c r="HU7" s="83" t="s">
        <v>127</v>
      </c>
      <c r="HV7" s="83" t="s">
        <v>127</v>
      </c>
      <c r="HW7" s="83" t="s">
        <v>127</v>
      </c>
      <c r="HX7" s="83">
        <v>21.2</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44.9</v>
      </c>
      <c r="IS7" s="83">
        <v>55.8</v>
      </c>
      <c r="IT7" s="83">
        <v>57.2</v>
      </c>
      <c r="IU7" s="83">
        <v>54.1</v>
      </c>
      <c r="IV7" s="83">
        <v>58.2</v>
      </c>
      <c r="IW7" s="80">
        <v>1980</v>
      </c>
      <c r="IX7" s="83">
        <v>12.5</v>
      </c>
      <c r="IY7" s="83">
        <v>12.5</v>
      </c>
      <c r="IZ7" s="83">
        <v>10.4</v>
      </c>
      <c r="JA7" s="83">
        <v>8.8000000000000007</v>
      </c>
      <c r="JB7" s="83">
        <v>11.1</v>
      </c>
      <c r="JC7" s="83">
        <v>19.600000000000001</v>
      </c>
      <c r="JD7" s="83">
        <v>18.5</v>
      </c>
      <c r="JE7" s="83">
        <v>16.100000000000001</v>
      </c>
      <c r="JF7" s="83">
        <v>19.600000000000001</v>
      </c>
      <c r="JG7" s="83">
        <v>17.899999999999999</v>
      </c>
      <c r="JH7" s="83">
        <v>20.8</v>
      </c>
      <c r="JI7" s="83">
        <v>19.8</v>
      </c>
      <c r="JJ7" s="83">
        <v>18.899999999999999</v>
      </c>
      <c r="JK7" s="83">
        <v>61.8</v>
      </c>
      <c r="JL7" s="83">
        <v>16.8</v>
      </c>
      <c r="JM7" s="83">
        <v>45.4</v>
      </c>
      <c r="JN7" s="83">
        <v>46.6</v>
      </c>
      <c r="JO7" s="83">
        <v>48.3</v>
      </c>
      <c r="JP7" s="83">
        <v>48.2</v>
      </c>
      <c r="JQ7" s="83">
        <v>34.5</v>
      </c>
      <c r="JR7" s="83">
        <v>622.20000000000005</v>
      </c>
      <c r="JS7" s="83">
        <v>415.7</v>
      </c>
      <c r="JT7" s="83">
        <v>500.3</v>
      </c>
      <c r="JU7" s="83">
        <v>0</v>
      </c>
      <c r="JV7" s="83">
        <v>0</v>
      </c>
      <c r="JW7" s="83">
        <v>178.4</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v>5</v>
      </c>
      <c r="KM7" s="83">
        <v>11.3</v>
      </c>
      <c r="KN7" s="83">
        <v>9.4</v>
      </c>
      <c r="KO7" s="83">
        <v>11.7</v>
      </c>
      <c r="KP7" s="83">
        <v>0</v>
      </c>
      <c r="KQ7" s="83">
        <v>86.6</v>
      </c>
      <c r="KR7" s="83">
        <v>98.4</v>
      </c>
      <c r="KS7" s="83">
        <v>98.4</v>
      </c>
      <c r="KT7" s="83">
        <v>99.1</v>
      </c>
      <c r="KU7" s="83">
        <v>98.8</v>
      </c>
      <c r="KV7" s="80" t="s">
        <v>127</v>
      </c>
      <c r="KW7" s="83" t="s">
        <v>127</v>
      </c>
      <c r="KX7" s="83" t="s">
        <v>127</v>
      </c>
      <c r="KY7" s="83" t="s">
        <v>127</v>
      </c>
      <c r="KZ7" s="83" t="s">
        <v>127</v>
      </c>
      <c r="LA7" s="83" t="s">
        <v>127</v>
      </c>
      <c r="LB7" s="83">
        <v>6.4</v>
      </c>
      <c r="LC7" s="83">
        <v>13.7</v>
      </c>
      <c r="LD7" s="83">
        <v>12</v>
      </c>
      <c r="LE7" s="83">
        <v>14.5</v>
      </c>
      <c r="LF7" s="83">
        <v>14.9</v>
      </c>
      <c r="LG7" s="83" t="s">
        <v>127</v>
      </c>
      <c r="LH7" s="83" t="s">
        <v>127</v>
      </c>
      <c r="LI7" s="83" t="s">
        <v>127</v>
      </c>
      <c r="LJ7" s="83" t="s">
        <v>127</v>
      </c>
      <c r="LK7" s="83" t="s">
        <v>127</v>
      </c>
      <c r="LL7" s="83">
        <v>0.2</v>
      </c>
      <c r="LM7" s="83">
        <v>2.5</v>
      </c>
      <c r="LN7" s="83">
        <v>0.3</v>
      </c>
      <c r="LO7" s="83">
        <v>0.3</v>
      </c>
      <c r="LP7" s="83">
        <v>0.3</v>
      </c>
      <c r="LQ7" s="83" t="s">
        <v>127</v>
      </c>
      <c r="LR7" s="83" t="s">
        <v>127</v>
      </c>
      <c r="LS7" s="83" t="s">
        <v>127</v>
      </c>
      <c r="LT7" s="83" t="s">
        <v>127</v>
      </c>
      <c r="LU7" s="83" t="s">
        <v>127</v>
      </c>
      <c r="LV7" s="83">
        <v>448</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100</v>
      </c>
      <c r="MR7" s="83">
        <v>98.2</v>
      </c>
      <c r="MS7" s="83">
        <v>98.8</v>
      </c>
      <c r="MT7" s="83">
        <v>98.3</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1</v>
      </c>
      <c r="IY8" s="87" t="s">
        <v>132</v>
      </c>
      <c r="IZ8" s="85"/>
      <c r="JA8" s="85"/>
      <c r="JB8" s="85"/>
      <c r="JC8" s="85"/>
      <c r="JD8" s="86"/>
      <c r="JE8" s="85"/>
      <c r="JF8" s="85"/>
      <c r="JG8" s="85" t="str">
        <f>JH4</f>
        <v>修繕費比率（％）</v>
      </c>
      <c r="JH8" s="85" t="b">
        <f>IF(SUM($O$7,$NC$7:$NF$7)=0,FALSE,TRUE)</f>
        <v>1</v>
      </c>
      <c r="JI8" s="87" t="s">
        <v>132</v>
      </c>
      <c r="JJ8" s="85"/>
      <c r="JK8" s="85"/>
      <c r="JL8" s="85"/>
      <c r="JM8" s="85"/>
      <c r="JN8" s="85"/>
      <c r="JO8" s="86"/>
      <c r="JP8" s="85"/>
      <c r="JQ8" s="85" t="str">
        <f>JR4</f>
        <v>企業債残高対料金収入比率（％）</v>
      </c>
      <c r="JR8" s="85" t="b">
        <f>IF(SUM($O$7,$NC$7:$NF$7)=0,FALSE,TRUE)</f>
        <v>1</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1</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（最大出力合計1,980kW）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（最大出力合計1,980kW）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213.4</v>
      </c>
      <c r="AZ11" s="95">
        <f>AZ7</f>
        <v>237.2</v>
      </c>
      <c r="BA11" s="95">
        <f>BA7</f>
        <v>210.7</v>
      </c>
      <c r="BB11" s="95">
        <f>BB7</f>
        <v>33.9</v>
      </c>
      <c r="BC11" s="95">
        <f>BC7</f>
        <v>85.4</v>
      </c>
      <c r="BD11" s="84"/>
      <c r="BE11" s="84"/>
      <c r="BF11" s="84"/>
      <c r="BG11" s="84"/>
      <c r="BH11" s="84"/>
      <c r="BI11" s="94" t="s">
        <v>142</v>
      </c>
      <c r="BJ11" s="95">
        <f>BJ7</f>
        <v>211.9</v>
      </c>
      <c r="BK11" s="95">
        <f>BK7</f>
        <v>240.7</v>
      </c>
      <c r="BL11" s="95">
        <f>BL7</f>
        <v>212.3</v>
      </c>
      <c r="BM11" s="95">
        <f>BM7</f>
        <v>132.19999999999999</v>
      </c>
      <c r="BN11" s="95">
        <f>BN7</f>
        <v>74.8</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144</v>
      </c>
      <c r="CF11" s="95">
        <f>CF7</f>
        <v>14485.3</v>
      </c>
      <c r="CG11" s="95">
        <f>CG7</f>
        <v>14356.1</v>
      </c>
      <c r="CH11" s="95">
        <f>CH7</f>
        <v>18252.7</v>
      </c>
      <c r="CI11" s="95">
        <f>CI7</f>
        <v>30232.5</v>
      </c>
      <c r="CJ11" s="95">
        <f>CJ7</f>
        <v>29367</v>
      </c>
      <c r="CK11" s="84"/>
      <c r="CL11" s="84"/>
      <c r="CM11" s="84"/>
      <c r="CN11" s="84"/>
      <c r="CO11" s="94" t="s">
        <v>145</v>
      </c>
      <c r="CP11" s="96">
        <f>CP7</f>
        <v>35753</v>
      </c>
      <c r="CQ11" s="96">
        <f>CQ7</f>
        <v>42885</v>
      </c>
      <c r="CR11" s="96">
        <f>CR7</f>
        <v>36438</v>
      </c>
      <c r="CS11" s="96">
        <f>CS7</f>
        <v>14385</v>
      </c>
      <c r="CT11" s="96">
        <f>CT7</f>
        <v>-7445</v>
      </c>
      <c r="CU11" s="84"/>
      <c r="CV11" s="84"/>
      <c r="CW11" s="84"/>
      <c r="CX11" s="84"/>
      <c r="CY11" s="84"/>
      <c r="CZ11" s="94" t="s">
        <v>146</v>
      </c>
      <c r="DA11" s="95">
        <f>DA7</f>
        <v>12.5</v>
      </c>
      <c r="DB11" s="95">
        <f>DB7</f>
        <v>12.5</v>
      </c>
      <c r="DC11" s="95">
        <f>DC7</f>
        <v>10.4</v>
      </c>
      <c r="DD11" s="95">
        <f>DD7</f>
        <v>8.8000000000000007</v>
      </c>
      <c r="DE11" s="95">
        <f>DE7</f>
        <v>11.1</v>
      </c>
      <c r="DF11" s="84"/>
      <c r="DG11" s="84"/>
      <c r="DH11" s="84"/>
      <c r="DI11" s="84"/>
      <c r="DJ11" s="94" t="s">
        <v>147</v>
      </c>
      <c r="DK11" s="95">
        <f>DK7</f>
        <v>20.8</v>
      </c>
      <c r="DL11" s="95">
        <f>DL7</f>
        <v>19.8</v>
      </c>
      <c r="DM11" s="95">
        <f>DM7</f>
        <v>18.899999999999999</v>
      </c>
      <c r="DN11" s="95">
        <f>DN7</f>
        <v>61.8</v>
      </c>
      <c r="DO11" s="95">
        <f>DO7</f>
        <v>16.8</v>
      </c>
      <c r="DP11" s="84"/>
      <c r="DQ11" s="84"/>
      <c r="DR11" s="84"/>
      <c r="DS11" s="84"/>
      <c r="DT11" s="94" t="s">
        <v>148</v>
      </c>
      <c r="DU11" s="95">
        <f>DU7</f>
        <v>622.20000000000005</v>
      </c>
      <c r="DV11" s="95">
        <f>DV7</f>
        <v>415.7</v>
      </c>
      <c r="DW11" s="95">
        <f>DW7</f>
        <v>500.3</v>
      </c>
      <c r="DX11" s="95">
        <f>DX7</f>
        <v>0</v>
      </c>
      <c r="DY11" s="95">
        <f>DY7</f>
        <v>0</v>
      </c>
      <c r="DZ11" s="84"/>
      <c r="EA11" s="84"/>
      <c r="EB11" s="84"/>
      <c r="EC11" s="84"/>
      <c r="ED11" s="94" t="s">
        <v>149</v>
      </c>
      <c r="EE11" s="95" t="str">
        <f>EE7</f>
        <v>-</v>
      </c>
      <c r="EF11" s="95" t="str">
        <f>EF7</f>
        <v>-</v>
      </c>
      <c r="EG11" s="95" t="str">
        <f>EG7</f>
        <v>-</v>
      </c>
      <c r="EH11" s="95" t="str">
        <f>EH7</f>
        <v>-</v>
      </c>
      <c r="EI11" s="95" t="str">
        <f>EI7</f>
        <v>-</v>
      </c>
      <c r="EJ11" s="84"/>
      <c r="EK11" s="84"/>
      <c r="EL11" s="84"/>
      <c r="EM11" s="84"/>
      <c r="EN11" s="94" t="s">
        <v>150</v>
      </c>
      <c r="EO11" s="95">
        <f>EO7</f>
        <v>5</v>
      </c>
      <c r="EP11" s="95">
        <f>EP7</f>
        <v>11.3</v>
      </c>
      <c r="EQ11" s="95">
        <f>EQ7</f>
        <v>9.4</v>
      </c>
      <c r="ER11" s="95">
        <f>ER7</f>
        <v>11.7</v>
      </c>
      <c r="ES11" s="95">
        <f>ES7</f>
        <v>0</v>
      </c>
      <c r="ET11" s="84"/>
      <c r="EU11" s="84"/>
      <c r="EV11" s="84"/>
      <c r="EW11" s="84"/>
      <c r="EX11" s="84"/>
      <c r="EY11" s="94" t="s">
        <v>146</v>
      </c>
      <c r="EZ11" s="95" t="str">
        <f>EZ7</f>
        <v>-</v>
      </c>
      <c r="FA11" s="95" t="str">
        <f>FA7</f>
        <v>-</v>
      </c>
      <c r="FB11" s="95" t="str">
        <f>FB7</f>
        <v>-</v>
      </c>
      <c r="FC11" s="95" t="str">
        <f>FC7</f>
        <v>-</v>
      </c>
      <c r="FD11" s="95" t="str">
        <f>FD7</f>
        <v>-</v>
      </c>
      <c r="FE11" s="84"/>
      <c r="FF11" s="84"/>
      <c r="FG11" s="84"/>
      <c r="FH11" s="84"/>
      <c r="FI11" s="94" t="s">
        <v>146</v>
      </c>
      <c r="FJ11" s="95" t="str">
        <f>FJ7</f>
        <v>-</v>
      </c>
      <c r="FK11" s="95" t="str">
        <f>FK7</f>
        <v>-</v>
      </c>
      <c r="FL11" s="95" t="str">
        <f>FL7</f>
        <v>-</v>
      </c>
      <c r="FM11" s="95" t="str">
        <f>FM7</f>
        <v>-</v>
      </c>
      <c r="FN11" s="95" t="str">
        <f>FN7</f>
        <v>-</v>
      </c>
      <c r="FO11" s="84"/>
      <c r="FP11" s="84"/>
      <c r="FQ11" s="84"/>
      <c r="FR11" s="84"/>
      <c r="FS11" s="94" t="s">
        <v>146</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151</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153</v>
      </c>
      <c r="IM11" s="95" t="str">
        <f>IM7</f>
        <v>-</v>
      </c>
      <c r="IN11" s="95" t="str">
        <f>IN7</f>
        <v>-</v>
      </c>
      <c r="IO11" s="95" t="str">
        <f>IO7</f>
        <v>-</v>
      </c>
      <c r="IP11" s="95" t="str">
        <f>IP7</f>
        <v>-</v>
      </c>
      <c r="IQ11" s="95" t="str">
        <f>IQ7</f>
        <v>-</v>
      </c>
      <c r="IR11" s="84"/>
      <c r="IS11" s="84"/>
      <c r="IT11" s="84"/>
      <c r="IU11" s="84"/>
      <c r="IV11" s="84"/>
      <c r="IW11" s="94" t="s">
        <v>154</v>
      </c>
      <c r="IX11" s="95">
        <f>IX7</f>
        <v>12.5</v>
      </c>
      <c r="IY11" s="95">
        <f>IY7</f>
        <v>12.5</v>
      </c>
      <c r="IZ11" s="95">
        <f>IZ7</f>
        <v>10.4</v>
      </c>
      <c r="JA11" s="95">
        <f>JA7</f>
        <v>8.8000000000000007</v>
      </c>
      <c r="JB11" s="95">
        <f>JB7</f>
        <v>11.1</v>
      </c>
      <c r="JC11" s="84"/>
      <c r="JD11" s="84"/>
      <c r="JE11" s="84"/>
      <c r="JF11" s="84"/>
      <c r="JG11" s="94" t="s">
        <v>155</v>
      </c>
      <c r="JH11" s="95">
        <f>JH7</f>
        <v>20.8</v>
      </c>
      <c r="JI11" s="95">
        <f>JI7</f>
        <v>19.8</v>
      </c>
      <c r="JJ11" s="95">
        <f>JJ7</f>
        <v>18.899999999999999</v>
      </c>
      <c r="JK11" s="95">
        <f>JK7</f>
        <v>61.8</v>
      </c>
      <c r="JL11" s="95">
        <f>JL7</f>
        <v>16.8</v>
      </c>
      <c r="JM11" s="84"/>
      <c r="JN11" s="84"/>
      <c r="JO11" s="84"/>
      <c r="JP11" s="84"/>
      <c r="JQ11" s="94" t="s">
        <v>146</v>
      </c>
      <c r="JR11" s="95">
        <f>JR7</f>
        <v>622.20000000000005</v>
      </c>
      <c r="JS11" s="95">
        <f>JS7</f>
        <v>415.7</v>
      </c>
      <c r="JT11" s="95">
        <f>JT7</f>
        <v>500.3</v>
      </c>
      <c r="JU11" s="95">
        <f>JU7</f>
        <v>0</v>
      </c>
      <c r="JV11" s="95">
        <f>JV7</f>
        <v>0</v>
      </c>
      <c r="JW11" s="84"/>
      <c r="JX11" s="84"/>
      <c r="JY11" s="84"/>
      <c r="JZ11" s="84"/>
      <c r="KA11" s="94" t="s">
        <v>146</v>
      </c>
      <c r="KB11" s="95" t="str">
        <f>KB7</f>
        <v>-</v>
      </c>
      <c r="KC11" s="95" t="str">
        <f>KC7</f>
        <v>-</v>
      </c>
      <c r="KD11" s="95" t="str">
        <f>KD7</f>
        <v>-</v>
      </c>
      <c r="KE11" s="95" t="str">
        <f>KE7</f>
        <v>-</v>
      </c>
      <c r="KF11" s="95" t="str">
        <f>KF7</f>
        <v>-</v>
      </c>
      <c r="KG11" s="84"/>
      <c r="KH11" s="84"/>
      <c r="KI11" s="84"/>
      <c r="KJ11" s="84"/>
      <c r="KK11" s="94" t="s">
        <v>155</v>
      </c>
      <c r="KL11" s="95">
        <f>KL7</f>
        <v>5</v>
      </c>
      <c r="KM11" s="95">
        <f>KM7</f>
        <v>11.3</v>
      </c>
      <c r="KN11" s="95">
        <f>KN7</f>
        <v>9.4</v>
      </c>
      <c r="KO11" s="95">
        <f>KO7</f>
        <v>11.7</v>
      </c>
      <c r="KP11" s="95">
        <f>KP7</f>
        <v>0</v>
      </c>
      <c r="KQ11" s="84"/>
      <c r="KR11" s="84"/>
      <c r="KS11" s="84"/>
      <c r="KT11" s="84"/>
      <c r="KU11" s="84"/>
      <c r="KV11" s="94" t="s">
        <v>156</v>
      </c>
      <c r="KW11" s="95" t="str">
        <f>KW7</f>
        <v>-</v>
      </c>
      <c r="KX11" s="95" t="str">
        <f>KX7</f>
        <v>-</v>
      </c>
      <c r="KY11" s="95" t="str">
        <f>KY7</f>
        <v>-</v>
      </c>
      <c r="KZ11" s="95" t="str">
        <f>KZ7</f>
        <v>-</v>
      </c>
      <c r="LA11" s="95" t="str">
        <f>LA7</f>
        <v>-</v>
      </c>
      <c r="LB11" s="84"/>
      <c r="LC11" s="84"/>
      <c r="LD11" s="84"/>
      <c r="LE11" s="84"/>
      <c r="LF11" s="94" t="s">
        <v>146</v>
      </c>
      <c r="LG11" s="95" t="str">
        <f>LG7</f>
        <v>-</v>
      </c>
      <c r="LH11" s="95" t="str">
        <f>LH7</f>
        <v>-</v>
      </c>
      <c r="LI11" s="95" t="str">
        <f>LI7</f>
        <v>-</v>
      </c>
      <c r="LJ11" s="95" t="str">
        <f>LJ7</f>
        <v>-</v>
      </c>
      <c r="LK11" s="95" t="str">
        <f>LK7</f>
        <v>-</v>
      </c>
      <c r="LL11" s="84"/>
      <c r="LM11" s="84"/>
      <c r="LN11" s="84"/>
      <c r="LO11" s="84"/>
      <c r="LP11" s="94" t="s">
        <v>146</v>
      </c>
      <c r="LQ11" s="95" t="str">
        <f>LQ7</f>
        <v>-</v>
      </c>
      <c r="LR11" s="95" t="str">
        <f>LR7</f>
        <v>-</v>
      </c>
      <c r="LS11" s="95" t="str">
        <f>LS7</f>
        <v>-</v>
      </c>
      <c r="LT11" s="95" t="str">
        <f>LT7</f>
        <v>-</v>
      </c>
      <c r="LU11" s="95" t="str">
        <f>LU7</f>
        <v>-</v>
      </c>
      <c r="LV11" s="84"/>
      <c r="LW11" s="84"/>
      <c r="LX11" s="84"/>
      <c r="LY11" s="84"/>
      <c r="LZ11" s="94" t="s">
        <v>146</v>
      </c>
      <c r="MA11" s="95" t="str">
        <f>MA7</f>
        <v>-</v>
      </c>
      <c r="MB11" s="95" t="str">
        <f>MB7</f>
        <v>-</v>
      </c>
      <c r="MC11" s="95" t="str">
        <f>MC7</f>
        <v>-</v>
      </c>
      <c r="MD11" s="95" t="str">
        <f>MD7</f>
        <v>-</v>
      </c>
      <c r="ME11" s="95" t="str">
        <f>ME7</f>
        <v>-</v>
      </c>
      <c r="MF11" s="84"/>
      <c r="MG11" s="84"/>
      <c r="MH11" s="84"/>
      <c r="MI11" s="84"/>
      <c r="MJ11" s="94" t="s">
        <v>146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f>BD7</f>
        <v>164.1</v>
      </c>
      <c r="AZ12" s="95">
        <f>BE7</f>
        <v>124.4</v>
      </c>
      <c r="BA12" s="95">
        <f>BF7</f>
        <v>118.8</v>
      </c>
      <c r="BB12" s="95">
        <f>BG7</f>
        <v>88.8</v>
      </c>
      <c r="BC12" s="95">
        <f>BH7</f>
        <v>121.3</v>
      </c>
      <c r="BD12" s="84"/>
      <c r="BE12" s="84"/>
      <c r="BF12" s="84"/>
      <c r="BG12" s="84"/>
      <c r="BH12" s="84"/>
      <c r="BI12" s="94" t="s">
        <v>157</v>
      </c>
      <c r="BJ12" s="95">
        <f>BO7</f>
        <v>366.9</v>
      </c>
      <c r="BK12" s="95">
        <f>BP7</f>
        <v>324.60000000000002</v>
      </c>
      <c r="BL12" s="95">
        <f>BQ7</f>
        <v>255.4</v>
      </c>
      <c r="BM12" s="95">
        <f>BR7</f>
        <v>269.8</v>
      </c>
      <c r="BN12" s="95">
        <f>BS7</f>
        <v>247.9</v>
      </c>
      <c r="BO12" s="84"/>
      <c r="BP12" s="84"/>
      <c r="BQ12" s="84"/>
      <c r="BR12" s="84"/>
      <c r="BS12" s="84"/>
      <c r="BT12" s="94" t="s">
        <v>158</v>
      </c>
      <c r="BU12" s="95" t="str">
        <f>BZ7</f>
        <v>-</v>
      </c>
      <c r="BV12" s="95" t="str">
        <f>CA7</f>
        <v>-</v>
      </c>
      <c r="BW12" s="95" t="str">
        <f>CB7</f>
        <v>-</v>
      </c>
      <c r="BX12" s="95" t="str">
        <f>CC7</f>
        <v>-</v>
      </c>
      <c r="BY12" s="95" t="str">
        <f>CD7</f>
        <v>-</v>
      </c>
      <c r="BZ12" s="84"/>
      <c r="CA12" s="84"/>
      <c r="CB12" s="84"/>
      <c r="CC12" s="84"/>
      <c r="CD12" s="84"/>
      <c r="CE12" s="94" t="s">
        <v>157</v>
      </c>
      <c r="CF12" s="95">
        <f>CK7</f>
        <v>11717.4</v>
      </c>
      <c r="CG12" s="95">
        <f>CL7</f>
        <v>17642.5</v>
      </c>
      <c r="CH12" s="95">
        <f>CM7</f>
        <v>18815.8</v>
      </c>
      <c r="CI12" s="95">
        <f>CN7</f>
        <v>22847.9</v>
      </c>
      <c r="CJ12" s="95">
        <f>CO7</f>
        <v>19210.5</v>
      </c>
      <c r="CK12" s="84"/>
      <c r="CL12" s="84"/>
      <c r="CM12" s="84"/>
      <c r="CN12" s="84"/>
      <c r="CO12" s="94" t="s">
        <v>157</v>
      </c>
      <c r="CP12" s="96">
        <f>CU7</f>
        <v>108538</v>
      </c>
      <c r="CQ12" s="96">
        <f>CV7</f>
        <v>58539</v>
      </c>
      <c r="CR12" s="96">
        <f>CW7</f>
        <v>37685</v>
      </c>
      <c r="CS12" s="96">
        <f>CX7</f>
        <v>2390</v>
      </c>
      <c r="CT12" s="96">
        <f>CY7</f>
        <v>32739</v>
      </c>
      <c r="CU12" s="84"/>
      <c r="CV12" s="84"/>
      <c r="CW12" s="84"/>
      <c r="CX12" s="84"/>
      <c r="CY12" s="84"/>
      <c r="CZ12" s="94" t="s">
        <v>157</v>
      </c>
      <c r="DA12" s="95">
        <f>DF7</f>
        <v>35.9</v>
      </c>
      <c r="DB12" s="95">
        <f>DG7</f>
        <v>35.299999999999997</v>
      </c>
      <c r="DC12" s="95">
        <f>DH7</f>
        <v>32.299999999999997</v>
      </c>
      <c r="DD12" s="95">
        <f>DI7</f>
        <v>35.799999999999997</v>
      </c>
      <c r="DE12" s="95">
        <f>DJ7</f>
        <v>31.7</v>
      </c>
      <c r="DF12" s="84"/>
      <c r="DG12" s="84"/>
      <c r="DH12" s="84"/>
      <c r="DI12" s="84"/>
      <c r="DJ12" s="94" t="s">
        <v>157</v>
      </c>
      <c r="DK12" s="95">
        <f>DP7</f>
        <v>23</v>
      </c>
      <c r="DL12" s="95">
        <f>DQ7</f>
        <v>14.6</v>
      </c>
      <c r="DM12" s="95">
        <f>DR7</f>
        <v>17.3</v>
      </c>
      <c r="DN12" s="95">
        <f>DS7</f>
        <v>14.6</v>
      </c>
      <c r="DO12" s="95">
        <f>DT7</f>
        <v>11.9</v>
      </c>
      <c r="DP12" s="84"/>
      <c r="DQ12" s="84"/>
      <c r="DR12" s="84"/>
      <c r="DS12" s="84"/>
      <c r="DT12" s="94" t="s">
        <v>157</v>
      </c>
      <c r="DU12" s="95">
        <f>DZ7</f>
        <v>106.8</v>
      </c>
      <c r="DV12" s="95">
        <f>EA7</f>
        <v>102</v>
      </c>
      <c r="DW12" s="95">
        <f>EB7</f>
        <v>100.7</v>
      </c>
      <c r="DX12" s="95">
        <f>EC7</f>
        <v>100.1</v>
      </c>
      <c r="DY12" s="95">
        <f>ED7</f>
        <v>132.80000000000001</v>
      </c>
      <c r="DZ12" s="84"/>
      <c r="EA12" s="84"/>
      <c r="EB12" s="84"/>
      <c r="EC12" s="84"/>
      <c r="ED12" s="94" t="s">
        <v>157</v>
      </c>
      <c r="EE12" s="95" t="str">
        <f>EJ7</f>
        <v>-</v>
      </c>
      <c r="EF12" s="95" t="str">
        <f>EK7</f>
        <v>-</v>
      </c>
      <c r="EG12" s="95" t="str">
        <f>EL7</f>
        <v>-</v>
      </c>
      <c r="EH12" s="95" t="str">
        <f>EM7</f>
        <v>-</v>
      </c>
      <c r="EI12" s="95" t="str">
        <f>EN7</f>
        <v>-</v>
      </c>
      <c r="EJ12" s="84"/>
      <c r="EK12" s="84"/>
      <c r="EL12" s="84"/>
      <c r="EM12" s="84"/>
      <c r="EN12" s="94" t="s">
        <v>157</v>
      </c>
      <c r="EO12" s="95">
        <f>ET7</f>
        <v>61.5</v>
      </c>
      <c r="EP12" s="95">
        <f>EU7</f>
        <v>74.599999999999994</v>
      </c>
      <c r="EQ12" s="95">
        <f>EV7</f>
        <v>77.099999999999994</v>
      </c>
      <c r="ER12" s="95">
        <f>EW7</f>
        <v>79.8</v>
      </c>
      <c r="ES12" s="95">
        <f>EX7</f>
        <v>88</v>
      </c>
      <c r="ET12" s="84"/>
      <c r="EU12" s="84"/>
      <c r="EV12" s="84"/>
      <c r="EW12" s="84"/>
      <c r="EX12" s="84"/>
      <c r="EY12" s="94" t="s">
        <v>157</v>
      </c>
      <c r="EZ12" s="95" t="str">
        <f>IF($EZ$8,FE7,"-")</f>
        <v>-</v>
      </c>
      <c r="FA12" s="95" t="str">
        <f>IF($EZ$8,FF7,"-")</f>
        <v>-</v>
      </c>
      <c r="FB12" s="95" t="str">
        <f>IF($EZ$8,FG7,"-")</f>
        <v>-</v>
      </c>
      <c r="FC12" s="95" t="str">
        <f>IF($EZ$8,FH7,"-")</f>
        <v>-</v>
      </c>
      <c r="FD12" s="95" t="str">
        <f>IF($EZ$8,FI7,"-")</f>
        <v>-</v>
      </c>
      <c r="FE12" s="84"/>
      <c r="FF12" s="84"/>
      <c r="FG12" s="84"/>
      <c r="FH12" s="84"/>
      <c r="FI12" s="94" t="s">
        <v>159</v>
      </c>
      <c r="FJ12" s="95" t="str">
        <f>IF($FJ$8,FO7,"-")</f>
        <v>-</v>
      </c>
      <c r="FK12" s="95" t="str">
        <f>IF($FJ$8,FP7,"-")</f>
        <v>-</v>
      </c>
      <c r="FL12" s="95" t="str">
        <f>IF($FJ$8,FQ7,"-")</f>
        <v>-</v>
      </c>
      <c r="FM12" s="95" t="str">
        <f>IF($FJ$8,FR7,"-")</f>
        <v>-</v>
      </c>
      <c r="FN12" s="95" t="str">
        <f>IF($FJ$8,FS7,"-")</f>
        <v>-</v>
      </c>
      <c r="FO12" s="84"/>
      <c r="FP12" s="84"/>
      <c r="FQ12" s="84"/>
      <c r="FR12" s="84"/>
      <c r="FS12" s="94" t="s">
        <v>157</v>
      </c>
      <c r="FT12" s="95" t="str">
        <f>IF($FT$8,FY7,"-")</f>
        <v>-</v>
      </c>
      <c r="FU12" s="95" t="str">
        <f>IF($FT$8,FZ7,"-")</f>
        <v>-</v>
      </c>
      <c r="FV12" s="95" t="str">
        <f>IF($FT$8,GA7,"-")</f>
        <v>-</v>
      </c>
      <c r="FW12" s="95" t="str">
        <f>IF($FT$8,GB7,"-")</f>
        <v>-</v>
      </c>
      <c r="FX12" s="95" t="str">
        <f>IF($FT$8,GC7,"-")</f>
        <v>-</v>
      </c>
      <c r="FY12" s="84"/>
      <c r="FZ12" s="84"/>
      <c r="GA12" s="84"/>
      <c r="GB12" s="84"/>
      <c r="GC12" s="94" t="s">
        <v>159</v>
      </c>
      <c r="GD12" s="95" t="str">
        <f>IF($GD$8,GI7,"-")</f>
        <v>-</v>
      </c>
      <c r="GE12" s="95" t="str">
        <f>IF($GD$8,GJ7,"-")</f>
        <v>-</v>
      </c>
      <c r="GF12" s="95" t="str">
        <f>IF($GD$8,GK7,"-")</f>
        <v>-</v>
      </c>
      <c r="GG12" s="95" t="str">
        <f>IF($GD$8,GL7,"-")</f>
        <v>-</v>
      </c>
      <c r="GH12" s="95" t="str">
        <f>IF($GD$8,GM7,"-")</f>
        <v>-</v>
      </c>
      <c r="GI12" s="84"/>
      <c r="GJ12" s="84"/>
      <c r="GK12" s="84"/>
      <c r="GL12" s="84"/>
      <c r="GM12" s="94" t="s">
        <v>157</v>
      </c>
      <c r="GN12" s="95" t="str">
        <f>IF($GN$8,GS7,"-")</f>
        <v>-</v>
      </c>
      <c r="GO12" s="95" t="str">
        <f>IF($GN$8,GT7,"-")</f>
        <v>-</v>
      </c>
      <c r="GP12" s="95" t="str">
        <f>IF($GN$8,GU7,"-")</f>
        <v>-</v>
      </c>
      <c r="GQ12" s="95" t="str">
        <f>IF($GN$8,GV7,"-")</f>
        <v>-</v>
      </c>
      <c r="GR12" s="95" t="str">
        <f>IF($GN$8,GW7,"-")</f>
        <v>-</v>
      </c>
      <c r="GS12" s="84"/>
      <c r="GT12" s="84"/>
      <c r="GU12" s="84"/>
      <c r="GV12" s="84"/>
      <c r="GW12" s="84"/>
      <c r="GX12" s="94" t="s">
        <v>157</v>
      </c>
      <c r="GY12" s="95" t="str">
        <f>IF($GY$8,HD7,"-")</f>
        <v>-</v>
      </c>
      <c r="GZ12" s="95" t="str">
        <f>IF($GY$8,HE7,"-")</f>
        <v>-</v>
      </c>
      <c r="HA12" s="95" t="str">
        <f>IF($GY$8,HF7,"-")</f>
        <v>-</v>
      </c>
      <c r="HB12" s="95" t="str">
        <f>IF($GY$8,HG7,"-")</f>
        <v>-</v>
      </c>
      <c r="HC12" s="95" t="str">
        <f>IF($GY$8,HH7,"-")</f>
        <v>-</v>
      </c>
      <c r="HD12" s="84"/>
      <c r="HE12" s="84"/>
      <c r="HF12" s="84"/>
      <c r="HG12" s="84"/>
      <c r="HH12" s="94" t="s">
        <v>159</v>
      </c>
      <c r="HI12" s="95" t="str">
        <f>IF($HI$8,HN7,"-")</f>
        <v>-</v>
      </c>
      <c r="HJ12" s="95" t="str">
        <f>IF($HI$8,HO7,"-")</f>
        <v>-</v>
      </c>
      <c r="HK12" s="95" t="str">
        <f>IF($HI$8,HP7,"-")</f>
        <v>-</v>
      </c>
      <c r="HL12" s="95" t="str">
        <f>IF($HI$8,HQ7,"-")</f>
        <v>-</v>
      </c>
      <c r="HM12" s="95" t="str">
        <f>IF($HI$8,HR7,"-")</f>
        <v>-</v>
      </c>
      <c r="HN12" s="84"/>
      <c r="HO12" s="84"/>
      <c r="HP12" s="84"/>
      <c r="HQ12" s="84"/>
      <c r="HR12" s="94" t="s">
        <v>157</v>
      </c>
      <c r="HS12" s="95" t="str">
        <f>IF($HS$8,HX7,"-")</f>
        <v>-</v>
      </c>
      <c r="HT12" s="95" t="str">
        <f>IF($HS$8,HY7,"-")</f>
        <v>-</v>
      </c>
      <c r="HU12" s="95" t="str">
        <f>IF($HS$8,HZ7,"-")</f>
        <v>-</v>
      </c>
      <c r="HV12" s="95" t="str">
        <f>IF($HS$8,IA7,"-")</f>
        <v>-</v>
      </c>
      <c r="HW12" s="95" t="str">
        <f>IF($HS$8,IB7,"-")</f>
        <v>-</v>
      </c>
      <c r="HX12" s="84"/>
      <c r="HY12" s="84"/>
      <c r="HZ12" s="84"/>
      <c r="IA12" s="84"/>
      <c r="IB12" s="94" t="s">
        <v>157</v>
      </c>
      <c r="IC12" s="95" t="str">
        <f>IF($IC$8,IH7,"-")</f>
        <v>-</v>
      </c>
      <c r="ID12" s="95" t="str">
        <f>IF($IC$8,II7,"-")</f>
        <v>-</v>
      </c>
      <c r="IE12" s="95" t="str">
        <f>IF($IC$8,IJ7,"-")</f>
        <v>-</v>
      </c>
      <c r="IF12" s="95" t="str">
        <f>IF($IC$8,IK7,"-")</f>
        <v>-</v>
      </c>
      <c r="IG12" s="95" t="str">
        <f>IF($IC$8,IL7,"-")</f>
        <v>-</v>
      </c>
      <c r="IH12" s="84"/>
      <c r="II12" s="84"/>
      <c r="IJ12" s="84"/>
      <c r="IK12" s="84"/>
      <c r="IL12" s="94" t="s">
        <v>159</v>
      </c>
      <c r="IM12" s="95" t="str">
        <f>IF($IM$8,IR7,"-")</f>
        <v>-</v>
      </c>
      <c r="IN12" s="95" t="str">
        <f>IF($IM$8,IS7,"-")</f>
        <v>-</v>
      </c>
      <c r="IO12" s="95" t="str">
        <f>IF($IM$8,IT7,"-")</f>
        <v>-</v>
      </c>
      <c r="IP12" s="95" t="str">
        <f>IF($IM$8,IU7,"-")</f>
        <v>-</v>
      </c>
      <c r="IQ12" s="95" t="str">
        <f>IF($IM$8,IV7,"-")</f>
        <v>-</v>
      </c>
      <c r="IR12" s="84"/>
      <c r="IS12" s="84"/>
      <c r="IT12" s="84"/>
      <c r="IU12" s="84"/>
      <c r="IV12" s="84"/>
      <c r="IW12" s="94" t="s">
        <v>157</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157</v>
      </c>
      <c r="JH12" s="95">
        <f>IF($JH$8,JM7,"-")</f>
        <v>45.4</v>
      </c>
      <c r="JI12" s="95">
        <f>IF($JH$8,JN7,"-")</f>
        <v>46.6</v>
      </c>
      <c r="JJ12" s="95">
        <f>IF($JH$8,JO7,"-")</f>
        <v>48.3</v>
      </c>
      <c r="JK12" s="95">
        <f>IF($JH$8,JP7,"-")</f>
        <v>48.2</v>
      </c>
      <c r="JL12" s="95">
        <f>IF($JH$8,JQ7,"-")</f>
        <v>34.5</v>
      </c>
      <c r="JM12" s="84"/>
      <c r="JN12" s="84"/>
      <c r="JO12" s="84"/>
      <c r="JP12" s="84"/>
      <c r="JQ12" s="94" t="s">
        <v>157</v>
      </c>
      <c r="JR12" s="95">
        <f>IF($JR$8,JW7,"-")</f>
        <v>178.4</v>
      </c>
      <c r="JS12" s="95">
        <f>IF($JR$8,JX7,"-")</f>
        <v>146.19999999999999</v>
      </c>
      <c r="JT12" s="95">
        <f>IF($JR$8,JY7,"-")</f>
        <v>137.1</v>
      </c>
      <c r="JU12" s="95">
        <f>IF($JR$8,JZ7,"-")</f>
        <v>83.3</v>
      </c>
      <c r="JV12" s="95">
        <f>IF($JR$8,KA7,"-")</f>
        <v>61.6</v>
      </c>
      <c r="JW12" s="84"/>
      <c r="JX12" s="84"/>
      <c r="JY12" s="84"/>
      <c r="JZ12" s="84"/>
      <c r="KA12" s="94" t="s">
        <v>157</v>
      </c>
      <c r="KB12" s="95" t="str">
        <f>IF($KB$8,KG7,"-")</f>
        <v>-</v>
      </c>
      <c r="KC12" s="95" t="str">
        <f>IF($KB$8,KH7,"-")</f>
        <v>-</v>
      </c>
      <c r="KD12" s="95" t="str">
        <f>IF($KB$8,KI7,"-")</f>
        <v>-</v>
      </c>
      <c r="KE12" s="95" t="str">
        <f>IF($KB$8,KJ7,"-")</f>
        <v>-</v>
      </c>
      <c r="KF12" s="95" t="str">
        <f>IF($KB$8,KK7,"-")</f>
        <v>-</v>
      </c>
      <c r="KG12" s="84"/>
      <c r="KH12" s="84"/>
      <c r="KI12" s="84"/>
      <c r="KJ12" s="84"/>
      <c r="KK12" s="94" t="s">
        <v>157</v>
      </c>
      <c r="KL12" s="95">
        <f>IF($KL$8,KQ7,"-")</f>
        <v>86.6</v>
      </c>
      <c r="KM12" s="95">
        <f>IF($KL$8,KR7,"-")</f>
        <v>98.4</v>
      </c>
      <c r="KN12" s="95">
        <f>IF($KL$8,KS7,"-")</f>
        <v>98.4</v>
      </c>
      <c r="KO12" s="95">
        <f>IF($KL$8,KT7,"-")</f>
        <v>99.1</v>
      </c>
      <c r="KP12" s="95">
        <f>IF($KL$8,KU7,"-")</f>
        <v>98.8</v>
      </c>
      <c r="KQ12" s="84"/>
      <c r="KR12" s="84"/>
      <c r="KS12" s="84"/>
      <c r="KT12" s="84"/>
      <c r="KU12" s="84"/>
      <c r="KV12" s="94" t="s">
        <v>157</v>
      </c>
      <c r="KW12" s="95" t="str">
        <f>IF($KW$8,LB7,"-")</f>
        <v>-</v>
      </c>
      <c r="KX12" s="95" t="str">
        <f>IF($KW$8,LC7,"-")</f>
        <v>-</v>
      </c>
      <c r="KY12" s="95" t="str">
        <f>IF($KW$8,LD7,"-")</f>
        <v>-</v>
      </c>
      <c r="KZ12" s="95" t="str">
        <f>IF($KW$8,LE7,"-")</f>
        <v>-</v>
      </c>
      <c r="LA12" s="95" t="str">
        <f>IF($KW$8,LF7,"-")</f>
        <v>-</v>
      </c>
      <c r="LB12" s="84"/>
      <c r="LC12" s="84"/>
      <c r="LD12" s="84"/>
      <c r="LE12" s="84"/>
      <c r="LF12" s="94" t="s">
        <v>157</v>
      </c>
      <c r="LG12" s="95" t="str">
        <f>IF($LG$8,LL7,"-")</f>
        <v>-</v>
      </c>
      <c r="LH12" s="95" t="str">
        <f>IF($LG$8,LM7,"-")</f>
        <v>-</v>
      </c>
      <c r="LI12" s="95" t="str">
        <f>IF($LG$8,LN7,"-")</f>
        <v>-</v>
      </c>
      <c r="LJ12" s="95" t="str">
        <f>IF($LG$8,LO7,"-")</f>
        <v>-</v>
      </c>
      <c r="LK12" s="95" t="str">
        <f>IF($LG$8,LP7,"-")</f>
        <v>-</v>
      </c>
      <c r="LL12" s="84"/>
      <c r="LM12" s="84"/>
      <c r="LN12" s="84"/>
      <c r="LO12" s="84"/>
      <c r="LP12" s="94" t="s">
        <v>157</v>
      </c>
      <c r="LQ12" s="95" t="str">
        <f>IF($LQ$8,LV7,"-")</f>
        <v>-</v>
      </c>
      <c r="LR12" s="95" t="str">
        <f>IF($LQ$8,LW7,"-")</f>
        <v>-</v>
      </c>
      <c r="LS12" s="95" t="str">
        <f>IF($LQ$8,LX7,"-")</f>
        <v>-</v>
      </c>
      <c r="LT12" s="95" t="str">
        <f>IF($LQ$8,LY7,"-")</f>
        <v>-</v>
      </c>
      <c r="LU12" s="95" t="str">
        <f>IF($LQ$8,LZ7,"-")</f>
        <v>-</v>
      </c>
      <c r="LV12" s="84"/>
      <c r="LW12" s="84"/>
      <c r="LX12" s="84"/>
      <c r="LY12" s="84"/>
      <c r="LZ12" s="94" t="s">
        <v>157</v>
      </c>
      <c r="MA12" s="95" t="str">
        <f>IF($MA$8,MF7,"-")</f>
        <v>-</v>
      </c>
      <c r="MB12" s="95" t="str">
        <f>IF($MA$8,MG7,"-")</f>
        <v>-</v>
      </c>
      <c r="MC12" s="95" t="str">
        <f>IF($MA$8,MH7,"-")</f>
        <v>-</v>
      </c>
      <c r="MD12" s="95" t="str">
        <f>IF($MA$8,MI7,"-")</f>
        <v>-</v>
      </c>
      <c r="ME12" s="95" t="str">
        <f>IF($MA$8,MJ7,"-")</f>
        <v>-</v>
      </c>
      <c r="MF12" s="84"/>
      <c r="MG12" s="84"/>
      <c r="MH12" s="84"/>
      <c r="MI12" s="84"/>
      <c r="MJ12" s="94" t="s">
        <v>157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160</v>
      </c>
      <c r="AY13" s="95">
        <f>$BI$7</f>
        <v>100</v>
      </c>
      <c r="AZ13" s="95">
        <f>$BI$7</f>
        <v>100</v>
      </c>
      <c r="BA13" s="95">
        <f>$BI$7</f>
        <v>100</v>
      </c>
      <c r="BB13" s="95">
        <f>$BI$7</f>
        <v>100</v>
      </c>
      <c r="BC13" s="95">
        <f>$BI$7</f>
        <v>100</v>
      </c>
      <c r="BD13" s="84"/>
      <c r="BE13" s="84"/>
      <c r="BF13" s="84"/>
      <c r="BG13" s="84"/>
      <c r="BH13" s="84"/>
      <c r="BI13" s="94" t="s">
        <v>160</v>
      </c>
      <c r="BJ13" s="95">
        <f>$BT$7</f>
        <v>100</v>
      </c>
      <c r="BK13" s="95">
        <f>$BT$7</f>
        <v>100</v>
      </c>
      <c r="BL13" s="95">
        <f>$BT$7</f>
        <v>100</v>
      </c>
      <c r="BM13" s="95">
        <f>$BT$7</f>
        <v>100</v>
      </c>
      <c r="BN13" s="95">
        <f>$BT$7</f>
        <v>100</v>
      </c>
      <c r="BO13" s="84"/>
      <c r="BP13" s="84"/>
      <c r="BQ13" s="84"/>
      <c r="BR13" s="84"/>
      <c r="BS13" s="84"/>
      <c r="BT13" s="94" t="s">
        <v>160</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161</v>
      </c>
      <c r="C14" s="99"/>
      <c r="D14" s="100"/>
      <c r="E14" s="99"/>
      <c r="F14" s="206" t="s">
        <v>162</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163</v>
      </c>
      <c r="C15" s="196"/>
      <c r="D15" s="100"/>
      <c r="E15" s="97">
        <v>1</v>
      </c>
      <c r="F15" s="196" t="s">
        <v>164</v>
      </c>
      <c r="G15" s="196"/>
      <c r="H15" s="102" t="s">
        <v>165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166</v>
      </c>
      <c r="AY15" s="103"/>
      <c r="AZ15" s="103"/>
      <c r="BA15" s="103"/>
      <c r="BB15" s="103"/>
      <c r="BC15" s="103"/>
      <c r="BD15" s="100"/>
      <c r="BE15" s="100"/>
      <c r="BF15" s="100"/>
      <c r="BG15" s="100"/>
      <c r="BH15" s="100"/>
      <c r="BI15" s="101" t="s">
        <v>166</v>
      </c>
      <c r="BJ15" s="103"/>
      <c r="BK15" s="103"/>
      <c r="BL15" s="103"/>
      <c r="BM15" s="103"/>
      <c r="BN15" s="103"/>
      <c r="BO15" s="100"/>
      <c r="BP15" s="100"/>
      <c r="BQ15" s="100"/>
      <c r="BR15" s="100"/>
      <c r="BS15" s="100"/>
      <c r="BT15" s="101" t="s">
        <v>166</v>
      </c>
      <c r="BU15" s="103"/>
      <c r="BV15" s="103"/>
      <c r="BW15" s="103"/>
      <c r="BX15" s="103"/>
      <c r="BY15" s="103"/>
      <c r="BZ15" s="100"/>
      <c r="CA15" s="100"/>
      <c r="CB15" s="100"/>
      <c r="CC15" s="100"/>
      <c r="CD15" s="100"/>
      <c r="CE15" s="101" t="s">
        <v>166</v>
      </c>
      <c r="CF15" s="103"/>
      <c r="CG15" s="103"/>
      <c r="CH15" s="103"/>
      <c r="CI15" s="103"/>
      <c r="CJ15" s="103"/>
      <c r="CK15" s="100"/>
      <c r="CL15" s="100"/>
      <c r="CM15" s="100"/>
      <c r="CN15" s="100"/>
      <c r="CO15" s="101" t="s">
        <v>166</v>
      </c>
      <c r="CP15" s="103"/>
      <c r="CQ15" s="103"/>
      <c r="CR15" s="103"/>
      <c r="CS15" s="103"/>
      <c r="CT15" s="103"/>
      <c r="CU15" s="100"/>
      <c r="CV15" s="100"/>
      <c r="CW15" s="100"/>
      <c r="CX15" s="100"/>
      <c r="CY15" s="100"/>
      <c r="CZ15" s="101" t="s">
        <v>166</v>
      </c>
      <c r="DA15" s="103"/>
      <c r="DB15" s="103"/>
      <c r="DC15" s="103"/>
      <c r="DD15" s="103"/>
      <c r="DE15" s="103"/>
      <c r="DF15" s="100"/>
      <c r="DG15" s="100"/>
      <c r="DH15" s="100"/>
      <c r="DI15" s="100"/>
      <c r="DJ15" s="101" t="s">
        <v>166</v>
      </c>
      <c r="DK15" s="103"/>
      <c r="DL15" s="103"/>
      <c r="DM15" s="103"/>
      <c r="DN15" s="103"/>
      <c r="DO15" s="103"/>
      <c r="DP15" s="100"/>
      <c r="DQ15" s="100"/>
      <c r="DR15" s="100"/>
      <c r="DS15" s="100"/>
      <c r="DT15" s="101" t="s">
        <v>166</v>
      </c>
      <c r="DU15" s="103"/>
      <c r="DV15" s="103"/>
      <c r="DW15" s="103"/>
      <c r="DX15" s="103"/>
      <c r="DY15" s="103"/>
      <c r="DZ15" s="100"/>
      <c r="EA15" s="100"/>
      <c r="EB15" s="100"/>
      <c r="EC15" s="100"/>
      <c r="ED15" s="101" t="s">
        <v>166</v>
      </c>
      <c r="EE15" s="103"/>
      <c r="EF15" s="103"/>
      <c r="EG15" s="103"/>
      <c r="EH15" s="103"/>
      <c r="EI15" s="103"/>
      <c r="EJ15" s="100"/>
      <c r="EK15" s="100"/>
      <c r="EL15" s="100"/>
      <c r="EM15" s="100"/>
      <c r="EN15" s="101" t="s">
        <v>166</v>
      </c>
      <c r="EO15" s="103"/>
      <c r="EP15" s="103"/>
      <c r="EQ15" s="103"/>
      <c r="ER15" s="103"/>
      <c r="ES15" s="103"/>
      <c r="ET15" s="100"/>
      <c r="EU15" s="100"/>
      <c r="EV15" s="100"/>
      <c r="EW15" s="100"/>
      <c r="EX15" s="100"/>
      <c r="EY15" s="101" t="s">
        <v>166</v>
      </c>
      <c r="EZ15" s="103"/>
      <c r="FA15" s="103"/>
      <c r="FB15" s="103"/>
      <c r="FC15" s="103"/>
      <c r="FD15" s="103"/>
      <c r="FE15" s="100"/>
      <c r="FF15" s="100"/>
      <c r="FG15" s="100"/>
      <c r="FH15" s="100"/>
      <c r="FI15" s="101" t="s">
        <v>166</v>
      </c>
      <c r="FJ15" s="103"/>
      <c r="FK15" s="103"/>
      <c r="FL15" s="103"/>
      <c r="FM15" s="103"/>
      <c r="FN15" s="103"/>
      <c r="FO15" s="100"/>
      <c r="FP15" s="100"/>
      <c r="FQ15" s="100"/>
      <c r="FR15" s="100"/>
      <c r="FS15" s="101" t="s">
        <v>166</v>
      </c>
      <c r="FT15" s="103"/>
      <c r="FU15" s="103"/>
      <c r="FV15" s="103"/>
      <c r="FW15" s="103"/>
      <c r="FX15" s="103"/>
      <c r="FY15" s="100"/>
      <c r="FZ15" s="100"/>
      <c r="GA15" s="100"/>
      <c r="GB15" s="100"/>
      <c r="GC15" s="101" t="s">
        <v>166</v>
      </c>
      <c r="GD15" s="103"/>
      <c r="GE15" s="103"/>
      <c r="GF15" s="103"/>
      <c r="GG15" s="103"/>
      <c r="GH15" s="103"/>
      <c r="GI15" s="100"/>
      <c r="GJ15" s="100"/>
      <c r="GK15" s="100"/>
      <c r="GL15" s="100"/>
      <c r="GM15" s="101" t="s">
        <v>166</v>
      </c>
      <c r="GN15" s="103"/>
      <c r="GO15" s="103"/>
      <c r="GP15" s="103"/>
      <c r="GQ15" s="103"/>
      <c r="GR15" s="103"/>
      <c r="GS15" s="100"/>
      <c r="GT15" s="100"/>
      <c r="GU15" s="100"/>
      <c r="GV15" s="100"/>
      <c r="GW15" s="100"/>
      <c r="GX15" s="101" t="s">
        <v>166</v>
      </c>
      <c r="GY15" s="103"/>
      <c r="GZ15" s="103"/>
      <c r="HA15" s="103"/>
      <c r="HB15" s="103"/>
      <c r="HC15" s="103"/>
      <c r="HD15" s="100"/>
      <c r="HE15" s="100"/>
      <c r="HF15" s="100"/>
      <c r="HG15" s="100"/>
      <c r="HH15" s="101" t="s">
        <v>166</v>
      </c>
      <c r="HI15" s="103"/>
      <c r="HJ15" s="103"/>
      <c r="HK15" s="103"/>
      <c r="HL15" s="103"/>
      <c r="HM15" s="103"/>
      <c r="HN15" s="100"/>
      <c r="HO15" s="100"/>
      <c r="HP15" s="100"/>
      <c r="HQ15" s="100"/>
      <c r="HR15" s="101" t="s">
        <v>166</v>
      </c>
      <c r="HS15" s="103"/>
      <c r="HT15" s="103"/>
      <c r="HU15" s="103"/>
      <c r="HV15" s="103"/>
      <c r="HW15" s="103"/>
      <c r="HX15" s="100"/>
      <c r="HY15" s="100"/>
      <c r="HZ15" s="100"/>
      <c r="IA15" s="100"/>
      <c r="IB15" s="101" t="s">
        <v>166</v>
      </c>
      <c r="IC15" s="103"/>
      <c r="ID15" s="103"/>
      <c r="IE15" s="103"/>
      <c r="IF15" s="103"/>
      <c r="IG15" s="103"/>
      <c r="IH15" s="100"/>
      <c r="II15" s="100"/>
      <c r="IJ15" s="100"/>
      <c r="IK15" s="100"/>
      <c r="IL15" s="101" t="s">
        <v>166</v>
      </c>
      <c r="IM15" s="103"/>
      <c r="IN15" s="103"/>
      <c r="IO15" s="103"/>
      <c r="IP15" s="103"/>
      <c r="IQ15" s="103"/>
      <c r="IR15" s="100"/>
      <c r="IS15" s="100"/>
      <c r="IT15" s="100"/>
      <c r="IU15" s="100"/>
      <c r="IV15" s="100"/>
      <c r="IW15" s="101" t="s">
        <v>166</v>
      </c>
      <c r="IX15" s="103"/>
      <c r="IY15" s="103"/>
      <c r="IZ15" s="103"/>
      <c r="JA15" s="103"/>
      <c r="JB15" s="103"/>
      <c r="JC15" s="100"/>
      <c r="JD15" s="100"/>
      <c r="JE15" s="100"/>
      <c r="JF15" s="100"/>
      <c r="JG15" s="101" t="s">
        <v>166</v>
      </c>
      <c r="JH15" s="103"/>
      <c r="JI15" s="103"/>
      <c r="JJ15" s="103"/>
      <c r="JK15" s="103"/>
      <c r="JL15" s="103"/>
      <c r="JM15" s="100"/>
      <c r="JN15" s="100"/>
      <c r="JO15" s="100"/>
      <c r="JP15" s="100"/>
      <c r="JQ15" s="101" t="s">
        <v>166</v>
      </c>
      <c r="JR15" s="103"/>
      <c r="JS15" s="103"/>
      <c r="JT15" s="103"/>
      <c r="JU15" s="103"/>
      <c r="JV15" s="103"/>
      <c r="JW15" s="100"/>
      <c r="JX15" s="100"/>
      <c r="JY15" s="100"/>
      <c r="JZ15" s="100"/>
      <c r="KA15" s="101" t="s">
        <v>166</v>
      </c>
      <c r="KB15" s="103"/>
      <c r="KC15" s="103"/>
      <c r="KD15" s="103"/>
      <c r="KE15" s="103"/>
      <c r="KF15" s="103"/>
      <c r="KG15" s="100"/>
      <c r="KH15" s="100"/>
      <c r="KI15" s="100"/>
      <c r="KJ15" s="100"/>
      <c r="KK15" s="101" t="s">
        <v>166</v>
      </c>
      <c r="KL15" s="103"/>
      <c r="KM15" s="103"/>
      <c r="KN15" s="103"/>
      <c r="KO15" s="103"/>
      <c r="KP15" s="103"/>
      <c r="KQ15" s="100"/>
      <c r="KR15" s="100"/>
      <c r="KS15" s="100"/>
      <c r="KT15" s="100"/>
      <c r="KU15" s="100"/>
      <c r="KV15" s="101" t="s">
        <v>166</v>
      </c>
      <c r="KW15" s="103"/>
      <c r="KX15" s="103"/>
      <c r="KY15" s="103"/>
      <c r="KZ15" s="103"/>
      <c r="LA15" s="103"/>
      <c r="LB15" s="100"/>
      <c r="LC15" s="100"/>
      <c r="LD15" s="100"/>
      <c r="LE15" s="100"/>
      <c r="LF15" s="101" t="s">
        <v>166</v>
      </c>
      <c r="LG15" s="103"/>
      <c r="LH15" s="103"/>
      <c r="LI15" s="103"/>
      <c r="LJ15" s="103"/>
      <c r="LK15" s="103"/>
      <c r="LL15" s="100"/>
      <c r="LM15" s="100"/>
      <c r="LN15" s="100"/>
      <c r="LO15" s="100"/>
      <c r="LP15" s="101" t="s">
        <v>166</v>
      </c>
      <c r="LQ15" s="103"/>
      <c r="LR15" s="103"/>
      <c r="LS15" s="103"/>
      <c r="LT15" s="103"/>
      <c r="LU15" s="103"/>
      <c r="LV15" s="100"/>
      <c r="LW15" s="100"/>
      <c r="LX15" s="100"/>
      <c r="LY15" s="100"/>
      <c r="LZ15" s="101" t="s">
        <v>166</v>
      </c>
      <c r="MA15" s="103"/>
      <c r="MB15" s="103"/>
      <c r="MC15" s="103"/>
      <c r="MD15" s="103"/>
      <c r="ME15" s="103"/>
      <c r="MF15" s="100"/>
      <c r="MG15" s="100"/>
      <c r="MH15" s="100"/>
      <c r="MI15" s="100"/>
      <c r="MJ15" s="101" t="s">
        <v>166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167</v>
      </c>
      <c r="C16" s="196"/>
      <c r="D16" s="100"/>
      <c r="E16" s="97">
        <f>E15+1</f>
        <v>2</v>
      </c>
      <c r="F16" s="196" t="s">
        <v>168</v>
      </c>
      <c r="G16" s="196"/>
      <c r="H16" s="102" t="s">
        <v>169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170</v>
      </c>
      <c r="C17" s="196"/>
      <c r="D17" s="100"/>
      <c r="E17" s="97">
        <f t="shared" ref="E17" si="8">E16+1</f>
        <v>3</v>
      </c>
      <c r="F17" s="196" t="s">
        <v>171</v>
      </c>
      <c r="G17" s="196"/>
      <c r="H17" s="102" t="s">
        <v>172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173</v>
      </c>
      <c r="AY17" s="106">
        <f>IF(AY7="-",NA(),AY7)</f>
        <v>213.4</v>
      </c>
      <c r="AZ17" s="106">
        <f t="shared" ref="AZ17:BC17" si="9">IF(AZ7="-",NA(),AZ7)</f>
        <v>237.2</v>
      </c>
      <c r="BA17" s="106">
        <f t="shared" si="9"/>
        <v>210.7</v>
      </c>
      <c r="BB17" s="106">
        <f t="shared" si="9"/>
        <v>33.9</v>
      </c>
      <c r="BC17" s="106">
        <f t="shared" si="9"/>
        <v>85.4</v>
      </c>
      <c r="BD17" s="100"/>
      <c r="BE17" s="100"/>
      <c r="BF17" s="100"/>
      <c r="BG17" s="100"/>
      <c r="BH17" s="100"/>
      <c r="BI17" s="105" t="s">
        <v>173</v>
      </c>
      <c r="BJ17" s="106">
        <f>IF(BJ7="-",NA(),BJ7)</f>
        <v>211.9</v>
      </c>
      <c r="BK17" s="106">
        <f t="shared" ref="BK17:BN17" si="10">IF(BK7="-",NA(),BK7)</f>
        <v>240.7</v>
      </c>
      <c r="BL17" s="106">
        <f t="shared" si="10"/>
        <v>212.3</v>
      </c>
      <c r="BM17" s="106">
        <f t="shared" si="10"/>
        <v>132.19999999999999</v>
      </c>
      <c r="BN17" s="106">
        <f t="shared" si="10"/>
        <v>74.8</v>
      </c>
      <c r="BO17" s="100"/>
      <c r="BP17" s="100"/>
      <c r="BQ17" s="100"/>
      <c r="BR17" s="100"/>
      <c r="BS17" s="100"/>
      <c r="BT17" s="105" t="s">
        <v>173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173</v>
      </c>
      <c r="CF17" s="106">
        <f>IF(CF7="-",NA(),CF7)</f>
        <v>14485.3</v>
      </c>
      <c r="CG17" s="106">
        <f t="shared" ref="CG17:CJ17" si="12">IF(CG7="-",NA(),CG7)</f>
        <v>14356.1</v>
      </c>
      <c r="CH17" s="106">
        <f t="shared" si="12"/>
        <v>18252.7</v>
      </c>
      <c r="CI17" s="106">
        <f t="shared" si="12"/>
        <v>30232.5</v>
      </c>
      <c r="CJ17" s="106">
        <f t="shared" si="12"/>
        <v>29367</v>
      </c>
      <c r="CK17" s="100"/>
      <c r="CL17" s="100"/>
      <c r="CM17" s="100"/>
      <c r="CN17" s="100"/>
      <c r="CO17" s="105" t="s">
        <v>173</v>
      </c>
      <c r="CP17" s="107">
        <f>IF(CP7="-",NA(),CP7)</f>
        <v>35753</v>
      </c>
      <c r="CQ17" s="107">
        <f t="shared" ref="CQ17:CT17" si="13">IF(CQ7="-",NA(),CQ7)</f>
        <v>42885</v>
      </c>
      <c r="CR17" s="107">
        <f t="shared" si="13"/>
        <v>36438</v>
      </c>
      <c r="CS17" s="107">
        <f t="shared" si="13"/>
        <v>14385</v>
      </c>
      <c r="CT17" s="107">
        <f t="shared" si="13"/>
        <v>-7445</v>
      </c>
      <c r="CU17" s="100"/>
      <c r="CV17" s="100"/>
      <c r="CW17" s="100"/>
      <c r="CX17" s="100"/>
      <c r="CY17" s="100"/>
      <c r="CZ17" s="105" t="s">
        <v>173</v>
      </c>
      <c r="DA17" s="106">
        <f>IF(DA7="-",NA(),DA7)</f>
        <v>12.5</v>
      </c>
      <c r="DB17" s="106">
        <f t="shared" ref="DB17:DE17" si="14">IF(DB7="-",NA(),DB7)</f>
        <v>12.5</v>
      </c>
      <c r="DC17" s="106">
        <f t="shared" si="14"/>
        <v>10.4</v>
      </c>
      <c r="DD17" s="106">
        <f t="shared" si="14"/>
        <v>8.8000000000000007</v>
      </c>
      <c r="DE17" s="106">
        <f t="shared" si="14"/>
        <v>11.1</v>
      </c>
      <c r="DF17" s="100"/>
      <c r="DG17" s="100"/>
      <c r="DH17" s="100"/>
      <c r="DI17" s="100"/>
      <c r="DJ17" s="105" t="s">
        <v>173</v>
      </c>
      <c r="DK17" s="106">
        <f>IF(DK7="-",NA(),DK7)</f>
        <v>20.8</v>
      </c>
      <c r="DL17" s="106">
        <f t="shared" ref="DL17:DO17" si="15">IF(DL7="-",NA(),DL7)</f>
        <v>19.8</v>
      </c>
      <c r="DM17" s="106">
        <f t="shared" si="15"/>
        <v>18.899999999999999</v>
      </c>
      <c r="DN17" s="106">
        <f t="shared" si="15"/>
        <v>61.8</v>
      </c>
      <c r="DO17" s="106">
        <f t="shared" si="15"/>
        <v>16.8</v>
      </c>
      <c r="DP17" s="100"/>
      <c r="DQ17" s="100"/>
      <c r="DR17" s="100"/>
      <c r="DS17" s="100"/>
      <c r="DT17" s="105" t="s">
        <v>173</v>
      </c>
      <c r="DU17" s="106">
        <f>IF(DU7="-",NA(),DU7)</f>
        <v>622.20000000000005</v>
      </c>
      <c r="DV17" s="106">
        <f t="shared" ref="DV17:DY17" si="16">IF(DV7="-",NA(),DV7)</f>
        <v>415.7</v>
      </c>
      <c r="DW17" s="106">
        <f t="shared" si="16"/>
        <v>500.3</v>
      </c>
      <c r="DX17" s="106">
        <f t="shared" si="16"/>
        <v>0</v>
      </c>
      <c r="DY17" s="106">
        <f t="shared" si="16"/>
        <v>0</v>
      </c>
      <c r="DZ17" s="100"/>
      <c r="EA17" s="100"/>
      <c r="EB17" s="100"/>
      <c r="EC17" s="100"/>
      <c r="ED17" s="105" t="s">
        <v>173</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173</v>
      </c>
      <c r="EO17" s="106">
        <f>IF(EO7="-",NA(),EO7)</f>
        <v>5</v>
      </c>
      <c r="EP17" s="106">
        <f t="shared" ref="EP17:ES17" si="18">IF(EP7="-",NA(),EP7)</f>
        <v>11.3</v>
      </c>
      <c r="EQ17" s="106">
        <f t="shared" si="18"/>
        <v>9.4</v>
      </c>
      <c r="ER17" s="106">
        <f t="shared" si="18"/>
        <v>11.7</v>
      </c>
      <c r="ES17" s="106">
        <f t="shared" si="18"/>
        <v>0</v>
      </c>
      <c r="ET17" s="100"/>
      <c r="EU17" s="100"/>
      <c r="EV17" s="100"/>
      <c r="EW17" s="100"/>
      <c r="EX17" s="100"/>
      <c r="EY17" s="105" t="s">
        <v>173</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173</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173</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173</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173</v>
      </c>
      <c r="IX17" s="106">
        <f>IF(IX7="-",NA(),IX7)</f>
        <v>12.5</v>
      </c>
      <c r="IY17" s="106">
        <f t="shared" ref="IY17:JB17" si="29">IF(IY7="-",NA(),IY7)</f>
        <v>12.5</v>
      </c>
      <c r="IZ17" s="106">
        <f t="shared" si="29"/>
        <v>10.4</v>
      </c>
      <c r="JA17" s="106">
        <f t="shared" si="29"/>
        <v>8.8000000000000007</v>
      </c>
      <c r="JB17" s="106">
        <f t="shared" si="29"/>
        <v>11.1</v>
      </c>
      <c r="JC17" s="100"/>
      <c r="JD17" s="100"/>
      <c r="JE17" s="100"/>
      <c r="JF17" s="100"/>
      <c r="JG17" s="105" t="s">
        <v>173</v>
      </c>
      <c r="JH17" s="106">
        <f>IF(JH7="-",NA(),JH7)</f>
        <v>20.8</v>
      </c>
      <c r="JI17" s="106">
        <f t="shared" ref="JI17:JL17" si="30">IF(JI7="-",NA(),JI7)</f>
        <v>19.8</v>
      </c>
      <c r="JJ17" s="106">
        <f t="shared" si="30"/>
        <v>18.899999999999999</v>
      </c>
      <c r="JK17" s="106">
        <f t="shared" si="30"/>
        <v>61.8</v>
      </c>
      <c r="JL17" s="106">
        <f t="shared" si="30"/>
        <v>16.8</v>
      </c>
      <c r="JM17" s="100"/>
      <c r="JN17" s="100"/>
      <c r="JO17" s="100"/>
      <c r="JP17" s="100"/>
      <c r="JQ17" s="105" t="s">
        <v>173</v>
      </c>
      <c r="JR17" s="106">
        <f>IF(JR7="-",NA(),JR7)</f>
        <v>622.20000000000005</v>
      </c>
      <c r="JS17" s="106">
        <f t="shared" ref="JS17:JV17" si="31">IF(JS7="-",NA(),JS7)</f>
        <v>415.7</v>
      </c>
      <c r="JT17" s="106">
        <f t="shared" si="31"/>
        <v>500.3</v>
      </c>
      <c r="JU17" s="106">
        <f t="shared" si="31"/>
        <v>0</v>
      </c>
      <c r="JV17" s="106">
        <f t="shared" si="31"/>
        <v>0</v>
      </c>
      <c r="JW17" s="100"/>
      <c r="JX17" s="100"/>
      <c r="JY17" s="100"/>
      <c r="JZ17" s="100"/>
      <c r="KA17" s="105" t="s">
        <v>173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173</v>
      </c>
      <c r="KL17" s="106">
        <f>IF(KL7="-",NA(),KL7)</f>
        <v>5</v>
      </c>
      <c r="KM17" s="106">
        <f t="shared" ref="KM17:KP17" si="33">IF(KM7="-",NA(),KM7)</f>
        <v>11.3</v>
      </c>
      <c r="KN17" s="106">
        <f t="shared" si="33"/>
        <v>9.4</v>
      </c>
      <c r="KO17" s="106">
        <f t="shared" si="33"/>
        <v>11.7</v>
      </c>
      <c r="KP17" s="106">
        <f t="shared" si="33"/>
        <v>0</v>
      </c>
      <c r="KQ17" s="100"/>
      <c r="KR17" s="100"/>
      <c r="KS17" s="100"/>
      <c r="KT17" s="100"/>
      <c r="KU17" s="100"/>
      <c r="KV17" s="105" t="s">
        <v>173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175</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175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175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175</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175</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175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175</v>
      </c>
      <c r="DK18" s="106">
        <f>IF(DP7="-",NA(),DP7)</f>
        <v>23</v>
      </c>
      <c r="DL18" s="106">
        <f t="shared" ref="DL18:DO18" si="45">IF(DQ7="-",NA(),DQ7)</f>
        <v>14.6</v>
      </c>
      <c r="DM18" s="106">
        <f t="shared" si="45"/>
        <v>17.3</v>
      </c>
      <c r="DN18" s="106">
        <f t="shared" si="45"/>
        <v>14.6</v>
      </c>
      <c r="DO18" s="106">
        <f t="shared" si="45"/>
        <v>11.9</v>
      </c>
      <c r="DP18" s="100"/>
      <c r="DQ18" s="100"/>
      <c r="DR18" s="100"/>
      <c r="DS18" s="100"/>
      <c r="DT18" s="105" t="s">
        <v>175</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175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175</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175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175</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175</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175</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175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175</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175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160</v>
      </c>
      <c r="AY19" s="106">
        <f>$BI$7</f>
        <v>100</v>
      </c>
      <c r="AZ19" s="106">
        <f t="shared" ref="AZ19:BC19" si="49">$BI$7</f>
        <v>100</v>
      </c>
      <c r="BA19" s="106">
        <f t="shared" si="49"/>
        <v>100</v>
      </c>
      <c r="BB19" s="106">
        <f t="shared" si="49"/>
        <v>100</v>
      </c>
      <c r="BC19" s="106">
        <f t="shared" si="49"/>
        <v>100</v>
      </c>
      <c r="BD19" s="100"/>
      <c r="BE19" s="100"/>
      <c r="BF19" s="100"/>
      <c r="BG19" s="100"/>
      <c r="BH19" s="100"/>
      <c r="BI19" s="108" t="s">
        <v>160</v>
      </c>
      <c r="BJ19" s="106">
        <f>$BT$7</f>
        <v>100</v>
      </c>
      <c r="BK19" s="106">
        <f>$BT$7</f>
        <v>100</v>
      </c>
      <c r="BL19" s="106">
        <f>$BT$7</f>
        <v>100</v>
      </c>
      <c r="BM19" s="106">
        <f>$BT$7</f>
        <v>100</v>
      </c>
      <c r="BN19" s="106">
        <f>$BT$7</f>
        <v>100</v>
      </c>
      <c r="BO19" s="100"/>
      <c r="BP19" s="100"/>
      <c r="BQ19" s="100"/>
      <c r="BR19" s="100"/>
      <c r="BS19" s="100"/>
      <c r="BT19" s="108" t="s">
        <v>160</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177</v>
      </c>
      <c r="C20" s="196"/>
      <c r="D20" s="100"/>
    </row>
    <row r="21" spans="1:374" x14ac:dyDescent="0.15">
      <c r="A21" s="97">
        <f t="shared" si="7"/>
        <v>7</v>
      </c>
      <c r="B21" s="196" t="s">
        <v>178</v>
      </c>
      <c r="C21" s="196"/>
      <c r="D21" s="100"/>
    </row>
    <row r="22" spans="1:374" x14ac:dyDescent="0.15">
      <c r="A22" s="97">
        <f t="shared" si="7"/>
        <v>8</v>
      </c>
      <c r="B22" s="196" t="s">
        <v>179</v>
      </c>
      <c r="C22" s="196"/>
      <c r="D22" s="100"/>
      <c r="E22" s="197" t="s">
        <v>180</v>
      </c>
      <c r="F22" s="198"/>
      <c r="G22" s="198"/>
      <c r="H22" s="198"/>
      <c r="I22" s="199"/>
    </row>
    <row r="23" spans="1:374" x14ac:dyDescent="0.15">
      <c r="A23" s="97">
        <f t="shared" si="7"/>
        <v>9</v>
      </c>
      <c r="B23" s="196" t="s">
        <v>181</v>
      </c>
      <c r="C23" s="196"/>
      <c r="D23" s="100"/>
      <c r="E23" s="200"/>
      <c r="F23" s="201"/>
      <c r="G23" s="201"/>
      <c r="H23" s="201"/>
      <c r="I23" s="202"/>
    </row>
    <row r="24" spans="1:374" x14ac:dyDescent="0.15">
      <c r="A24" s="97">
        <f t="shared" si="7"/>
        <v>10</v>
      </c>
      <c r="B24" s="196" t="s">
        <v>182</v>
      </c>
      <c r="C24" s="196"/>
      <c r="D24" s="100"/>
      <c r="E24" s="200"/>
      <c r="F24" s="201"/>
      <c r="G24" s="201"/>
      <c r="H24" s="201"/>
      <c r="I24" s="202"/>
    </row>
    <row r="25" spans="1:374" x14ac:dyDescent="0.15">
      <c r="A25" s="97">
        <f t="shared" si="7"/>
        <v>11</v>
      </c>
      <c r="B25" s="196" t="s">
        <v>183</v>
      </c>
      <c r="C25" s="196"/>
      <c r="D25" s="100"/>
      <c r="E25" s="200"/>
      <c r="F25" s="201"/>
      <c r="G25" s="201"/>
      <c r="H25" s="201"/>
      <c r="I25" s="202"/>
    </row>
    <row r="26" spans="1:374" x14ac:dyDescent="0.15">
      <c r="A26" s="97">
        <f t="shared" si="7"/>
        <v>12</v>
      </c>
      <c r="B26" s="196" t="s">
        <v>184</v>
      </c>
      <c r="C26" s="196"/>
      <c r="D26" s="100"/>
      <c r="E26" s="200"/>
      <c r="F26" s="201"/>
      <c r="G26" s="201"/>
      <c r="H26" s="201"/>
      <c r="I26" s="202"/>
    </row>
    <row r="27" spans="1:374" x14ac:dyDescent="0.15">
      <c r="A27" s="97">
        <f t="shared" si="7"/>
        <v>13</v>
      </c>
      <c r="B27" s="196" t="s">
        <v>185</v>
      </c>
      <c r="C27" s="196"/>
      <c r="D27" s="100"/>
      <c r="E27" s="200"/>
      <c r="F27" s="201"/>
      <c r="G27" s="201"/>
      <c r="H27" s="201"/>
      <c r="I27" s="202"/>
    </row>
    <row r="28" spans="1:374" x14ac:dyDescent="0.15">
      <c r="A28" s="97">
        <f t="shared" si="7"/>
        <v>14</v>
      </c>
      <c r="B28" s="196" t="s">
        <v>186</v>
      </c>
      <c r="C28" s="196"/>
      <c r="D28" s="100"/>
      <c r="E28" s="200"/>
      <c r="F28" s="201"/>
      <c r="G28" s="201"/>
      <c r="H28" s="201"/>
      <c r="I28" s="202"/>
    </row>
    <row r="29" spans="1:374" x14ac:dyDescent="0.15">
      <c r="A29" s="97">
        <f t="shared" si="7"/>
        <v>15</v>
      </c>
      <c r="B29" s="196" t="s">
        <v>187</v>
      </c>
      <c r="C29" s="196"/>
      <c r="D29" s="100"/>
      <c r="E29" s="200"/>
      <c r="F29" s="201"/>
      <c r="G29" s="201"/>
      <c r="H29" s="201"/>
      <c r="I29" s="202"/>
    </row>
    <row r="30" spans="1:374" x14ac:dyDescent="0.15">
      <c r="A30" s="97">
        <f t="shared" si="7"/>
        <v>16</v>
      </c>
      <c r="B30" s="196" t="s">
        <v>188</v>
      </c>
      <c r="C30" s="196"/>
      <c r="D30" s="100"/>
      <c r="E30" s="200"/>
      <c r="F30" s="201"/>
      <c r="G30" s="201"/>
      <c r="H30" s="201"/>
      <c r="I30" s="202"/>
    </row>
    <row r="31" spans="1:374" x14ac:dyDescent="0.15">
      <c r="A31" s="97">
        <f t="shared" si="7"/>
        <v>17</v>
      </c>
      <c r="B31" s="196" t="s">
        <v>189</v>
      </c>
      <c r="C31" s="196"/>
      <c r="D31" s="100"/>
      <c r="E31" s="200"/>
      <c r="F31" s="201"/>
      <c r="G31" s="201"/>
      <c r="H31" s="201"/>
      <c r="I31" s="202"/>
    </row>
    <row r="32" spans="1:374" x14ac:dyDescent="0.15">
      <c r="A32" s="97">
        <f t="shared" si="7"/>
        <v>18</v>
      </c>
      <c r="B32" s="196" t="s">
        <v>190</v>
      </c>
      <c r="C32" s="196"/>
      <c r="D32" s="100"/>
      <c r="E32" s="200"/>
      <c r="F32" s="201"/>
      <c r="G32" s="201"/>
      <c r="H32" s="201"/>
      <c r="I32" s="202"/>
    </row>
    <row r="33" spans="1:16" x14ac:dyDescent="0.15">
      <c r="A33" s="97">
        <f t="shared" si="7"/>
        <v>19</v>
      </c>
      <c r="B33" s="196" t="s">
        <v>191</v>
      </c>
      <c r="C33" s="196"/>
      <c r="D33" s="100"/>
      <c r="E33" s="200"/>
      <c r="F33" s="201"/>
      <c r="G33" s="201"/>
      <c r="H33" s="201"/>
      <c r="I33" s="202"/>
    </row>
    <row r="34" spans="1:16" x14ac:dyDescent="0.15">
      <c r="A34" s="97">
        <f t="shared" si="7"/>
        <v>20</v>
      </c>
      <c r="B34" s="196" t="s">
        <v>192</v>
      </c>
      <c r="C34" s="196"/>
      <c r="D34" s="100"/>
      <c r="E34" s="200"/>
      <c r="F34" s="201"/>
      <c r="G34" s="201"/>
      <c r="H34" s="201"/>
      <c r="I34" s="202"/>
    </row>
    <row r="35" spans="1:16" ht="25.5" customHeight="1" x14ac:dyDescent="0.15">
      <c r="E35" s="203"/>
      <c r="F35" s="204"/>
      <c r="G35" s="204"/>
      <c r="H35" s="204"/>
      <c r="I35" s="205"/>
    </row>
    <row r="36" spans="1:16" x14ac:dyDescent="0.15">
      <c r="A36" t="s">
        <v>193</v>
      </c>
      <c r="B36" t="s">
        <v>194</v>
      </c>
    </row>
    <row r="37" spans="1:16" x14ac:dyDescent="0.15">
      <c r="A37" t="s">
        <v>195</v>
      </c>
      <c r="B37" t="s">
        <v>196</v>
      </c>
      <c r="L37" s="197" t="s">
        <v>180</v>
      </c>
      <c r="M37" s="198"/>
      <c r="N37" s="198"/>
      <c r="O37" s="198"/>
      <c r="P37" s="199"/>
    </row>
    <row r="38" spans="1:16" x14ac:dyDescent="0.15">
      <c r="A38" t="s">
        <v>197</v>
      </c>
      <c r="B38" t="s">
        <v>198</v>
      </c>
      <c r="L38" s="200"/>
      <c r="M38" s="201"/>
      <c r="N38" s="201"/>
      <c r="O38" s="201"/>
      <c r="P38" s="202"/>
    </row>
    <row r="39" spans="1:16" x14ac:dyDescent="0.15">
      <c r="A39" t="s">
        <v>199</v>
      </c>
      <c r="B39" t="s">
        <v>200</v>
      </c>
      <c r="L39" s="200"/>
      <c r="M39" s="201"/>
      <c r="N39" s="201"/>
      <c r="O39" s="201"/>
      <c r="P39" s="202"/>
    </row>
    <row r="40" spans="1:16" x14ac:dyDescent="0.15">
      <c r="A40" t="s">
        <v>201</v>
      </c>
      <c r="B40" t="s">
        <v>202</v>
      </c>
      <c r="L40" s="200"/>
      <c r="M40" s="201"/>
      <c r="N40" s="201"/>
      <c r="O40" s="201"/>
      <c r="P40" s="202"/>
    </row>
    <row r="41" spans="1:16" x14ac:dyDescent="0.15">
      <c r="A41" t="s">
        <v>203</v>
      </c>
      <c r="B41" t="s">
        <v>204</v>
      </c>
      <c r="L41" s="200"/>
      <c r="M41" s="201"/>
      <c r="N41" s="201"/>
      <c r="O41" s="201"/>
      <c r="P41" s="202"/>
    </row>
    <row r="42" spans="1:16" x14ac:dyDescent="0.15">
      <c r="A42" t="s">
        <v>205</v>
      </c>
      <c r="B42" t="s">
        <v>206</v>
      </c>
      <c r="L42" s="200"/>
      <c r="M42" s="201"/>
      <c r="N42" s="201"/>
      <c r="O42" s="201"/>
      <c r="P42" s="202"/>
    </row>
    <row r="43" spans="1:16" x14ac:dyDescent="0.15">
      <c r="A43" t="s">
        <v>207</v>
      </c>
      <c r="B43" t="s">
        <v>208</v>
      </c>
      <c r="L43" s="200"/>
      <c r="M43" s="201"/>
      <c r="N43" s="201"/>
      <c r="O43" s="201"/>
      <c r="P43" s="202"/>
    </row>
    <row r="44" spans="1:16" x14ac:dyDescent="0.15">
      <c r="A44" t="s">
        <v>209</v>
      </c>
      <c r="B44" t="s">
        <v>210</v>
      </c>
      <c r="L44" s="200"/>
      <c r="M44" s="201"/>
      <c r="N44" s="201"/>
      <c r="O44" s="201"/>
      <c r="P44" s="202"/>
    </row>
    <row r="45" spans="1:16" x14ac:dyDescent="0.15">
      <c r="A45" t="s">
        <v>211</v>
      </c>
      <c r="B45" t="s">
        <v>212</v>
      </c>
      <c r="L45" s="200"/>
      <c r="M45" s="201"/>
      <c r="N45" s="201"/>
      <c r="O45" s="201"/>
      <c r="P45" s="202"/>
    </row>
    <row r="46" spans="1:16" x14ac:dyDescent="0.15">
      <c r="A46" t="s">
        <v>213</v>
      </c>
      <c r="B46" t="s">
        <v>214</v>
      </c>
      <c r="L46" s="200"/>
      <c r="M46" s="201"/>
      <c r="N46" s="201"/>
      <c r="O46" s="201"/>
      <c r="P46" s="202"/>
    </row>
    <row r="47" spans="1:16" x14ac:dyDescent="0.15">
      <c r="A47" t="s">
        <v>215</v>
      </c>
      <c r="B47" t="s">
        <v>216</v>
      </c>
      <c r="L47" s="200"/>
      <c r="M47" s="201"/>
      <c r="N47" s="201"/>
      <c r="O47" s="201"/>
      <c r="P47" s="202"/>
    </row>
    <row r="48" spans="1:16" x14ac:dyDescent="0.15">
      <c r="A48" t="s">
        <v>217</v>
      </c>
      <c r="B48" t="s">
        <v>218</v>
      </c>
      <c r="L48" s="200"/>
      <c r="M48" s="201"/>
      <c r="N48" s="201"/>
      <c r="O48" s="201"/>
      <c r="P48" s="202"/>
    </row>
    <row r="49" spans="1:16" x14ac:dyDescent="0.15">
      <c r="A49" t="s">
        <v>219</v>
      </c>
      <c r="B49" t="s">
        <v>220</v>
      </c>
      <c r="L49" s="200"/>
      <c r="M49" s="201"/>
      <c r="N49" s="201"/>
      <c r="O49" s="201"/>
      <c r="P49" s="202"/>
    </row>
    <row r="50" spans="1:16" ht="26.25" customHeight="1" x14ac:dyDescent="0.15">
      <c r="A50" t="s">
        <v>221</v>
      </c>
      <c r="B50" t="s">
        <v>222</v>
      </c>
      <c r="L50" s="203"/>
      <c r="M50" s="204"/>
      <c r="N50" s="204"/>
      <c r="O50" s="204"/>
      <c r="P50" s="205"/>
    </row>
    <row r="51" spans="1:16" x14ac:dyDescent="0.15">
      <c r="A51" t="s">
        <v>223</v>
      </c>
      <c r="B51" t="s">
        <v>224</v>
      </c>
    </row>
    <row r="52" spans="1:16" x14ac:dyDescent="0.15">
      <c r="A52" t="s">
        <v>225</v>
      </c>
      <c r="B52" t="s">
        <v>226</v>
      </c>
    </row>
    <row r="53" spans="1:16" x14ac:dyDescent="0.15">
      <c r="A53" t="s">
        <v>227</v>
      </c>
      <c r="B53" t="s">
        <v>228</v>
      </c>
    </row>
    <row r="54" spans="1:16" x14ac:dyDescent="0.15">
      <c r="A54" t="s">
        <v>229</v>
      </c>
      <c r="B54" t="s">
        <v>230</v>
      </c>
    </row>
    <row r="55" spans="1:16" x14ac:dyDescent="0.15">
      <c r="A55" t="s">
        <v>231</v>
      </c>
      <c r="B55" t="s">
        <v>232</v>
      </c>
    </row>
    <row r="56" spans="1:16" x14ac:dyDescent="0.15">
      <c r="A56" t="s">
        <v>233</v>
      </c>
      <c r="B56" t="s">
        <v>234</v>
      </c>
    </row>
    <row r="57" spans="1:16" x14ac:dyDescent="0.15">
      <c r="A57" t="s">
        <v>235</v>
      </c>
      <c r="B57" t="s">
        <v>236</v>
      </c>
    </row>
    <row r="58" spans="1:16" x14ac:dyDescent="0.15">
      <c r="A58" t="s">
        <v>237</v>
      </c>
      <c r="B58" t="s">
        <v>238</v>
      </c>
    </row>
    <row r="59" spans="1:16" x14ac:dyDescent="0.15">
      <c r="A59" t="s">
        <v>239</v>
      </c>
      <c r="B59" t="s">
        <v>240</v>
      </c>
    </row>
    <row r="60" spans="1:16" x14ac:dyDescent="0.15">
      <c r="A60" t="s">
        <v>241</v>
      </c>
      <c r="B60" t="s">
        <v>242</v>
      </c>
    </row>
    <row r="61" spans="1:16" x14ac:dyDescent="0.15">
      <c r="A61" t="s">
        <v>243</v>
      </c>
      <c r="B61" t="s">
        <v>244</v>
      </c>
    </row>
    <row r="62" spans="1:16" x14ac:dyDescent="0.15">
      <c r="A62" t="s">
        <v>245</v>
      </c>
      <c r="B62" t="s">
        <v>246</v>
      </c>
    </row>
    <row r="63" spans="1:16" x14ac:dyDescent="0.15">
      <c r="A63" t="s">
        <v>247</v>
      </c>
      <c r="B63" t="s">
        <v>248</v>
      </c>
    </row>
    <row r="64" spans="1:16" x14ac:dyDescent="0.15">
      <c r="A64" t="s">
        <v>249</v>
      </c>
      <c r="B64" t="s">
        <v>250</v>
      </c>
    </row>
    <row r="65" spans="1:2" x14ac:dyDescent="0.15">
      <c r="A65" t="s">
        <v>251</v>
      </c>
      <c r="B65" t="s">
        <v>252</v>
      </c>
    </row>
    <row r="66" spans="1:2" x14ac:dyDescent="0.15">
      <c r="A66" t="s">
        <v>253</v>
      </c>
      <c r="B66" t="s">
        <v>254</v>
      </c>
    </row>
    <row r="67" spans="1:2" x14ac:dyDescent="0.15">
      <c r="A67" t="s">
        <v>255</v>
      </c>
      <c r="B67" t="s">
        <v>254</v>
      </c>
    </row>
    <row r="68" spans="1:2" x14ac:dyDescent="0.15">
      <c r="A68" t="s">
        <v>256</v>
      </c>
      <c r="B68" t="s">
        <v>254</v>
      </c>
    </row>
    <row r="69" spans="1:2" x14ac:dyDescent="0.15">
      <c r="A69" t="s">
        <v>257</v>
      </c>
      <c r="B69" t="s">
        <v>254</v>
      </c>
    </row>
    <row r="70" spans="1:2" x14ac:dyDescent="0.15">
      <c r="A70" t="s">
        <v>258</v>
      </c>
      <c r="B70" t="s">
        <v>254</v>
      </c>
    </row>
    <row r="71" spans="1:2" x14ac:dyDescent="0.15">
      <c r="A71" t="s">
        <v>259</v>
      </c>
      <c r="B71" t="s">
        <v>254</v>
      </c>
    </row>
    <row r="72" spans="1:2" x14ac:dyDescent="0.15">
      <c r="A72" t="s">
        <v>260</v>
      </c>
      <c r="B72" t="s">
        <v>254</v>
      </c>
    </row>
    <row r="73" spans="1:2" x14ac:dyDescent="0.15">
      <c r="A73" t="s">
        <v>261</v>
      </c>
      <c r="B73" t="s">
        <v>254</v>
      </c>
    </row>
    <row r="74" spans="1:2" x14ac:dyDescent="0.15">
      <c r="A74" t="s">
        <v>262</v>
      </c>
      <c r="B74" t="s">
        <v>254</v>
      </c>
    </row>
    <row r="75" spans="1:2" x14ac:dyDescent="0.15">
      <c r="A75" t="s">
        <v>263</v>
      </c>
      <c r="B75" t="s">
        <v>254</v>
      </c>
    </row>
    <row r="76" spans="1:2" x14ac:dyDescent="0.15">
      <c r="A76" t="s">
        <v>264</v>
      </c>
      <c r="B76" t="s">
        <v>254</v>
      </c>
    </row>
    <row r="77" spans="1:2" x14ac:dyDescent="0.15">
      <c r="A77" t="s">
        <v>265</v>
      </c>
      <c r="B77" t="s">
        <v>254</v>
      </c>
    </row>
    <row r="78" spans="1:2" x14ac:dyDescent="0.15">
      <c r="A78" t="s">
        <v>266</v>
      </c>
      <c r="B78" t="s">
        <v>254</v>
      </c>
    </row>
    <row r="79" spans="1:2" x14ac:dyDescent="0.15">
      <c r="A79" t="s">
        <v>267</v>
      </c>
      <c r="B79" t="s">
        <v>254</v>
      </c>
    </row>
    <row r="80" spans="1:2" x14ac:dyDescent="0.15">
      <c r="A80" t="s">
        <v>268</v>
      </c>
      <c r="B80" t="s">
        <v>254</v>
      </c>
    </row>
    <row r="81" spans="1:2" x14ac:dyDescent="0.15">
      <c r="A81" t="s">
        <v>269</v>
      </c>
      <c r="B81" t="s">
        <v>254</v>
      </c>
    </row>
    <row r="82" spans="1:2" x14ac:dyDescent="0.15">
      <c r="A82" t="s">
        <v>270</v>
      </c>
      <c r="B82" t="s">
        <v>254</v>
      </c>
    </row>
    <row r="83" spans="1:2" x14ac:dyDescent="0.15">
      <c r="A83" t="s">
        <v>271</v>
      </c>
      <c r="B83" t="s">
        <v>254</v>
      </c>
    </row>
    <row r="84" spans="1:2" x14ac:dyDescent="0.15">
      <c r="A84" t="s">
        <v>272</v>
      </c>
      <c r="B84" t="s">
        <v>254</v>
      </c>
    </row>
    <row r="85" spans="1:2" x14ac:dyDescent="0.15">
      <c r="A85" t="s">
        <v>273</v>
      </c>
      <c r="B85" t="s">
        <v>254</v>
      </c>
    </row>
    <row r="86" spans="1:2" x14ac:dyDescent="0.15">
      <c r="A86" t="s">
        <v>274</v>
      </c>
      <c r="B86" t="s">
        <v>275</v>
      </c>
    </row>
    <row r="87" spans="1:2" x14ac:dyDescent="0.15">
      <c r="A87" t="s">
        <v>276</v>
      </c>
      <c r="B87" t="s">
        <v>275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yokohama</cp:lastModifiedBy>
  <cp:lastPrinted>2019-02-04T09:14:41Z</cp:lastPrinted>
  <dcterms:created xsi:type="dcterms:W3CDTF">2018-12-13T02:09:10Z</dcterms:created>
  <dcterms:modified xsi:type="dcterms:W3CDTF">2019-03-04T04:33:54Z</dcterms:modified>
  <cp:category/>
</cp:coreProperties>
</file>