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6910F96B-9F5E-4762-BD5D-16E3968A6F85}" xr6:coauthVersionLast="47" xr6:coauthVersionMax="47" xr10:uidLastSave="{00000000-0000-0000-0000-000000000000}"/>
  <bookViews>
    <workbookView xWindow="-120" yWindow="-120" windowWidth="20730" windowHeight="11040" xr2:uid="{86B230CF-C0AE-431F-9D27-57094C84D048}"/>
  </bookViews>
  <sheets>
    <sheet name="面積計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D31" i="1"/>
  <c r="C20" i="1"/>
  <c r="C30" i="1"/>
  <c r="C29" i="1"/>
  <c r="C28" i="1"/>
  <c r="C27" i="1"/>
  <c r="C26" i="1"/>
  <c r="C25" i="1"/>
  <c r="C24" i="1"/>
  <c r="C23" i="1"/>
  <c r="C22" i="1"/>
  <c r="C21" i="1"/>
  <c r="C19" i="1"/>
  <c r="C18" i="1"/>
  <c r="C17" i="1"/>
  <c r="C16" i="1"/>
  <c r="C15" i="1"/>
  <c r="C14" i="1"/>
  <c r="C13" i="1"/>
  <c r="C12" i="1"/>
  <c r="C11" i="1"/>
  <c r="C10" i="1"/>
  <c r="H17" i="1" l="1"/>
  <c r="H16" i="1"/>
  <c r="H11" i="1"/>
  <c r="H13" i="1"/>
  <c r="H15" i="1"/>
  <c r="H18" i="1"/>
  <c r="H12" i="1"/>
  <c r="H14" i="1"/>
  <c r="H19" i="1"/>
  <c r="H20" i="1" l="1"/>
</calcChain>
</file>

<file path=xl/sharedStrings.xml><?xml version="1.0" encoding="utf-8"?>
<sst xmlns="http://schemas.openxmlformats.org/spreadsheetml/2006/main" count="74" uniqueCount="57">
  <si>
    <t xml:space="preserve">寺家ふるさと村・四季の家 </t>
    <rPh sb="0" eb="2">
      <t>ジケ</t>
    </rPh>
    <rPh sb="6" eb="7">
      <t>ムラ</t>
    </rPh>
    <rPh sb="8" eb="10">
      <t>シキ</t>
    </rPh>
    <rPh sb="11" eb="12">
      <t>イエ</t>
    </rPh>
    <phoneticPr fontId="2"/>
  </si>
  <si>
    <t>１．区画へのゾーン割り当て</t>
    <rPh sb="2" eb="4">
      <t>クカク</t>
    </rPh>
    <rPh sb="9" eb="10">
      <t>ワ</t>
    </rPh>
    <rPh sb="11" eb="12">
      <t>ア</t>
    </rPh>
    <phoneticPr fontId="2"/>
  </si>
  <si>
    <r>
      <t>２．ゾーン別面積表</t>
    </r>
    <r>
      <rPr>
        <sz val="14"/>
        <color theme="1"/>
        <rFont val="游ゴシック"/>
        <family val="3"/>
        <charset val="128"/>
        <scheme val="minor"/>
      </rPr>
      <t>（自動計算）</t>
    </r>
    <rPh sb="5" eb="6">
      <t>ベツ</t>
    </rPh>
    <rPh sb="6" eb="9">
      <t>メンセキヒョウ</t>
    </rPh>
    <rPh sb="10" eb="14">
      <t>ジドウケイサン</t>
    </rPh>
    <phoneticPr fontId="2"/>
  </si>
  <si>
    <t>区画（現況）</t>
    <rPh sb="0" eb="2">
      <t>クカク</t>
    </rPh>
    <rPh sb="3" eb="5">
      <t>ゲンキョウ</t>
    </rPh>
    <phoneticPr fontId="2"/>
  </si>
  <si>
    <t>ゾーン</t>
    <phoneticPr fontId="2"/>
  </si>
  <si>
    <t>面積（㎡）</t>
    <rPh sb="0" eb="2">
      <t>メンセキ</t>
    </rPh>
    <phoneticPr fontId="2"/>
  </si>
  <si>
    <t xml:space="preserve">農産加工室（料理室） </t>
  </si>
  <si>
    <t>A</t>
  </si>
  <si>
    <t>A</t>
    <phoneticPr fontId="2"/>
  </si>
  <si>
    <t>農産物加工</t>
    <rPh sb="0" eb="5">
      <t>ノウサンブツカコウ</t>
    </rPh>
    <phoneticPr fontId="2"/>
  </si>
  <si>
    <t>研修室1</t>
  </si>
  <si>
    <t>B</t>
  </si>
  <si>
    <t>B</t>
    <phoneticPr fontId="2"/>
  </si>
  <si>
    <t>研修（自然体験・環境学習等）</t>
    <rPh sb="0" eb="2">
      <t>ケンシュウ</t>
    </rPh>
    <rPh sb="3" eb="5">
      <t>シゼン</t>
    </rPh>
    <rPh sb="5" eb="7">
      <t>タイケン</t>
    </rPh>
    <rPh sb="8" eb="12">
      <t>カンキョウガクシュウ</t>
    </rPh>
    <rPh sb="12" eb="13">
      <t>ナド</t>
    </rPh>
    <phoneticPr fontId="2"/>
  </si>
  <si>
    <t>研修室2</t>
  </si>
  <si>
    <t>C</t>
    <phoneticPr fontId="2"/>
  </si>
  <si>
    <t>その他スペース</t>
    <rPh sb="2" eb="3">
      <t>ホカ</t>
    </rPh>
    <phoneticPr fontId="2"/>
  </si>
  <si>
    <t>研修室3</t>
  </si>
  <si>
    <t>D</t>
    <phoneticPr fontId="2"/>
  </si>
  <si>
    <t>事務室</t>
    <rPh sb="0" eb="3">
      <t>ジムシツ</t>
    </rPh>
    <phoneticPr fontId="2"/>
  </si>
  <si>
    <t>機械室</t>
  </si>
  <si>
    <t>C</t>
  </si>
  <si>
    <t>E</t>
    <phoneticPr fontId="2"/>
  </si>
  <si>
    <t>食品庫2</t>
  </si>
  <si>
    <t>F</t>
    <phoneticPr fontId="2"/>
  </si>
  <si>
    <t>トイレ</t>
    <phoneticPr fontId="2"/>
  </si>
  <si>
    <t>収蔵庫</t>
  </si>
  <si>
    <t>G</t>
    <phoneticPr fontId="2"/>
  </si>
  <si>
    <t>ローカ1</t>
  </si>
  <si>
    <t>未</t>
    <rPh sb="0" eb="1">
      <t>ミ</t>
    </rPh>
    <phoneticPr fontId="2"/>
  </si>
  <si>
    <t>H</t>
    <phoneticPr fontId="2"/>
  </si>
  <si>
    <t>風除室</t>
  </si>
  <si>
    <t>I</t>
    <phoneticPr fontId="2"/>
  </si>
  <si>
    <t>事務室</t>
  </si>
  <si>
    <t>D</t>
  </si>
  <si>
    <t>設定なし</t>
    <rPh sb="0" eb="2">
      <t>セッテイ</t>
    </rPh>
    <phoneticPr fontId="2"/>
  </si>
  <si>
    <t>ホール・ギャラリー</t>
  </si>
  <si>
    <t>E</t>
  </si>
  <si>
    <t>ローカ2</t>
  </si>
  <si>
    <t>F</t>
  </si>
  <si>
    <t>女子トイレ</t>
  </si>
  <si>
    <t>多機能トイレ</t>
  </si>
  <si>
    <t>男子トイレ</t>
  </si>
  <si>
    <t>食堂</t>
  </si>
  <si>
    <t>G</t>
  </si>
  <si>
    <t>厨房</t>
  </si>
  <si>
    <t>食品庫1</t>
  </si>
  <si>
    <t>休憩室</t>
  </si>
  <si>
    <t>ローカ3</t>
  </si>
  <si>
    <t>トイレ</t>
  </si>
  <si>
    <t>　【1F】面積： 655.52㎡</t>
    <phoneticPr fontId="2"/>
  </si>
  <si>
    <t>利活用ゾーニング図　ゾーン別面積計算</t>
    <rPh sb="0" eb="3">
      <t>リカツヨウ</t>
    </rPh>
    <rPh sb="8" eb="9">
      <t>ズ</t>
    </rPh>
    <rPh sb="13" eb="14">
      <t>ベツ</t>
    </rPh>
    <rPh sb="14" eb="16">
      <t>メンセキ</t>
    </rPh>
    <rPh sb="16" eb="18">
      <t>ケイサン</t>
    </rPh>
    <phoneticPr fontId="2"/>
  </si>
  <si>
    <t>（注）各区画の面積は概算</t>
    <rPh sb="1" eb="2">
      <t>チュウ</t>
    </rPh>
    <rPh sb="3" eb="6">
      <t>カククカク</t>
    </rPh>
    <rPh sb="7" eb="9">
      <t>メンセキ</t>
    </rPh>
    <rPh sb="10" eb="12">
      <t>ガイサン</t>
    </rPh>
    <phoneticPr fontId="2"/>
  </si>
  <si>
    <t>機能・用途</t>
    <rPh sb="0" eb="2">
      <t>キノウ</t>
    </rPh>
    <rPh sb="3" eb="5">
      <t>ヨウト</t>
    </rPh>
    <phoneticPr fontId="2"/>
  </si>
  <si>
    <t>案内所・展示</t>
    <rPh sb="0" eb="2">
      <t>アンナイ</t>
    </rPh>
    <rPh sb="2" eb="3">
      <t>ジョ</t>
    </rPh>
    <rPh sb="4" eb="6">
      <t>テンジ</t>
    </rPh>
    <phoneticPr fontId="2"/>
  </si>
  <si>
    <t>地域特産物の直売</t>
    <rPh sb="6" eb="8">
      <t>チョクバイ</t>
    </rPh>
    <phoneticPr fontId="2"/>
  </si>
  <si>
    <t>地域農産物等を利用した軽飲食</t>
    <rPh sb="2" eb="6">
      <t>ノウサンブツトウ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</si>
</sst>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0000CC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99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8" fillId="0" borderId="3" xfId="0" applyFont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6" fillId="0" borderId="4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4" borderId="1" xfId="0" applyFill="1" applyBorder="1">
      <alignment vertical="center"/>
    </xf>
    <xf numFmtId="0" fontId="6" fillId="0" borderId="6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0" fillId="7" borderId="1" xfId="0" applyFill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0" fillId="8" borderId="1" xfId="0" applyFill="1" applyBorder="1">
      <alignment vertical="center"/>
    </xf>
    <xf numFmtId="0" fontId="6" fillId="0" borderId="8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9" borderId="1" xfId="0" applyFill="1" applyBorder="1">
      <alignment vertical="center"/>
    </xf>
    <xf numFmtId="176" fontId="9" fillId="0" borderId="3" xfId="0" applyNumberFormat="1" applyFont="1" applyBorder="1">
      <alignment vertical="center"/>
    </xf>
    <xf numFmtId="176" fontId="9" fillId="0" borderId="5" xfId="0" applyNumberFormat="1" applyFont="1" applyBorder="1">
      <alignment vertical="center"/>
    </xf>
    <xf numFmtId="176" fontId="9" fillId="0" borderId="7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2</xdr:row>
      <xdr:rowOff>220980</xdr:rowOff>
    </xdr:from>
    <xdr:to>
      <xdr:col>6</xdr:col>
      <xdr:colOff>1013460</xdr:colOff>
      <xdr:row>6</xdr:row>
      <xdr:rowOff>121920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789D02EF-1D96-4849-92FA-543093B218D9}"/>
            </a:ext>
          </a:extLst>
        </xdr:cNvPr>
        <xdr:cNvSpPr/>
      </xdr:nvSpPr>
      <xdr:spPr>
        <a:xfrm>
          <a:off x="2752725" y="790575"/>
          <a:ext cx="5848350" cy="1047750"/>
        </a:xfrm>
        <a:prstGeom prst="wedgeRoundRectCallout">
          <a:avLst>
            <a:gd name="adj1" fmla="val -56265"/>
            <a:gd name="adj2" fmla="val 97701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 u="none">
              <a:solidFill>
                <a:srgbClr val="0000CC"/>
              </a:solidFill>
            </a:rPr>
            <a:t>区画に割り当てるゾーンを選択してください</a:t>
          </a:r>
          <a:endParaRPr kumimoji="1" lang="en-US" altLang="ja-JP" sz="1200" b="1" u="none">
            <a:solidFill>
              <a:srgbClr val="0000CC"/>
            </a:solidFill>
          </a:endParaRPr>
        </a:p>
        <a:p>
          <a:pPr algn="l"/>
          <a:r>
            <a:rPr kumimoji="1" lang="en-US" altLang="ja-JP" sz="1200" b="0">
              <a:solidFill>
                <a:srgbClr val="0000CC"/>
              </a:solidFill>
            </a:rPr>
            <a:t>※ </a:t>
          </a:r>
          <a:r>
            <a:rPr kumimoji="1" lang="ja-JP" altLang="en-US" sz="1200" b="0">
              <a:solidFill>
                <a:srgbClr val="0000CC"/>
              </a:solidFill>
            </a:rPr>
            <a:t>既定で選択されているものはおおむねのゾーニングです</a:t>
          </a:r>
          <a:endParaRPr kumimoji="1" lang="en-US" altLang="ja-JP" sz="1200" b="0">
            <a:solidFill>
              <a:srgbClr val="0000CC"/>
            </a:solidFill>
          </a:endParaRPr>
        </a:p>
        <a:p>
          <a:pPr algn="l"/>
          <a:r>
            <a:rPr kumimoji="1" lang="en-US" altLang="ja-JP" sz="1200" b="0">
              <a:solidFill>
                <a:srgbClr val="0000CC"/>
              </a:solidFill>
            </a:rPr>
            <a:t>※ </a:t>
          </a:r>
          <a:r>
            <a:rPr kumimoji="1" lang="ja-JP" altLang="en-US" sz="1200" b="1" u="sng">
              <a:solidFill>
                <a:srgbClr val="0000CC"/>
              </a:solidFill>
            </a:rPr>
            <a:t>利活用の趣旨を踏まえたうえで、範囲の変更や越境を伴う提案が可能</a:t>
          </a:r>
          <a:r>
            <a:rPr kumimoji="1" lang="ja-JP" altLang="en-US" sz="1200" b="0">
              <a:solidFill>
                <a:srgbClr val="0000CC"/>
              </a:solidFill>
            </a:rPr>
            <a:t>です</a:t>
          </a:r>
        </a:p>
      </xdr:txBody>
    </xdr:sp>
    <xdr:clientData/>
  </xdr:twoCellAnchor>
  <xdr:twoCellAnchor>
    <xdr:from>
      <xdr:col>6</xdr:col>
      <xdr:colOff>2066926</xdr:colOff>
      <xdr:row>21</xdr:row>
      <xdr:rowOff>171450</xdr:rowOff>
    </xdr:from>
    <xdr:to>
      <xdr:col>11</xdr:col>
      <xdr:colOff>142876</xdr:colOff>
      <xdr:row>24</xdr:row>
      <xdr:rowOff>57150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E0D85F78-61BA-44B9-A68D-C5F55DC4F36D}"/>
            </a:ext>
          </a:extLst>
        </xdr:cNvPr>
        <xdr:cNvSpPr/>
      </xdr:nvSpPr>
      <xdr:spPr>
        <a:xfrm>
          <a:off x="9658351" y="5572125"/>
          <a:ext cx="3971925" cy="600075"/>
        </a:xfrm>
        <a:prstGeom prst="wedgeRoundRectCallout">
          <a:avLst>
            <a:gd name="adj1" fmla="val -51434"/>
            <a:gd name="adj2" fmla="val -206378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0000CC"/>
              </a:solidFill>
            </a:rPr>
            <a:t>機能の種類が不足する場合は追加してください</a:t>
          </a:r>
        </a:p>
      </xdr:txBody>
    </xdr:sp>
    <xdr:clientData/>
  </xdr:twoCellAnchor>
  <xdr:twoCellAnchor>
    <xdr:from>
      <xdr:col>6</xdr:col>
      <xdr:colOff>1744980</xdr:colOff>
      <xdr:row>4</xdr:row>
      <xdr:rowOff>182880</xdr:rowOff>
    </xdr:from>
    <xdr:to>
      <xdr:col>10</xdr:col>
      <xdr:colOff>487680</xdr:colOff>
      <xdr:row>6</xdr:row>
      <xdr:rowOff>121920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CF4BFFF-13B0-44E3-B8BD-EF017D884C35}"/>
            </a:ext>
          </a:extLst>
        </xdr:cNvPr>
        <xdr:cNvSpPr/>
      </xdr:nvSpPr>
      <xdr:spPr>
        <a:xfrm>
          <a:off x="9334500" y="1323975"/>
          <a:ext cx="3733800" cy="514350"/>
        </a:xfrm>
        <a:prstGeom prst="wedgeRoundRectCallout">
          <a:avLst>
            <a:gd name="adj1" fmla="val -7801"/>
            <a:gd name="adj2" fmla="val 122701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 u="none">
              <a:solidFill>
                <a:srgbClr val="0000CC"/>
              </a:solidFill>
            </a:rPr>
            <a:t>１で割り当てたゾーン別の面積が表示されます</a:t>
          </a:r>
          <a:endParaRPr kumimoji="1" lang="ja-JP" altLang="en-US" sz="1200" b="0">
            <a:solidFill>
              <a:srgbClr val="0000CC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421F-0C0C-4221-95B7-84F507D79F2B}">
  <dimension ref="A1:H33"/>
  <sheetViews>
    <sheetView tabSelected="1" workbookViewId="0">
      <selection activeCell="A5" sqref="A5"/>
    </sheetView>
  </sheetViews>
  <sheetFormatPr defaultRowHeight="18.75"/>
  <cols>
    <col min="1" max="1" width="24.75" bestFit="1" customWidth="1"/>
    <col min="2" max="2" width="6.875" customWidth="1"/>
    <col min="3" max="3" width="31.625" style="8" customWidth="1"/>
    <col min="4" max="4" width="12.25" style="9" customWidth="1"/>
    <col min="5" max="5" width="16" customWidth="1"/>
    <col min="6" max="6" width="8.125" customWidth="1"/>
    <col min="7" max="7" width="35" customWidth="1"/>
    <col min="8" max="8" width="15.375" customWidth="1"/>
  </cols>
  <sheetData>
    <row r="1" spans="1:8" s="2" customFormat="1" ht="22.9" customHeight="1">
      <c r="A1" s="1" t="s">
        <v>0</v>
      </c>
      <c r="C1" s="3"/>
      <c r="D1" s="4"/>
    </row>
    <row r="2" spans="1:8" s="2" customFormat="1" ht="22.9" customHeight="1">
      <c r="A2" s="5" t="s">
        <v>51</v>
      </c>
      <c r="C2" s="3"/>
      <c r="D2" s="4"/>
    </row>
    <row r="3" spans="1:8" s="2" customFormat="1" ht="22.9" customHeight="1">
      <c r="A3" s="3"/>
      <c r="C3" s="3"/>
      <c r="D3" s="4"/>
    </row>
    <row r="4" spans="1:8" s="2" customFormat="1" ht="22.9" customHeight="1">
      <c r="A4" s="3"/>
      <c r="C4" s="3"/>
      <c r="D4" s="4"/>
    </row>
    <row r="5" spans="1:8" s="2" customFormat="1" ht="22.9" customHeight="1">
      <c r="A5" s="3"/>
      <c r="C5" s="3"/>
      <c r="D5" s="4"/>
    </row>
    <row r="6" spans="1:8" s="2" customFormat="1" ht="22.9" customHeight="1">
      <c r="A6" s="3"/>
      <c r="C6" s="3"/>
      <c r="D6" s="4"/>
    </row>
    <row r="7" spans="1:8" s="6" customFormat="1" ht="22.9" customHeight="1">
      <c r="D7" s="7"/>
      <c r="F7" s="5"/>
    </row>
    <row r="8" spans="1:8" ht="24">
      <c r="A8" s="5" t="s">
        <v>1</v>
      </c>
      <c r="F8" s="5" t="s">
        <v>2</v>
      </c>
    </row>
    <row r="9" spans="1:8">
      <c r="A9" s="10" t="s">
        <v>3</v>
      </c>
      <c r="B9" s="11" t="s">
        <v>4</v>
      </c>
      <c r="C9" s="12" t="s">
        <v>53</v>
      </c>
      <c r="D9" s="13" t="s">
        <v>5</v>
      </c>
      <c r="F9" s="12" t="s">
        <v>4</v>
      </c>
      <c r="G9" s="12" t="s">
        <v>53</v>
      </c>
      <c r="H9" s="14" t="s">
        <v>5</v>
      </c>
    </row>
    <row r="10" spans="1:8">
      <c r="A10" s="15" t="s">
        <v>6</v>
      </c>
      <c r="B10" s="16" t="s">
        <v>7</v>
      </c>
      <c r="C10" s="17" t="str">
        <f>VLOOKUP(B10,$F$10:$G$19,2)</f>
        <v>農産物加工</v>
      </c>
      <c r="D10" s="42">
        <v>62.72</v>
      </c>
      <c r="F10" s="11" t="s">
        <v>8</v>
      </c>
      <c r="G10" s="18" t="s">
        <v>9</v>
      </c>
      <c r="H10" s="19">
        <f ca="1">SUMIF($B$10:$D$30,F10,$D$10:$D$30)</f>
        <v>62.72</v>
      </c>
    </row>
    <row r="11" spans="1:8">
      <c r="A11" s="15" t="s">
        <v>10</v>
      </c>
      <c r="B11" s="20" t="s">
        <v>11</v>
      </c>
      <c r="C11" s="17" t="str">
        <f t="shared" ref="C11:C30" si="0">VLOOKUP(B11,$F$10:$G$19,2)</f>
        <v>研修（自然体験・環境学習等）</v>
      </c>
      <c r="D11" s="42">
        <v>39.68</v>
      </c>
      <c r="F11" s="11" t="s">
        <v>12</v>
      </c>
      <c r="G11" s="21" t="s">
        <v>13</v>
      </c>
      <c r="H11" s="19">
        <f t="shared" ref="H11:H19" ca="1" si="1">SUMIF($B$10:$D$30,F11,$D$10:$D$30)</f>
        <v>117.7</v>
      </c>
    </row>
    <row r="12" spans="1:8">
      <c r="A12" s="22" t="s">
        <v>14</v>
      </c>
      <c r="B12" s="23" t="s">
        <v>11</v>
      </c>
      <c r="C12" s="24" t="str">
        <f t="shared" si="0"/>
        <v>研修（自然体験・環境学習等）</v>
      </c>
      <c r="D12" s="43">
        <v>39.68</v>
      </c>
      <c r="F12" s="11" t="s">
        <v>15</v>
      </c>
      <c r="G12" s="25" t="s">
        <v>16</v>
      </c>
      <c r="H12" s="19">
        <f t="shared" ca="1" si="1"/>
        <v>50.78</v>
      </c>
    </row>
    <row r="13" spans="1:8">
      <c r="A13" s="26" t="s">
        <v>17</v>
      </c>
      <c r="B13" s="27" t="s">
        <v>11</v>
      </c>
      <c r="C13" s="28" t="str">
        <f t="shared" si="0"/>
        <v>研修（自然体験・環境学習等）</v>
      </c>
      <c r="D13" s="44">
        <v>38.340000000000003</v>
      </c>
      <c r="F13" s="11" t="s">
        <v>18</v>
      </c>
      <c r="G13" s="29" t="s">
        <v>19</v>
      </c>
      <c r="H13" s="19">
        <f t="shared" ca="1" si="1"/>
        <v>39.68</v>
      </c>
    </row>
    <row r="14" spans="1:8">
      <c r="A14" s="15" t="s">
        <v>20</v>
      </c>
      <c r="B14" s="16" t="s">
        <v>21</v>
      </c>
      <c r="C14" s="17" t="str">
        <f t="shared" si="0"/>
        <v>その他スペース</v>
      </c>
      <c r="D14" s="42">
        <v>13.5</v>
      </c>
      <c r="F14" s="11" t="s">
        <v>22</v>
      </c>
      <c r="G14" s="30" t="s">
        <v>54</v>
      </c>
      <c r="H14" s="19">
        <f t="shared" ca="1" si="1"/>
        <v>126.72</v>
      </c>
    </row>
    <row r="15" spans="1:8">
      <c r="A15" s="22" t="s">
        <v>23</v>
      </c>
      <c r="B15" s="31" t="s">
        <v>21</v>
      </c>
      <c r="C15" s="24" t="str">
        <f t="shared" si="0"/>
        <v>その他スペース</v>
      </c>
      <c r="D15" s="43">
        <v>17.28</v>
      </c>
      <c r="F15" s="11" t="s">
        <v>24</v>
      </c>
      <c r="G15" s="32" t="s">
        <v>25</v>
      </c>
      <c r="H15" s="19">
        <f t="shared" ca="1" si="1"/>
        <v>38.295000000000002</v>
      </c>
    </row>
    <row r="16" spans="1:8">
      <c r="A16" s="26" t="s">
        <v>26</v>
      </c>
      <c r="B16" s="33" t="s">
        <v>21</v>
      </c>
      <c r="C16" s="28" t="str">
        <f t="shared" si="0"/>
        <v>その他スペース</v>
      </c>
      <c r="D16" s="44">
        <v>20</v>
      </c>
      <c r="F16" s="11" t="s">
        <v>27</v>
      </c>
      <c r="G16" s="34" t="s">
        <v>56</v>
      </c>
      <c r="H16" s="19">
        <f t="shared" ca="1" si="1"/>
        <v>179.3</v>
      </c>
    </row>
    <row r="17" spans="1:8">
      <c r="A17" s="15" t="s">
        <v>28</v>
      </c>
      <c r="B17" s="16" t="s">
        <v>29</v>
      </c>
      <c r="C17" s="17" t="str">
        <f t="shared" si="0"/>
        <v>設定なし</v>
      </c>
      <c r="D17" s="42">
        <v>23.04</v>
      </c>
      <c r="F17" s="11" t="s">
        <v>30</v>
      </c>
      <c r="G17" s="41" t="s">
        <v>55</v>
      </c>
      <c r="H17" s="19">
        <f t="shared" ca="1" si="1"/>
        <v>0</v>
      </c>
    </row>
    <row r="18" spans="1:8">
      <c r="A18" s="26" t="s">
        <v>31</v>
      </c>
      <c r="B18" s="33" t="s">
        <v>29</v>
      </c>
      <c r="C18" s="28" t="str">
        <f>VLOOKUP(B18,$F$10:$G$19,2)</f>
        <v>設定なし</v>
      </c>
      <c r="D18" s="44">
        <v>17.28</v>
      </c>
      <c r="F18" s="11" t="s">
        <v>32</v>
      </c>
      <c r="G18" s="19"/>
      <c r="H18" s="19">
        <f t="shared" ca="1" si="1"/>
        <v>0</v>
      </c>
    </row>
    <row r="19" spans="1:8">
      <c r="A19" s="35" t="s">
        <v>33</v>
      </c>
      <c r="B19" s="36" t="s">
        <v>34</v>
      </c>
      <c r="C19" s="37" t="str">
        <f t="shared" si="0"/>
        <v>事務室</v>
      </c>
      <c r="D19" s="45">
        <v>39.68</v>
      </c>
      <c r="F19" s="11" t="s">
        <v>29</v>
      </c>
      <c r="G19" s="19" t="s">
        <v>35</v>
      </c>
      <c r="H19" s="19">
        <f t="shared" ca="1" si="1"/>
        <v>40.32</v>
      </c>
    </row>
    <row r="20" spans="1:8">
      <c r="A20" s="35" t="s">
        <v>36</v>
      </c>
      <c r="B20" s="36" t="s">
        <v>37</v>
      </c>
      <c r="C20" s="37" t="str">
        <f>VLOOKUP(B20,$F$10:$G$19,2)</f>
        <v>案内所・展示</v>
      </c>
      <c r="D20" s="45">
        <v>126.72</v>
      </c>
      <c r="H20" s="38">
        <f ca="1">SUM(H10:H19)</f>
        <v>655.5150000000001</v>
      </c>
    </row>
    <row r="21" spans="1:8">
      <c r="A21" s="22" t="s">
        <v>38</v>
      </c>
      <c r="B21" s="31" t="s">
        <v>39</v>
      </c>
      <c r="C21" s="24" t="str">
        <f t="shared" si="0"/>
        <v>トイレ</v>
      </c>
      <c r="D21" s="43">
        <v>6.77</v>
      </c>
    </row>
    <row r="22" spans="1:8">
      <c r="A22" s="22" t="s">
        <v>40</v>
      </c>
      <c r="B22" s="31" t="s">
        <v>39</v>
      </c>
      <c r="C22" s="24" t="str">
        <f t="shared" si="0"/>
        <v>トイレ</v>
      </c>
      <c r="D22" s="43">
        <v>13.26</v>
      </c>
    </row>
    <row r="23" spans="1:8">
      <c r="A23" s="22" t="s">
        <v>41</v>
      </c>
      <c r="B23" s="31" t="s">
        <v>39</v>
      </c>
      <c r="C23" s="24" t="str">
        <f t="shared" si="0"/>
        <v>トイレ</v>
      </c>
      <c r="D23" s="43">
        <v>4.5149999999999997</v>
      </c>
    </row>
    <row r="24" spans="1:8">
      <c r="A24" s="26" t="s">
        <v>42</v>
      </c>
      <c r="B24" s="33" t="s">
        <v>39</v>
      </c>
      <c r="C24" s="28" t="str">
        <f t="shared" si="0"/>
        <v>トイレ</v>
      </c>
      <c r="D24" s="44">
        <v>13.75</v>
      </c>
    </row>
    <row r="25" spans="1:8">
      <c r="A25" s="15" t="s">
        <v>43</v>
      </c>
      <c r="B25" s="16" t="s">
        <v>44</v>
      </c>
      <c r="C25" s="17" t="str">
        <f t="shared" si="0"/>
        <v>地域農産物等を利用した軽飲食</v>
      </c>
      <c r="D25" s="42">
        <v>120</v>
      </c>
    </row>
    <row r="26" spans="1:8">
      <c r="A26" s="22" t="s">
        <v>45</v>
      </c>
      <c r="B26" s="31" t="s">
        <v>44</v>
      </c>
      <c r="C26" s="24" t="str">
        <f t="shared" si="0"/>
        <v>地域農産物等を利用した軽飲食</v>
      </c>
      <c r="D26" s="43">
        <v>34.619999999999997</v>
      </c>
    </row>
    <row r="27" spans="1:8">
      <c r="A27" s="22" t="s">
        <v>46</v>
      </c>
      <c r="B27" s="31" t="s">
        <v>44</v>
      </c>
      <c r="C27" s="24" t="str">
        <f t="shared" si="0"/>
        <v>地域農産物等を利用した軽飲食</v>
      </c>
      <c r="D27" s="43">
        <v>7.09</v>
      </c>
    </row>
    <row r="28" spans="1:8">
      <c r="A28" s="22" t="s">
        <v>47</v>
      </c>
      <c r="B28" s="31" t="s">
        <v>44</v>
      </c>
      <c r="C28" s="24" t="str">
        <f t="shared" si="0"/>
        <v>地域農産物等を利用した軽飲食</v>
      </c>
      <c r="D28" s="43">
        <v>10.08</v>
      </c>
    </row>
    <row r="29" spans="1:8">
      <c r="A29" s="22" t="s">
        <v>48</v>
      </c>
      <c r="B29" s="31" t="s">
        <v>44</v>
      </c>
      <c r="C29" s="24" t="str">
        <f t="shared" si="0"/>
        <v>地域農産物等を利用した軽飲食</v>
      </c>
      <c r="D29" s="43">
        <v>5.63</v>
      </c>
    </row>
    <row r="30" spans="1:8">
      <c r="A30" s="26" t="s">
        <v>49</v>
      </c>
      <c r="B30" s="33" t="s">
        <v>44</v>
      </c>
      <c r="C30" s="28" t="str">
        <f t="shared" si="0"/>
        <v>地域農産物等を利用した軽飲食</v>
      </c>
      <c r="D30" s="44">
        <v>1.88</v>
      </c>
    </row>
    <row r="31" spans="1:8">
      <c r="D31" s="9">
        <f>SUM(D10:D30)</f>
        <v>655.51499999999999</v>
      </c>
    </row>
    <row r="32" spans="1:8">
      <c r="D32" s="40" t="s">
        <v>52</v>
      </c>
    </row>
    <row r="33" spans="4:4">
      <c r="D33" s="39" t="s">
        <v>50</v>
      </c>
    </row>
  </sheetData>
  <phoneticPr fontId="2"/>
  <dataValidations count="1">
    <dataValidation type="list" allowBlank="1" showInputMessage="1" showErrorMessage="1" sqref="B10:B30" xr:uid="{77F01C97-192D-436B-B8F0-662C5E7DD09C}">
      <formula1>$F$10:$F$19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面積計算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2026-07-28T03:19:03Z</dcterms:created>
  <dcterms:modified xsi:type="dcterms:W3CDTF">2026-07-28T03:19:52Z</dcterms:modified>
</cp:coreProperties>
</file>