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500" windowHeight="4110" firstSheet="1" activeTab="1"/>
  </bookViews>
  <sheets>
    <sheet name="年度別" sheetId="1" state="hidden" r:id="rId1"/>
    <sheet name="電気･ガス詳細" sheetId="2" r:id="rId2"/>
  </sheets>
  <definedNames>
    <definedName name="_xlnm.Print_Area" localSheetId="1">'電気･ガス詳細'!$A$1:$O$80</definedName>
    <definedName name="_xlnm.Print_Titles" localSheetId="1">'電気･ガス詳細'!$A:$A,'電気･ガス詳細'!$1:$3</definedName>
  </definedNames>
  <calcPr fullCalcOnLoad="1"/>
</workbook>
</file>

<file path=xl/sharedStrings.xml><?xml version="1.0" encoding="utf-8"?>
<sst xmlns="http://schemas.openxmlformats.org/spreadsheetml/2006/main" count="160" uniqueCount="143">
  <si>
    <t>年度</t>
  </si>
  <si>
    <t>ガス発電</t>
  </si>
  <si>
    <t>焼却炉補助燃料</t>
  </si>
  <si>
    <t>空調設備</t>
  </si>
  <si>
    <t>安全燃焼</t>
  </si>
  <si>
    <t>燃料電池</t>
  </si>
  <si>
    <t>消化ガス使用量（Nm3）</t>
  </si>
  <si>
    <t>14(2002)</t>
  </si>
  <si>
    <t>13(2001)</t>
  </si>
  <si>
    <t>№50発電機</t>
  </si>
  <si>
    <t>ガス発電合計</t>
  </si>
  <si>
    <t>北二給電</t>
  </si>
  <si>
    <t>使用電力</t>
  </si>
  <si>
    <t>商用</t>
  </si>
  <si>
    <t>ガス発電合計＋燃料電池＋安全燃焼＋空調設備＋焼却炉分</t>
  </si>
  <si>
    <t>焼却2号炉</t>
  </si>
  <si>
    <t>焼却３号炉</t>
  </si>
  <si>
    <t>消化ガス発生量(Nm3)</t>
  </si>
  <si>
    <t>焼却４号炉</t>
  </si>
  <si>
    <t>消化ガス使用量合計</t>
  </si>
  <si>
    <t>ガス発　　10号機</t>
  </si>
  <si>
    <t>ガス発　　20号機</t>
  </si>
  <si>
    <t>ガス発　　30号機</t>
  </si>
  <si>
    <t>ガス発　　40号機</t>
  </si>
  <si>
    <t>ガス発　　50号機</t>
  </si>
  <si>
    <t>消化ガス使用量(Nm3)</t>
  </si>
  <si>
    <t>電力量(kWh)</t>
  </si>
  <si>
    <t>消化ガス使用量実績</t>
  </si>
  <si>
    <t>発生量＝使用量にならないのは、計器誤差であり、各種検証では、使用量を基準とする</t>
  </si>
  <si>
    <t>平成14年3月</t>
  </si>
  <si>
    <t>平成14年2月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</si>
  <si>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</si>
  <si>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</si>
  <si>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</si>
  <si>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</si>
  <si>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</si>
  <si>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</si>
  <si>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</si>
  <si>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</si>
  <si>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</si>
  <si>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平成14年1月</t>
  </si>
  <si>
    <t>平成15年1月</t>
  </si>
  <si>
    <t>平成15年2月</t>
  </si>
  <si>
    <t>平成15年3月</t>
  </si>
  <si>
    <t>平成13年12月</t>
  </si>
  <si>
    <t>平成13年11月</t>
  </si>
  <si>
    <t>平成13年10月</t>
  </si>
  <si>
    <t>平成13年9月</t>
  </si>
  <si>
    <t>平成13年8月</t>
  </si>
  <si>
    <t>平成13年7月</t>
  </si>
  <si>
    <t>平成13年6月</t>
  </si>
  <si>
    <t>平成13年5月</t>
  </si>
  <si>
    <t>平成13年4月</t>
  </si>
  <si>
    <t>平成15年4月</t>
  </si>
  <si>
    <t>平成15年5月</t>
  </si>
  <si>
    <t>平成15年6月</t>
  </si>
  <si>
    <t>平成15年7月</t>
  </si>
  <si>
    <t>平成15年8月</t>
  </si>
  <si>
    <t>平成15年9月</t>
  </si>
  <si>
    <t>平成15年10月</t>
  </si>
  <si>
    <t>平成15年11月</t>
  </si>
  <si>
    <t>平成15年12月</t>
  </si>
  <si>
    <t>平成16年3月</t>
  </si>
  <si>
    <t>平成16年1月</t>
  </si>
  <si>
    <t>平成16年2月</t>
  </si>
  <si>
    <t>運転時間合計（Ｈ．Ｍ）</t>
  </si>
  <si>
    <t>15(2003)</t>
  </si>
  <si>
    <t>ガス発電（4台）</t>
  </si>
  <si>
    <t>消化ガスの標準的な性状</t>
  </si>
  <si>
    <t>種類</t>
  </si>
  <si>
    <t>化学記号</t>
  </si>
  <si>
    <t>比率</t>
  </si>
  <si>
    <t>メタン</t>
  </si>
  <si>
    <t>ＣＨ４</t>
  </si>
  <si>
    <t>６２．５％</t>
  </si>
  <si>
    <t>二酸化炭素</t>
  </si>
  <si>
    <t>ＣＯ２</t>
  </si>
  <si>
    <t>３２．５％</t>
  </si>
  <si>
    <t>窒素</t>
  </si>
  <si>
    <t>Ｎ２</t>
  </si>
  <si>
    <t>２．９％</t>
  </si>
  <si>
    <t>酸素</t>
  </si>
  <si>
    <t>Ｏ２</t>
  </si>
  <si>
    <t>０．４％</t>
  </si>
  <si>
    <t>水分</t>
  </si>
  <si>
    <t>Ｈ２Ｏ</t>
  </si>
  <si>
    <t>１．６％</t>
  </si>
  <si>
    <t>硫化水素</t>
  </si>
  <si>
    <t>Ｈ２Ｓ</t>
  </si>
  <si>
    <t>１０ｐｐｍ</t>
  </si>
  <si>
    <t>ﾒﾁﾙﾒﾙｶﾌﾟﾀﾝ</t>
  </si>
  <si>
    <t>ＣＨ３ＳＨ</t>
  </si>
  <si>
    <t>４ｐｐｍ</t>
  </si>
  <si>
    <t>硫化ｼﾞﾒﾁﾙ</t>
  </si>
  <si>
    <t>（ＣＨ３）２Ｓ</t>
  </si>
  <si>
    <t>１ｐｐｍ</t>
  </si>
  <si>
    <t>二硫化ｼﾞﾒﾁﾙ</t>
  </si>
  <si>
    <t>ＣＨ３ＳＳＣＨ３</t>
  </si>
  <si>
    <t>０．３ｐｐｍ</t>
  </si>
  <si>
    <t>発熱量（低位）</t>
  </si>
  <si>
    <t>5,297kcal</t>
  </si>
  <si>
    <t>発熱量（高位）</t>
  </si>
  <si>
    <t>5,877kcal</t>
  </si>
  <si>
    <t>熱量変動（±）</t>
  </si>
  <si>
    <t>約１０％</t>
  </si>
  <si>
    <t>平成16年4月</t>
  </si>
  <si>
    <t>平成16年5月</t>
  </si>
  <si>
    <t>平成16年6月</t>
  </si>
  <si>
    <t>平成16年7月</t>
  </si>
  <si>
    <t>平成16年8月</t>
  </si>
  <si>
    <t>平成16年9月</t>
  </si>
  <si>
    <t>平成16年10月</t>
  </si>
  <si>
    <t>平成16年11月</t>
  </si>
  <si>
    <t>平成16年12月</t>
  </si>
  <si>
    <t>平成17年1月</t>
  </si>
  <si>
    <t>平成17年2月</t>
  </si>
  <si>
    <t>平成17年3月</t>
  </si>
  <si>
    <t>平成17年4月</t>
  </si>
  <si>
    <t>平成17年5月</t>
  </si>
  <si>
    <t>平成17年6月</t>
  </si>
  <si>
    <t>平成17年7月</t>
  </si>
  <si>
    <t>平成17年8月</t>
  </si>
  <si>
    <t>平成17年9月</t>
  </si>
  <si>
    <t>平成17年10月</t>
  </si>
  <si>
    <t>平成17年11月</t>
  </si>
  <si>
    <t>平成17年12月</t>
  </si>
  <si>
    <t>平成18年1月</t>
  </si>
  <si>
    <t>平成18年2月</t>
  </si>
  <si>
    <t>平成18年3月</t>
  </si>
  <si>
    <t>平成18年4月</t>
  </si>
  <si>
    <t>平成18年5月</t>
  </si>
  <si>
    <t>平成18年6月</t>
  </si>
  <si>
    <t>平成18年7月</t>
  </si>
  <si>
    <t>平成18年8月</t>
  </si>
  <si>
    <t>平成18年9月</t>
  </si>
  <si>
    <t>平成18年10月</t>
  </si>
  <si>
    <t>平成18年11月</t>
  </si>
  <si>
    <t>平成18年12月</t>
  </si>
  <si>
    <t>16(2004)</t>
  </si>
  <si>
    <t>17(2005)</t>
  </si>
  <si>
    <t>18(2006)</t>
  </si>
  <si>
    <t>ガス使用量実績（平成13年度～平成18年度）</t>
  </si>
  <si>
    <t>平均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</si>
</sst>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[&lt;=99999]000\-00;000\-0000"/>
    <numFmt numFmtId="178" formatCode="0.00_);[Red]\(0.00\)"/>
    <numFmt numFmtId="179" formatCode="#,##0.00_ "/>
    <numFmt numFmtId="180" formatCode="0.0%"/>
    <numFmt numFmtId="181" formatCode="0.00_ "/>
    <numFmt numFmtId="182" formatCode="#,##0.0_ "/>
    <numFmt numFmtId="183" formatCode="0.0_ "/>
    <numFmt numFmtId="184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shrinkToFit="1"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176" fontId="0" fillId="0" borderId="1" xfId="0" applyNumberFormat="1" applyFill="1" applyBorder="1" applyAlignment="1">
      <alignment/>
    </xf>
    <xf numFmtId="179" fontId="0" fillId="0" borderId="1" xfId="0" applyNumberFormat="1" applyBorder="1" applyAlignment="1">
      <alignment/>
    </xf>
    <xf numFmtId="176" fontId="0" fillId="0" borderId="2" xfId="0" applyNumberFormat="1" applyFill="1" applyBorder="1" applyAlignment="1">
      <alignment/>
    </xf>
    <xf numFmtId="176" fontId="0" fillId="0" borderId="3" xfId="0" applyNumberFormat="1" applyFill="1" applyBorder="1" applyAlignment="1">
      <alignment/>
    </xf>
    <xf numFmtId="176" fontId="0" fillId="0" borderId="4" xfId="0" applyNumberFormat="1" applyFill="1" applyBorder="1" applyAlignment="1">
      <alignment/>
    </xf>
    <xf numFmtId="176" fontId="0" fillId="0" borderId="5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1" xfId="0" applyBorder="1" applyAlignment="1" quotePrefix="1">
      <alignment horizontal="left"/>
    </xf>
    <xf numFmtId="176" fontId="0" fillId="0" borderId="0" xfId="0" applyNumberFormat="1" applyAlignment="1" quotePrefix="1">
      <alignment horizontal="left"/>
    </xf>
    <xf numFmtId="0" fontId="0" fillId="0" borderId="7" xfId="0" applyFill="1" applyBorder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 quotePrefix="1">
      <alignment horizontal="left"/>
    </xf>
    <xf numFmtId="0" fontId="0" fillId="0" borderId="8" xfId="0" applyFill="1" applyBorder="1" applyAlignment="1">
      <alignment wrapText="1"/>
    </xf>
    <xf numFmtId="0" fontId="0" fillId="0" borderId="6" xfId="0" applyFill="1" applyBorder="1" applyAlignment="1">
      <alignment wrapText="1" shrinkToFit="1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shrinkToFit="1"/>
    </xf>
    <xf numFmtId="0" fontId="0" fillId="0" borderId="6" xfId="0" applyFill="1" applyBorder="1" applyAlignment="1">
      <alignment/>
    </xf>
    <xf numFmtId="0" fontId="0" fillId="0" borderId="6" xfId="0" applyFont="1" applyFill="1" applyBorder="1" applyAlignment="1">
      <alignment wrapText="1"/>
    </xf>
    <xf numFmtId="0" fontId="0" fillId="0" borderId="9" xfId="0" applyFill="1" applyBorder="1" applyAlignment="1">
      <alignment wrapText="1"/>
    </xf>
    <xf numFmtId="55" fontId="0" fillId="0" borderId="10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55" fontId="0" fillId="0" borderId="14" xfId="0" applyNumberFormat="1" applyFill="1" applyBorder="1" applyAlignment="1">
      <alignment/>
    </xf>
    <xf numFmtId="176" fontId="0" fillId="0" borderId="15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55" fontId="0" fillId="0" borderId="18" xfId="0" applyNumberFormat="1" applyFill="1" applyBorder="1" applyAlignment="1">
      <alignment/>
    </xf>
    <xf numFmtId="176" fontId="0" fillId="0" borderId="19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55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76" fontId="0" fillId="0" borderId="25" xfId="0" applyNumberFormat="1" applyFill="1" applyBorder="1" applyAlignment="1">
      <alignment/>
    </xf>
    <xf numFmtId="55" fontId="0" fillId="0" borderId="26" xfId="0" applyNumberFormat="1" applyFill="1" applyBorder="1" applyAlignment="1">
      <alignment/>
    </xf>
    <xf numFmtId="176" fontId="0" fillId="0" borderId="2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176" fontId="0" fillId="0" borderId="9" xfId="0" applyNumberFormat="1" applyFill="1" applyBorder="1" applyAlignment="1">
      <alignment/>
    </xf>
    <xf numFmtId="55" fontId="0" fillId="0" borderId="28" xfId="0" applyNumberFormat="1" applyFill="1" applyBorder="1" applyAlignment="1">
      <alignment/>
    </xf>
    <xf numFmtId="176" fontId="0" fillId="0" borderId="29" xfId="0" applyNumberFormat="1" applyFill="1" applyBorder="1" applyAlignment="1">
      <alignment/>
    </xf>
    <xf numFmtId="176" fontId="0" fillId="0" borderId="30" xfId="0" applyNumberFormat="1" applyFill="1" applyBorder="1" applyAlignment="1">
      <alignment/>
    </xf>
    <xf numFmtId="176" fontId="0" fillId="0" borderId="31" xfId="0" applyNumberFormat="1" applyFill="1" applyBorder="1" applyAlignment="1">
      <alignment/>
    </xf>
    <xf numFmtId="55" fontId="0" fillId="0" borderId="10" xfId="0" applyNumberFormat="1" applyFill="1" applyBorder="1" applyAlignment="1" quotePrefix="1">
      <alignment horizontal="left"/>
    </xf>
    <xf numFmtId="55" fontId="0" fillId="0" borderId="14" xfId="0" applyNumberFormat="1" applyFill="1" applyBorder="1" applyAlignment="1" quotePrefix="1">
      <alignment horizontal="left"/>
    </xf>
    <xf numFmtId="55" fontId="0" fillId="0" borderId="28" xfId="0" applyNumberFormat="1" applyFill="1" applyBorder="1" applyAlignment="1" quotePrefix="1">
      <alignment horizontal="left"/>
    </xf>
    <xf numFmtId="55" fontId="0" fillId="0" borderId="22" xfId="0" applyNumberFormat="1" applyFill="1" applyBorder="1" applyAlignment="1" quotePrefix="1">
      <alignment horizontal="left"/>
    </xf>
    <xf numFmtId="55" fontId="0" fillId="0" borderId="26" xfId="0" applyNumberFormat="1" applyFill="1" applyBorder="1" applyAlignment="1" quotePrefix="1">
      <alignment horizontal="left"/>
    </xf>
    <xf numFmtId="55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4" xfId="0" applyFill="1" applyBorder="1" applyAlignment="1">
      <alignment/>
    </xf>
    <xf numFmtId="0" fontId="0" fillId="0" borderId="28" xfId="0" applyFill="1" applyBorder="1" applyAlignment="1">
      <alignment/>
    </xf>
    <xf numFmtId="176" fontId="0" fillId="0" borderId="35" xfId="0" applyNumberFormat="1" applyFill="1" applyBorder="1" applyAlignment="1">
      <alignment wrapText="1"/>
    </xf>
    <xf numFmtId="176" fontId="0" fillId="0" borderId="29" xfId="0" applyNumberFormat="1" applyFill="1" applyBorder="1" applyAlignment="1">
      <alignment wrapText="1"/>
    </xf>
    <xf numFmtId="0" fontId="0" fillId="0" borderId="3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5</xdr:row>
      <xdr:rowOff>0</xdr:rowOff>
    </xdr:from>
    <xdr:to>
      <xdr:col>4</xdr:col>
      <xdr:colOff>695325</xdr:colOff>
      <xdr:row>5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3781425" y="857250"/>
          <a:ext cx="1428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5</xdr:row>
      <xdr:rowOff>0</xdr:rowOff>
    </xdr:from>
    <xdr:to>
      <xdr:col>4</xdr:col>
      <xdr:colOff>457200</xdr:colOff>
      <xdr:row>5</xdr:row>
      <xdr:rowOff>0</xdr:rowOff>
    </xdr:to>
    <xdr:sp>
      <xdr:nvSpPr>
        <xdr:cNvPr id="2" name="TextBox 12"/>
        <xdr:cNvSpPr txBox="1">
          <a:spLocks noChangeArrowheads="1"/>
        </xdr:cNvSpPr>
      </xdr:nvSpPr>
      <xdr:spPr>
        <a:xfrm>
          <a:off x="2571750" y="857250"/>
          <a:ext cx="1114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燃料電池の消化ガス使用量含む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" name="AutoShape 18"/>
        <xdr:cNvSpPr>
          <a:spLocks/>
        </xdr:cNvSpPr>
      </xdr:nvSpPr>
      <xdr:spPr>
        <a:xfrm>
          <a:off x="11277600" y="704850"/>
          <a:ext cx="0" cy="0"/>
        </a:xfrm>
        <a:prstGeom prst="wedgeRectCallout">
          <a:avLst>
            <a:gd name="adj1" fmla="val -55023"/>
            <a:gd name="adj2" fmla="val -15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発生量と使用量合計の差は、計器誤差と考え、使用量を基本とする。
また、年度によっては、発生量を使用量に合わせている｡</a:t>
          </a:r>
        </a:p>
      </xdr:txBody>
    </xdr:sp>
    <xdr:clientData/>
  </xdr:twoCellAnchor>
  <xdr:twoCellAnchor>
    <xdr:from>
      <xdr:col>6</xdr:col>
      <xdr:colOff>419100</xdr:colOff>
      <xdr:row>3</xdr:row>
      <xdr:rowOff>0</xdr:rowOff>
    </xdr:from>
    <xdr:to>
      <xdr:col>6</xdr:col>
      <xdr:colOff>685800</xdr:colOff>
      <xdr:row>3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5038725" y="704850"/>
          <a:ext cx="26670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647700</xdr:colOff>
      <xdr:row>3</xdr:row>
      <xdr:rowOff>0</xdr:rowOff>
    </xdr:from>
    <xdr:to>
      <xdr:col>6</xdr:col>
      <xdr:colOff>381000</xdr:colOff>
      <xdr:row>3</xdr:row>
      <xdr:rowOff>0</xdr:rowOff>
    </xdr:to>
    <xdr:sp>
      <xdr:nvSpPr>
        <xdr:cNvPr id="3" name="TextBox 22"/>
        <xdr:cNvSpPr txBox="1">
          <a:spLocks noChangeArrowheads="1"/>
        </xdr:cNvSpPr>
      </xdr:nvSpPr>
      <xdr:spPr>
        <a:xfrm>
          <a:off x="3876675" y="704850"/>
          <a:ext cx="11239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燃料電池の消化ガス使用量含む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0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2" max="2" width="12.875" style="0" customWidth="1"/>
    <col min="3" max="3" width="11.00390625" style="0" customWidth="1"/>
    <col min="4" max="5" width="9.50390625" style="0" customWidth="1"/>
    <col min="6" max="6" width="10.75390625" style="0" customWidth="1"/>
    <col min="7" max="7" width="10.25390625" style="0" customWidth="1"/>
    <col min="8" max="8" width="9.25390625" style="0" bestFit="1" customWidth="1"/>
    <col min="9" max="9" width="9.75390625" style="0" bestFit="1" customWidth="1"/>
    <col min="10" max="10" width="12.75390625" style="0" customWidth="1"/>
    <col min="11" max="11" width="9.125" style="0" customWidth="1"/>
    <col min="12" max="12" width="11.375" style="0" customWidth="1"/>
    <col min="13" max="13" width="9.125" style="0" customWidth="1"/>
    <col min="14" max="14" width="11.00390625" style="0" bestFit="1" customWidth="1"/>
    <col min="15" max="16" width="9.50390625" style="0" customWidth="1"/>
    <col min="17" max="17" width="11.00390625" style="0" bestFit="1" customWidth="1"/>
    <col min="18" max="20" width="9.50390625" style="0" customWidth="1"/>
  </cols>
  <sheetData>
    <row r="2" spans="1:4" ht="13.5">
      <c r="A2" t="s">
        <v>27</v>
      </c>
      <c r="D2" s="15" t="s">
        <v>141</v>
      </c>
    </row>
    <row r="4" spans="1:20" ht="13.5">
      <c r="A4" s="61" t="s">
        <v>0</v>
      </c>
      <c r="B4" s="63" t="s">
        <v>17</v>
      </c>
      <c r="C4" s="59" t="s">
        <v>25</v>
      </c>
      <c r="D4" s="60"/>
      <c r="E4" s="60"/>
      <c r="F4" s="60"/>
      <c r="G4" s="60"/>
      <c r="H4" s="60"/>
      <c r="I4" s="58"/>
      <c r="J4" s="63" t="s">
        <v>19</v>
      </c>
      <c r="K4" s="59" t="s">
        <v>26</v>
      </c>
      <c r="L4" s="60"/>
      <c r="M4" s="60"/>
      <c r="N4" s="60"/>
      <c r="O4" s="60"/>
      <c r="P4" s="58"/>
      <c r="Q4" s="59" t="s">
        <v>65</v>
      </c>
      <c r="R4" s="60"/>
      <c r="S4" s="60"/>
      <c r="T4" s="58"/>
    </row>
    <row r="5" spans="1:20" ht="13.5">
      <c r="A5" s="62"/>
      <c r="B5" s="64"/>
      <c r="C5" s="1" t="s">
        <v>1</v>
      </c>
      <c r="D5" s="2" t="s">
        <v>9</v>
      </c>
      <c r="E5" s="1" t="s">
        <v>5</v>
      </c>
      <c r="F5" s="2" t="s">
        <v>10</v>
      </c>
      <c r="G5" s="2" t="s">
        <v>2</v>
      </c>
      <c r="H5" s="1" t="s">
        <v>3</v>
      </c>
      <c r="I5" s="1" t="s">
        <v>4</v>
      </c>
      <c r="J5" s="64"/>
      <c r="K5" s="1" t="s">
        <v>11</v>
      </c>
      <c r="L5" s="1" t="s">
        <v>12</v>
      </c>
      <c r="M5" s="1" t="s">
        <v>13</v>
      </c>
      <c r="N5" s="1" t="s">
        <v>1</v>
      </c>
      <c r="O5" s="2" t="s">
        <v>9</v>
      </c>
      <c r="P5" s="1" t="s">
        <v>5</v>
      </c>
      <c r="Q5" s="2" t="s">
        <v>67</v>
      </c>
      <c r="R5" s="2" t="s">
        <v>9</v>
      </c>
      <c r="S5" s="1" t="s">
        <v>5</v>
      </c>
      <c r="T5" s="1" t="s">
        <v>4</v>
      </c>
    </row>
    <row r="6" spans="1:20" ht="13.5">
      <c r="A6" s="1" t="s">
        <v>8</v>
      </c>
      <c r="B6" s="3">
        <f>SUM(F6:I6)</f>
        <v>16246629</v>
      </c>
      <c r="C6" s="3">
        <f>SUM('電気･ガス詳細'!C4:F15)</f>
        <v>9016832</v>
      </c>
      <c r="D6" s="3">
        <f>SUM('電気･ガス詳細'!G4:G15)</f>
        <v>3019333</v>
      </c>
      <c r="E6" s="3">
        <f>SUM('電気･ガス詳細'!I4:I15)</f>
        <v>566919</v>
      </c>
      <c r="F6" s="3">
        <f>SUM('電気･ガス詳細'!H4:H15)+E6</f>
        <v>12603084</v>
      </c>
      <c r="G6" s="3">
        <f>SUM('電気･ガス詳細'!J4:L15)</f>
        <v>3234391</v>
      </c>
      <c r="H6" s="3">
        <f>SUM('電気･ガス詳細'!M4:M15)</f>
        <v>26280</v>
      </c>
      <c r="I6" s="3">
        <f>SUM('電気･ガス詳細'!N4:N15)</f>
        <v>382874</v>
      </c>
      <c r="J6" s="3">
        <f>SUM('電気･ガス詳細'!O4:O15)</f>
        <v>16246629</v>
      </c>
      <c r="K6" s="3" t="e">
        <f>SUM(電気･ガス詳細!#REF!)</f>
        <v>#REF!</v>
      </c>
      <c r="L6" s="3" t="e">
        <f>SUM(電気･ガス詳細!#REF!)</f>
        <v>#REF!</v>
      </c>
      <c r="M6" s="3" t="e">
        <f>SUM(電気･ガス詳細!#REF!)</f>
        <v>#REF!</v>
      </c>
      <c r="N6" s="3" t="e">
        <f>SUM(電気･ガス詳細!#REF!)</f>
        <v>#REF!</v>
      </c>
      <c r="O6" s="3" t="e">
        <f>SUM(電気･ガス詳細!#REF!)</f>
        <v>#REF!</v>
      </c>
      <c r="P6" s="3" t="e">
        <f>SUM(電気･ガス詳細!#REF!)</f>
        <v>#REF!</v>
      </c>
      <c r="Q6" s="6" t="e">
        <f>SUM(電気･ガス詳細!#REF!)</f>
        <v>#REF!</v>
      </c>
      <c r="R6" s="6" t="e">
        <f>SUM(電気･ガス詳細!#REF!)</f>
        <v>#REF!</v>
      </c>
      <c r="S6" s="6" t="e">
        <f>SUM(電気･ガス詳細!#REF!)</f>
        <v>#REF!</v>
      </c>
      <c r="T6" s="6" t="e">
        <f>SUM(電気･ガス詳細!#REF!)</f>
        <v>#REF!</v>
      </c>
    </row>
    <row r="7" spans="1:20" ht="13.5">
      <c r="A7" s="1" t="s">
        <v>7</v>
      </c>
      <c r="B7" s="3">
        <f>SUM(F7:I7)</f>
        <v>16349928</v>
      </c>
      <c r="C7" s="3">
        <f>SUM('電気･ガス詳細'!C16:F27)</f>
        <v>8139330</v>
      </c>
      <c r="D7" s="3">
        <f>SUM('電気･ガス詳細'!G16:G27)</f>
        <v>3490533</v>
      </c>
      <c r="E7" s="3">
        <f>SUM('電気･ガス詳細'!I16:I27)</f>
        <v>655712</v>
      </c>
      <c r="F7" s="3">
        <f>SUM('電気･ガス詳細'!H16:H27)+E7</f>
        <v>12285575</v>
      </c>
      <c r="G7" s="3">
        <f>SUM('電気･ガス詳細'!J16:L27)</f>
        <v>3872307</v>
      </c>
      <c r="H7" s="3">
        <f>SUM('電気･ガス詳細'!M16:M27)</f>
        <v>35819</v>
      </c>
      <c r="I7" s="3">
        <f>SUM('電気･ガス詳細'!N16:N27)</f>
        <v>156227</v>
      </c>
      <c r="J7" s="3">
        <f>SUM('電気･ガス詳細'!O16:O27)</f>
        <v>16349928</v>
      </c>
      <c r="K7" s="3" t="e">
        <f>SUM(電気･ガス詳細!#REF!)</f>
        <v>#REF!</v>
      </c>
      <c r="L7" s="3" t="e">
        <f>SUM(電気･ガス詳細!#REF!)</f>
        <v>#REF!</v>
      </c>
      <c r="M7" s="3" t="e">
        <f>SUM(電気･ガス詳細!#REF!)</f>
        <v>#REF!</v>
      </c>
      <c r="N7" s="3" t="e">
        <f>SUM(電気･ガス詳細!#REF!)</f>
        <v>#REF!</v>
      </c>
      <c r="O7" s="3" t="e">
        <f>SUM(電気･ガス詳細!#REF!)</f>
        <v>#REF!</v>
      </c>
      <c r="P7" s="3" t="e">
        <f>SUM(電気･ガス詳細!#REF!)</f>
        <v>#REF!</v>
      </c>
      <c r="Q7" s="6" t="e">
        <f>SUM(電気･ガス詳細!#REF!)</f>
        <v>#REF!</v>
      </c>
      <c r="R7" s="6" t="e">
        <f>SUM(電気･ガス詳細!#REF!)</f>
        <v>#REF!</v>
      </c>
      <c r="S7" s="6" t="e">
        <f>SUM(電気･ガス詳細!#REF!)</f>
        <v>#REF!</v>
      </c>
      <c r="T7" s="6" t="e">
        <f>SUM(電気･ガス詳細!#REF!)</f>
        <v>#REF!</v>
      </c>
    </row>
    <row r="8" spans="1:20" ht="13.5">
      <c r="A8" s="1" t="s">
        <v>66</v>
      </c>
      <c r="B8" s="3">
        <f>SUM(F8:I8)</f>
        <v>16190082</v>
      </c>
      <c r="C8" s="3">
        <f>SUM('電気･ガス詳細'!C28:F39)</f>
        <v>8504994</v>
      </c>
      <c r="D8" s="3">
        <f>SUM('電気･ガス詳細'!G28:G39)</f>
        <v>3170826</v>
      </c>
      <c r="E8" s="3">
        <f>SUM('電気･ガス詳細'!I28:I39)</f>
        <v>646947</v>
      </c>
      <c r="F8" s="3">
        <f>SUM('電気･ガス詳細'!H28:H39)+E8</f>
        <v>12322767</v>
      </c>
      <c r="G8" s="3">
        <f>SUM('電気･ガス詳細'!J28:L39)</f>
        <v>3848507</v>
      </c>
      <c r="H8" s="3">
        <f>SUM('電気･ガス詳細'!M28:M39)</f>
        <v>18165</v>
      </c>
      <c r="I8" s="3">
        <f>SUM('電気･ガス詳細'!N28:N39)</f>
        <v>643</v>
      </c>
      <c r="J8" s="3">
        <f>SUM('電気･ガス詳細'!O28:O39)</f>
        <v>16190082</v>
      </c>
      <c r="K8" s="3" t="e">
        <f>SUM(電気･ガス詳細!#REF!)</f>
        <v>#REF!</v>
      </c>
      <c r="L8" s="3" t="e">
        <f>SUM(電気･ガス詳細!#REF!)</f>
        <v>#REF!</v>
      </c>
      <c r="M8" s="3" t="e">
        <f>SUM(電気･ガス詳細!#REF!)</f>
        <v>#REF!</v>
      </c>
      <c r="N8" s="3" t="e">
        <f>SUM(電気･ガス詳細!#REF!)</f>
        <v>#REF!</v>
      </c>
      <c r="O8" s="3" t="e">
        <f>SUM(電気･ガス詳細!#REF!)</f>
        <v>#REF!</v>
      </c>
      <c r="P8" s="3" t="e">
        <f>SUM(電気･ガス詳細!#REF!)</f>
        <v>#REF!</v>
      </c>
      <c r="Q8" s="6" t="e">
        <f>SUM(電気･ガス詳細!#REF!)</f>
        <v>#REF!</v>
      </c>
      <c r="R8" s="6" t="e">
        <f>SUM(電気･ガス詳細!#REF!)</f>
        <v>#REF!</v>
      </c>
      <c r="S8" s="6" t="e">
        <f>SUM(電気･ガス詳細!#REF!)</f>
        <v>#REF!</v>
      </c>
      <c r="T8" s="6" t="e">
        <f>SUM(電気･ガス詳細!#REF!)</f>
        <v>#REF!</v>
      </c>
    </row>
    <row r="9" spans="1:20" ht="13.5">
      <c r="A9" s="1" t="s">
        <v>138</v>
      </c>
      <c r="B9" s="3">
        <f>SUM(F9:I9)</f>
        <v>16073672</v>
      </c>
      <c r="C9" s="3">
        <f>SUM('電気･ガス詳細'!C40:F51)</f>
        <v>7757631</v>
      </c>
      <c r="D9" s="3">
        <f>SUM('電気･ガス詳細'!G40:G51)</f>
        <v>3247262</v>
      </c>
      <c r="E9" s="3">
        <f>SUM('電気･ガス詳細'!I40:I51)</f>
        <v>625742</v>
      </c>
      <c r="F9" s="3">
        <f>SUM('電気･ガス詳細'!H40:H51)+E9</f>
        <v>11630635</v>
      </c>
      <c r="G9" s="3">
        <f>SUM('電気･ガス詳細'!J40:L51)</f>
        <v>4405397</v>
      </c>
      <c r="H9" s="3">
        <f>SUM('電気･ガス詳細'!M40:M51)</f>
        <v>29771</v>
      </c>
      <c r="I9" s="3">
        <f>SUM('電気･ガス詳細'!N40:N51)</f>
        <v>7869</v>
      </c>
      <c r="J9" s="3">
        <f>SUM('電気･ガス詳細'!O40:O51)</f>
        <v>16073672</v>
      </c>
      <c r="K9" s="3" t="e">
        <f>SUM(電気･ガス詳細!#REF!)</f>
        <v>#REF!</v>
      </c>
      <c r="L9" s="3" t="e">
        <f>SUM(電気･ガス詳細!#REF!)</f>
        <v>#REF!</v>
      </c>
      <c r="M9" s="3" t="e">
        <f>SUM(電気･ガス詳細!#REF!)</f>
        <v>#REF!</v>
      </c>
      <c r="N9" s="3" t="e">
        <f>SUM(電気･ガス詳細!#REF!)</f>
        <v>#REF!</v>
      </c>
      <c r="O9" s="3" t="e">
        <f>SUM(電気･ガス詳細!#REF!)</f>
        <v>#REF!</v>
      </c>
      <c r="P9" s="3" t="e">
        <f>SUM(電気･ガス詳細!#REF!)</f>
        <v>#REF!</v>
      </c>
      <c r="Q9" s="6" t="e">
        <f>SUM(電気･ガス詳細!#REF!)</f>
        <v>#REF!</v>
      </c>
      <c r="R9" s="6" t="e">
        <f>SUM(電気･ガス詳細!#REF!)</f>
        <v>#REF!</v>
      </c>
      <c r="S9" s="6" t="e">
        <f>SUM(電気･ガス詳細!#REF!)</f>
        <v>#REF!</v>
      </c>
      <c r="T9" s="6" t="e">
        <f>SUM(電気･ガス詳細!#REF!)</f>
        <v>#REF!</v>
      </c>
    </row>
    <row r="10" spans="1:20" ht="13.5">
      <c r="A10" s="14" t="s">
        <v>139</v>
      </c>
      <c r="B10" s="3">
        <f>SUM(F10:G10)</f>
        <v>16557559</v>
      </c>
      <c r="C10" s="3">
        <f>SUM('電気･ガス詳細'!C52:F63)</f>
        <v>8276178</v>
      </c>
      <c r="D10" s="3">
        <f>SUM('電気･ガス詳細'!G52:G63)</f>
        <v>3240211</v>
      </c>
      <c r="E10" s="3">
        <f>SUM('電気･ガス詳細'!I52:I63)</f>
        <v>405579</v>
      </c>
      <c r="F10" s="3">
        <f>SUM('電気･ガス詳細'!H52:H63)+E10</f>
        <v>11921968</v>
      </c>
      <c r="G10" s="3">
        <f>SUM('電気･ガス詳細'!J52:L63)</f>
        <v>4635591</v>
      </c>
      <c r="H10" s="3">
        <f>SUM('電気･ガス詳細'!M52:M63)</f>
        <v>30642</v>
      </c>
      <c r="I10" s="3">
        <f>SUM('電気･ガス詳細'!N52:N63)</f>
        <v>36999</v>
      </c>
      <c r="J10" s="3">
        <f>SUM('電気･ガス詳細'!O52:O63)</f>
        <v>16625200</v>
      </c>
      <c r="K10" s="3" t="e">
        <f>SUM(電気･ガス詳細!#REF!)</f>
        <v>#REF!</v>
      </c>
      <c r="L10" s="3" t="e">
        <f>SUM(電気･ガス詳細!#REF!)</f>
        <v>#REF!</v>
      </c>
      <c r="M10" s="3" t="e">
        <f>SUM(電気･ガス詳細!#REF!)</f>
        <v>#REF!</v>
      </c>
      <c r="N10" s="3" t="e">
        <f>SUM(電気･ガス詳細!#REF!)</f>
        <v>#REF!</v>
      </c>
      <c r="O10" s="3" t="e">
        <f>SUM(電気･ガス詳細!#REF!)</f>
        <v>#REF!</v>
      </c>
      <c r="P10" s="3" t="e">
        <f>SUM(電気･ガス詳細!#REF!)</f>
        <v>#REF!</v>
      </c>
      <c r="Q10" s="6" t="e">
        <f>SUM(電気･ガス詳細!#REF!)</f>
        <v>#REF!</v>
      </c>
      <c r="R10" s="6" t="e">
        <f>SUM(電気･ガス詳細!#REF!)</f>
        <v>#REF!</v>
      </c>
      <c r="S10" s="6" t="e">
        <f>SUM(電気･ガス詳細!#REF!)</f>
        <v>#REF!</v>
      </c>
      <c r="T10" s="6" t="e">
        <f>SUM(電気･ガス詳細!#REF!)</f>
        <v>#REF!</v>
      </c>
    </row>
    <row r="11" spans="1:20" ht="13.5">
      <c r="A11" s="14" t="s">
        <v>140</v>
      </c>
      <c r="B11" s="3">
        <f>SUM(F11:G11)</f>
        <v>16911766</v>
      </c>
      <c r="C11" s="3">
        <f>SUM('電気･ガス詳細'!C64:F75)</f>
        <v>8479829</v>
      </c>
      <c r="D11" s="3">
        <f>SUM('電気･ガス詳細'!G64:G75)</f>
        <v>3486657</v>
      </c>
      <c r="E11" s="3">
        <f>SUM('電気･ガス詳細'!I64:I75)</f>
        <v>97760</v>
      </c>
      <c r="F11" s="3">
        <f>SUM('電気･ガス詳細'!H64:H75)+E11</f>
        <v>12064246</v>
      </c>
      <c r="G11" s="3">
        <f>SUM('電気･ガス詳細'!J64:L75)</f>
        <v>4847520</v>
      </c>
      <c r="H11" s="3">
        <f>SUM('電気･ガス詳細'!M64:M75)</f>
        <v>25831</v>
      </c>
      <c r="I11" s="3">
        <f>SUM('電気･ガス詳細'!N64:N75)</f>
        <v>192911</v>
      </c>
      <c r="J11" s="3">
        <f>SUM('電気･ガス詳細'!O64:O75)</f>
        <v>17130508</v>
      </c>
      <c r="K11" s="3" t="e">
        <f>SUM(電気･ガス詳細!#REF!)</f>
        <v>#REF!</v>
      </c>
      <c r="L11" s="3" t="e">
        <f>SUM(電気･ガス詳細!#REF!)</f>
        <v>#REF!</v>
      </c>
      <c r="M11" s="3" t="e">
        <f>SUM(電気･ガス詳細!#REF!)</f>
        <v>#REF!</v>
      </c>
      <c r="N11" s="3" t="e">
        <f>SUM(電気･ガス詳細!#REF!)</f>
        <v>#REF!</v>
      </c>
      <c r="O11" s="3" t="e">
        <f>SUM(電気･ガス詳細!#REF!)</f>
        <v>#REF!</v>
      </c>
      <c r="P11" s="3" t="e">
        <f>SUM(電気･ガス詳細!#REF!)</f>
        <v>#REF!</v>
      </c>
      <c r="Q11" s="6" t="e">
        <f>SUM(電気･ガス詳細!#REF!)</f>
        <v>#REF!</v>
      </c>
      <c r="R11" s="6" t="e">
        <f>SUM(電気･ガス詳細!#REF!)</f>
        <v>#REF!</v>
      </c>
      <c r="S11" s="6" t="e">
        <f>SUM(電気･ガス詳細!#REF!)</f>
        <v>#REF!</v>
      </c>
      <c r="T11" s="6" t="e">
        <f>SUM(電気･ガス詳細!#REF!)</f>
        <v>#REF!</v>
      </c>
    </row>
    <row r="12" spans="1:10" ht="13.5">
      <c r="A12" s="16" t="s">
        <v>142</v>
      </c>
      <c r="B12" s="4">
        <f>AVERAGE(B6:B11)</f>
        <v>16388272.666666666</v>
      </c>
      <c r="F12" s="4">
        <f>AVERAGE(F6:F11)</f>
        <v>12138045.833333334</v>
      </c>
      <c r="J12" s="4">
        <f>AVERAGE(J6:J11)</f>
        <v>16436003.166666666</v>
      </c>
    </row>
    <row r="15" ht="13.5">
      <c r="B15" t="s">
        <v>68</v>
      </c>
    </row>
    <row r="17" spans="2:5" ht="13.5">
      <c r="B17" s="1" t="s">
        <v>69</v>
      </c>
      <c r="C17" s="59" t="s">
        <v>70</v>
      </c>
      <c r="D17" s="58"/>
      <c r="E17" s="1" t="s">
        <v>71</v>
      </c>
    </row>
    <row r="18" spans="2:5" ht="13.5">
      <c r="B18" s="1" t="s">
        <v>72</v>
      </c>
      <c r="C18" s="59" t="s">
        <v>73</v>
      </c>
      <c r="D18" s="58"/>
      <c r="E18" s="12" t="s">
        <v>74</v>
      </c>
    </row>
    <row r="19" spans="2:5" ht="13.5">
      <c r="B19" s="1" t="s">
        <v>75</v>
      </c>
      <c r="C19" s="59" t="s">
        <v>76</v>
      </c>
      <c r="D19" s="58"/>
      <c r="E19" s="12" t="s">
        <v>77</v>
      </c>
    </row>
    <row r="20" spans="2:5" ht="13.5">
      <c r="B20" s="1" t="s">
        <v>78</v>
      </c>
      <c r="C20" s="59" t="s">
        <v>79</v>
      </c>
      <c r="D20" s="58"/>
      <c r="E20" s="12" t="s">
        <v>80</v>
      </c>
    </row>
    <row r="21" spans="2:5" ht="13.5">
      <c r="B21" s="1" t="s">
        <v>81</v>
      </c>
      <c r="C21" s="59" t="s">
        <v>82</v>
      </c>
      <c r="D21" s="58"/>
      <c r="E21" s="12" t="s">
        <v>83</v>
      </c>
    </row>
    <row r="22" spans="2:5" ht="13.5">
      <c r="B22" s="1" t="s">
        <v>84</v>
      </c>
      <c r="C22" s="59" t="s">
        <v>85</v>
      </c>
      <c r="D22" s="58"/>
      <c r="E22" s="12" t="s">
        <v>86</v>
      </c>
    </row>
    <row r="23" spans="2:5" ht="13.5">
      <c r="B23" s="1" t="s">
        <v>87</v>
      </c>
      <c r="C23" s="59" t="s">
        <v>88</v>
      </c>
      <c r="D23" s="58"/>
      <c r="E23" s="12" t="s">
        <v>89</v>
      </c>
    </row>
    <row r="24" spans="2:5" ht="13.5">
      <c r="B24" s="1" t="s">
        <v>90</v>
      </c>
      <c r="C24" s="59" t="s">
        <v>91</v>
      </c>
      <c r="D24" s="58"/>
      <c r="E24" s="12" t="s">
        <v>92</v>
      </c>
    </row>
    <row r="25" spans="2:5" ht="13.5">
      <c r="B25" s="1" t="s">
        <v>93</v>
      </c>
      <c r="C25" s="59" t="s">
        <v>94</v>
      </c>
      <c r="D25" s="58"/>
      <c r="E25" s="12" t="s">
        <v>95</v>
      </c>
    </row>
    <row r="26" spans="2:5" ht="13.5">
      <c r="B26" s="1" t="s">
        <v>96</v>
      </c>
      <c r="C26" s="59" t="s">
        <v>97</v>
      </c>
      <c r="D26" s="58"/>
      <c r="E26" s="12" t="s">
        <v>98</v>
      </c>
    </row>
    <row r="27" spans="2:5" ht="13.5">
      <c r="B27" s="1"/>
      <c r="C27" s="59"/>
      <c r="D27" s="58"/>
      <c r="E27" s="12"/>
    </row>
    <row r="28" spans="2:5" ht="13.5">
      <c r="B28" s="1" t="s">
        <v>99</v>
      </c>
      <c r="C28" s="57" t="s">
        <v>100</v>
      </c>
      <c r="D28" s="58"/>
      <c r="E28" s="12"/>
    </row>
    <row r="29" spans="2:5" ht="13.5">
      <c r="B29" s="1" t="s">
        <v>101</v>
      </c>
      <c r="C29" s="57" t="s">
        <v>102</v>
      </c>
      <c r="D29" s="58"/>
      <c r="E29" s="12"/>
    </row>
    <row r="30" spans="2:5" ht="13.5">
      <c r="B30" s="1" t="s">
        <v>103</v>
      </c>
      <c r="C30" s="57" t="s">
        <v>104</v>
      </c>
      <c r="D30" s="58"/>
      <c r="E30" s="12"/>
    </row>
  </sheetData>
  <mergeCells count="20">
    <mergeCell ref="K4:P4"/>
    <mergeCell ref="Q4:T4"/>
    <mergeCell ref="A4:A5"/>
    <mergeCell ref="B4:B5"/>
    <mergeCell ref="C4:I4"/>
    <mergeCell ref="J4:J5"/>
    <mergeCell ref="C17:D17"/>
    <mergeCell ref="C18:D18"/>
    <mergeCell ref="C19:D19"/>
    <mergeCell ref="C20:D20"/>
    <mergeCell ref="C21:D21"/>
    <mergeCell ref="C22:D22"/>
    <mergeCell ref="C23:D23"/>
    <mergeCell ref="C24:D24"/>
    <mergeCell ref="C29:D29"/>
    <mergeCell ref="C30:D30"/>
    <mergeCell ref="C25:D25"/>
    <mergeCell ref="C26:D26"/>
    <mergeCell ref="C27:D27"/>
    <mergeCell ref="C28:D28"/>
  </mergeCells>
  <printOptions/>
  <pageMargins left="0.75" right="0.75" top="1" bottom="1" header="0.512" footer="0.512"/>
  <pageSetup horizontalDpi="300" verticalDpi="3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2.75390625" style="17" customWidth="1"/>
    <col min="2" max="2" width="11.375" style="56" customWidth="1"/>
    <col min="3" max="7" width="9.125" style="17" customWidth="1"/>
    <col min="8" max="8" width="11.125" style="17" customWidth="1"/>
    <col min="9" max="9" width="9.00390625" style="17" customWidth="1"/>
    <col min="10" max="11" width="9.75390625" style="17" customWidth="1"/>
    <col min="12" max="13" width="9.125" style="17" customWidth="1"/>
    <col min="14" max="14" width="9.25390625" style="17" customWidth="1"/>
    <col min="15" max="15" width="11.125" style="17" customWidth="1"/>
    <col min="16" max="17" width="9.00390625" style="17" customWidth="1"/>
    <col min="18" max="18" width="13.50390625" style="17" customWidth="1"/>
    <col min="19" max="16384" width="9.00390625" style="17" customWidth="1"/>
  </cols>
  <sheetData>
    <row r="1" ht="14.25" thickBot="1">
      <c r="B1" s="18" t="s">
        <v>141</v>
      </c>
    </row>
    <row r="2" spans="1:15" ht="13.5" customHeight="1">
      <c r="A2" s="65" t="s">
        <v>0</v>
      </c>
      <c r="B2" s="67" t="s">
        <v>17</v>
      </c>
      <c r="C2" s="69" t="s">
        <v>6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27.75" thickBot="1">
      <c r="A3" s="66"/>
      <c r="B3" s="68"/>
      <c r="C3" s="19" t="s">
        <v>20</v>
      </c>
      <c r="D3" s="20" t="s">
        <v>21</v>
      </c>
      <c r="E3" s="21" t="s">
        <v>22</v>
      </c>
      <c r="F3" s="21" t="s">
        <v>23</v>
      </c>
      <c r="G3" s="21" t="s">
        <v>24</v>
      </c>
      <c r="H3" s="22" t="s">
        <v>10</v>
      </c>
      <c r="I3" s="23" t="s">
        <v>5</v>
      </c>
      <c r="J3" s="21" t="s">
        <v>15</v>
      </c>
      <c r="K3" s="21" t="s">
        <v>16</v>
      </c>
      <c r="L3" s="24" t="s">
        <v>18</v>
      </c>
      <c r="M3" s="23" t="s">
        <v>3</v>
      </c>
      <c r="N3" s="23" t="s">
        <v>4</v>
      </c>
      <c r="O3" s="25" t="s">
        <v>19</v>
      </c>
    </row>
    <row r="4" spans="1:15" ht="13.5">
      <c r="A4" s="26" t="s">
        <v>52</v>
      </c>
      <c r="B4" s="27">
        <v>1458748</v>
      </c>
      <c r="C4" s="28">
        <v>207260</v>
      </c>
      <c r="D4" s="7">
        <v>240298</v>
      </c>
      <c r="E4" s="7">
        <v>185366</v>
      </c>
      <c r="F4" s="7">
        <v>200430</v>
      </c>
      <c r="G4" s="7">
        <v>193570</v>
      </c>
      <c r="H4" s="7">
        <f aca="true" t="shared" si="0" ref="H4:H26">SUM(C4:G4)</f>
        <v>1026924</v>
      </c>
      <c r="I4" s="7">
        <v>53532</v>
      </c>
      <c r="J4" s="7">
        <v>154579</v>
      </c>
      <c r="K4" s="7">
        <v>83608</v>
      </c>
      <c r="L4" s="7">
        <v>121158</v>
      </c>
      <c r="M4" s="7">
        <v>0</v>
      </c>
      <c r="N4" s="7">
        <v>18947</v>
      </c>
      <c r="O4" s="29">
        <f>H4+SUM(I4:N4)</f>
        <v>1458748</v>
      </c>
    </row>
    <row r="5" spans="1:15" ht="13.5">
      <c r="A5" s="30" t="s">
        <v>51</v>
      </c>
      <c r="B5" s="31">
        <v>1506862</v>
      </c>
      <c r="C5" s="32">
        <v>203690</v>
      </c>
      <c r="D5" s="5">
        <v>234692</v>
      </c>
      <c r="E5" s="5">
        <v>227237</v>
      </c>
      <c r="F5" s="5">
        <v>157851</v>
      </c>
      <c r="G5" s="5">
        <v>179456</v>
      </c>
      <c r="H5" s="5">
        <f t="shared" si="0"/>
        <v>1002926</v>
      </c>
      <c r="I5" s="5">
        <v>54367</v>
      </c>
      <c r="J5" s="5">
        <v>177936</v>
      </c>
      <c r="K5" s="5">
        <v>81940</v>
      </c>
      <c r="L5" s="5">
        <v>164232</v>
      </c>
      <c r="M5" s="5">
        <v>3712</v>
      </c>
      <c r="N5" s="5">
        <v>21749</v>
      </c>
      <c r="O5" s="33">
        <f aca="true" t="shared" si="1" ref="O5:O50">H5+SUM(I5:N5)</f>
        <v>1506862</v>
      </c>
    </row>
    <row r="6" spans="1:15" ht="13.5">
      <c r="A6" s="30" t="s">
        <v>50</v>
      </c>
      <c r="B6" s="31">
        <v>1300430</v>
      </c>
      <c r="C6" s="32">
        <v>184349</v>
      </c>
      <c r="D6" s="5">
        <v>186037</v>
      </c>
      <c r="E6" s="5">
        <v>209253</v>
      </c>
      <c r="F6" s="5">
        <v>7083</v>
      </c>
      <c r="G6" s="5">
        <v>296044</v>
      </c>
      <c r="H6" s="5">
        <f t="shared" si="0"/>
        <v>882766</v>
      </c>
      <c r="I6" s="5">
        <v>56683</v>
      </c>
      <c r="J6" s="5">
        <v>163083</v>
      </c>
      <c r="K6" s="5">
        <v>88873</v>
      </c>
      <c r="L6" s="5">
        <v>104515</v>
      </c>
      <c r="M6" s="5">
        <v>4480</v>
      </c>
      <c r="N6" s="5">
        <v>30</v>
      </c>
      <c r="O6" s="33">
        <f t="shared" si="1"/>
        <v>1300430</v>
      </c>
    </row>
    <row r="7" spans="1:15" ht="13.5">
      <c r="A7" s="30" t="s">
        <v>49</v>
      </c>
      <c r="B7" s="31">
        <v>1193402</v>
      </c>
      <c r="C7" s="32">
        <v>132006</v>
      </c>
      <c r="D7" s="5">
        <v>98237</v>
      </c>
      <c r="E7" s="5">
        <v>207534</v>
      </c>
      <c r="F7" s="5">
        <v>154352</v>
      </c>
      <c r="G7" s="5">
        <v>268455</v>
      </c>
      <c r="H7" s="5">
        <f t="shared" si="0"/>
        <v>860584</v>
      </c>
      <c r="I7" s="5">
        <v>57900</v>
      </c>
      <c r="J7" s="5">
        <v>147521</v>
      </c>
      <c r="K7" s="5">
        <v>120925</v>
      </c>
      <c r="L7" s="5">
        <v>0</v>
      </c>
      <c r="M7" s="5">
        <v>6464</v>
      </c>
      <c r="N7" s="5">
        <v>8</v>
      </c>
      <c r="O7" s="33">
        <f t="shared" si="1"/>
        <v>1193402</v>
      </c>
    </row>
    <row r="8" spans="1:15" ht="13.5">
      <c r="A8" s="30" t="s">
        <v>48</v>
      </c>
      <c r="B8" s="31">
        <v>1126132</v>
      </c>
      <c r="C8" s="32">
        <v>158886</v>
      </c>
      <c r="D8" s="5">
        <v>143656</v>
      </c>
      <c r="E8" s="5">
        <v>114499</v>
      </c>
      <c r="F8" s="5">
        <v>154002</v>
      </c>
      <c r="G8" s="5">
        <v>250635</v>
      </c>
      <c r="H8" s="5">
        <f t="shared" si="0"/>
        <v>821678</v>
      </c>
      <c r="I8" s="5">
        <v>63489</v>
      </c>
      <c r="J8" s="5">
        <v>0</v>
      </c>
      <c r="K8" s="5">
        <v>87088</v>
      </c>
      <c r="L8" s="5">
        <v>146441</v>
      </c>
      <c r="M8" s="5">
        <v>7425</v>
      </c>
      <c r="N8" s="5">
        <v>11</v>
      </c>
      <c r="O8" s="33">
        <f t="shared" si="1"/>
        <v>1126132</v>
      </c>
    </row>
    <row r="9" spans="1:15" ht="13.5">
      <c r="A9" s="30" t="s">
        <v>47</v>
      </c>
      <c r="B9" s="31">
        <v>1098674</v>
      </c>
      <c r="C9" s="32">
        <v>170560</v>
      </c>
      <c r="D9" s="5">
        <v>204693</v>
      </c>
      <c r="E9" s="5">
        <v>164372</v>
      </c>
      <c r="F9" s="5">
        <v>161554</v>
      </c>
      <c r="G9" s="5">
        <v>305017</v>
      </c>
      <c r="H9" s="5">
        <f t="shared" si="0"/>
        <v>1006196</v>
      </c>
      <c r="I9" s="5">
        <v>25036</v>
      </c>
      <c r="J9" s="5">
        <v>0</v>
      </c>
      <c r="K9" s="5">
        <v>32496</v>
      </c>
      <c r="L9" s="5">
        <v>30856</v>
      </c>
      <c r="M9" s="5">
        <v>2226</v>
      </c>
      <c r="N9" s="5">
        <v>1864</v>
      </c>
      <c r="O9" s="33">
        <f t="shared" si="1"/>
        <v>1098674</v>
      </c>
    </row>
    <row r="10" spans="1:15" ht="13.5">
      <c r="A10" s="30" t="s">
        <v>46</v>
      </c>
      <c r="B10" s="31">
        <v>1239770</v>
      </c>
      <c r="C10" s="32">
        <v>226764</v>
      </c>
      <c r="D10" s="5">
        <v>173188</v>
      </c>
      <c r="E10" s="5">
        <v>220027</v>
      </c>
      <c r="F10" s="5">
        <v>225335</v>
      </c>
      <c r="G10" s="5">
        <v>313618</v>
      </c>
      <c r="H10" s="5">
        <f t="shared" si="0"/>
        <v>1158932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80838</v>
      </c>
      <c r="O10" s="33">
        <f t="shared" si="1"/>
        <v>1239770</v>
      </c>
    </row>
    <row r="11" spans="1:15" ht="13.5">
      <c r="A11" s="30" t="s">
        <v>45</v>
      </c>
      <c r="B11" s="31">
        <v>1307477</v>
      </c>
      <c r="C11" s="32">
        <v>166105</v>
      </c>
      <c r="D11" s="5">
        <v>172371</v>
      </c>
      <c r="E11" s="5">
        <v>182254</v>
      </c>
      <c r="F11" s="5">
        <v>211224</v>
      </c>
      <c r="G11" s="5">
        <v>314027</v>
      </c>
      <c r="H11" s="5">
        <f t="shared" si="0"/>
        <v>1045981</v>
      </c>
      <c r="I11" s="5">
        <v>43242</v>
      </c>
      <c r="J11" s="5">
        <v>6656</v>
      </c>
      <c r="K11" s="5">
        <v>69952</v>
      </c>
      <c r="L11" s="5">
        <v>83146</v>
      </c>
      <c r="M11" s="5">
        <v>1091</v>
      </c>
      <c r="N11" s="5">
        <v>57409</v>
      </c>
      <c r="O11" s="33">
        <f t="shared" si="1"/>
        <v>1307477</v>
      </c>
    </row>
    <row r="12" spans="1:15" ht="13.5">
      <c r="A12" s="30" t="s">
        <v>44</v>
      </c>
      <c r="B12" s="31">
        <v>1531578</v>
      </c>
      <c r="C12" s="32">
        <v>198167</v>
      </c>
      <c r="D12" s="5">
        <v>173537</v>
      </c>
      <c r="E12" s="5">
        <v>200815</v>
      </c>
      <c r="F12" s="5">
        <v>215846</v>
      </c>
      <c r="G12" s="5">
        <v>288708</v>
      </c>
      <c r="H12" s="5">
        <f t="shared" si="0"/>
        <v>1077073</v>
      </c>
      <c r="I12" s="5">
        <v>57899</v>
      </c>
      <c r="J12" s="5">
        <v>101079</v>
      </c>
      <c r="K12" s="5">
        <v>119066</v>
      </c>
      <c r="L12" s="5">
        <v>175567</v>
      </c>
      <c r="M12" s="5">
        <v>882</v>
      </c>
      <c r="N12" s="5">
        <v>12</v>
      </c>
      <c r="O12" s="33">
        <f t="shared" si="1"/>
        <v>1531578</v>
      </c>
    </row>
    <row r="13" spans="1:15" ht="13.5">
      <c r="A13" s="30" t="s">
        <v>40</v>
      </c>
      <c r="B13" s="31">
        <v>1549352</v>
      </c>
      <c r="C13" s="32">
        <v>211561</v>
      </c>
      <c r="D13" s="5">
        <v>246029</v>
      </c>
      <c r="E13" s="5">
        <v>209638</v>
      </c>
      <c r="F13" s="5">
        <v>203050</v>
      </c>
      <c r="G13" s="5">
        <v>222707</v>
      </c>
      <c r="H13" s="5">
        <f t="shared" si="0"/>
        <v>1092985</v>
      </c>
      <c r="I13" s="5">
        <v>56983</v>
      </c>
      <c r="J13" s="5">
        <v>85903</v>
      </c>
      <c r="K13" s="5">
        <v>123742</v>
      </c>
      <c r="L13" s="5">
        <v>172681</v>
      </c>
      <c r="M13" s="5">
        <v>0</v>
      </c>
      <c r="N13" s="5">
        <v>17058</v>
      </c>
      <c r="O13" s="33">
        <f t="shared" si="1"/>
        <v>1549352</v>
      </c>
    </row>
    <row r="14" spans="1:15" ht="13.5">
      <c r="A14" s="30" t="s">
        <v>30</v>
      </c>
      <c r="B14" s="31">
        <v>1355047</v>
      </c>
      <c r="C14" s="32">
        <v>154624</v>
      </c>
      <c r="D14" s="5">
        <v>230974</v>
      </c>
      <c r="E14" s="5">
        <v>231985</v>
      </c>
      <c r="F14" s="5">
        <v>204280</v>
      </c>
      <c r="G14" s="5">
        <v>88977</v>
      </c>
      <c r="H14" s="5">
        <f t="shared" si="0"/>
        <v>910840</v>
      </c>
      <c r="I14" s="5">
        <v>39202</v>
      </c>
      <c r="J14" s="5">
        <v>116652</v>
      </c>
      <c r="K14" s="5">
        <v>78297</v>
      </c>
      <c r="L14" s="5">
        <v>109632</v>
      </c>
      <c r="M14" s="5">
        <v>0</v>
      </c>
      <c r="N14" s="5">
        <v>100424</v>
      </c>
      <c r="O14" s="33">
        <f t="shared" si="1"/>
        <v>1355047</v>
      </c>
    </row>
    <row r="15" spans="1:15" ht="14.25" thickBot="1">
      <c r="A15" s="34" t="s">
        <v>29</v>
      </c>
      <c r="B15" s="35">
        <v>1579157</v>
      </c>
      <c r="C15" s="36">
        <v>124235</v>
      </c>
      <c r="D15" s="8">
        <v>256955</v>
      </c>
      <c r="E15" s="8">
        <v>223226</v>
      </c>
      <c r="F15" s="8">
        <v>246745</v>
      </c>
      <c r="G15" s="8">
        <v>298119</v>
      </c>
      <c r="H15" s="8">
        <f t="shared" si="0"/>
        <v>1149280</v>
      </c>
      <c r="I15" s="8">
        <v>58586</v>
      </c>
      <c r="J15" s="8">
        <v>37256</v>
      </c>
      <c r="K15" s="8">
        <v>119145</v>
      </c>
      <c r="L15" s="8">
        <v>130366</v>
      </c>
      <c r="M15" s="8">
        <v>0</v>
      </c>
      <c r="N15" s="8">
        <v>84524</v>
      </c>
      <c r="O15" s="37">
        <f t="shared" si="1"/>
        <v>1579157</v>
      </c>
    </row>
    <row r="16" spans="1:15" ht="13.5">
      <c r="A16" s="38" t="s">
        <v>31</v>
      </c>
      <c r="B16" s="39">
        <v>1769330</v>
      </c>
      <c r="C16" s="40">
        <v>128082</v>
      </c>
      <c r="D16" s="10">
        <v>241390</v>
      </c>
      <c r="E16" s="10">
        <v>235545</v>
      </c>
      <c r="F16" s="10">
        <v>206588</v>
      </c>
      <c r="G16" s="10">
        <v>267780</v>
      </c>
      <c r="H16" s="10">
        <f t="shared" si="0"/>
        <v>1079385</v>
      </c>
      <c r="I16" s="10">
        <v>58514</v>
      </c>
      <c r="J16" s="10">
        <v>73517</v>
      </c>
      <c r="K16" s="10">
        <v>101396</v>
      </c>
      <c r="L16" s="10">
        <v>154507</v>
      </c>
      <c r="M16" s="10">
        <v>4123</v>
      </c>
      <c r="N16" s="10">
        <v>11373</v>
      </c>
      <c r="O16" s="41">
        <f t="shared" si="1"/>
        <v>1482815</v>
      </c>
    </row>
    <row r="17" spans="1:15" ht="13.5">
      <c r="A17" s="30" t="s">
        <v>32</v>
      </c>
      <c r="B17" s="31">
        <v>1791340</v>
      </c>
      <c r="C17" s="32">
        <v>91470</v>
      </c>
      <c r="D17" s="5">
        <v>242853</v>
      </c>
      <c r="E17" s="5">
        <v>157319</v>
      </c>
      <c r="F17" s="5">
        <v>228551</v>
      </c>
      <c r="G17" s="5">
        <v>289215</v>
      </c>
      <c r="H17" s="5">
        <f t="shared" si="0"/>
        <v>1009408</v>
      </c>
      <c r="I17" s="5">
        <v>60950</v>
      </c>
      <c r="J17" s="5">
        <v>138954</v>
      </c>
      <c r="K17" s="5">
        <v>107193</v>
      </c>
      <c r="L17" s="5">
        <v>187102</v>
      </c>
      <c r="M17" s="5">
        <v>4596</v>
      </c>
      <c r="N17" s="5">
        <v>0</v>
      </c>
      <c r="O17" s="33">
        <f t="shared" si="1"/>
        <v>1508203</v>
      </c>
    </row>
    <row r="18" spans="1:15" ht="13.5">
      <c r="A18" s="30" t="s">
        <v>33</v>
      </c>
      <c r="B18" s="31">
        <v>1615063</v>
      </c>
      <c r="C18" s="32">
        <v>160411</v>
      </c>
      <c r="D18" s="5">
        <v>192470</v>
      </c>
      <c r="E18" s="5">
        <v>178382</v>
      </c>
      <c r="F18" s="5">
        <v>120388</v>
      </c>
      <c r="G18" s="5">
        <v>295167</v>
      </c>
      <c r="H18" s="5">
        <f t="shared" si="0"/>
        <v>946818</v>
      </c>
      <c r="I18" s="5">
        <v>59333</v>
      </c>
      <c r="J18" s="5">
        <v>136858</v>
      </c>
      <c r="K18" s="5">
        <v>70435</v>
      </c>
      <c r="L18" s="5">
        <v>103344</v>
      </c>
      <c r="M18" s="5">
        <v>5143</v>
      </c>
      <c r="N18" s="5">
        <v>27474</v>
      </c>
      <c r="O18" s="33">
        <f t="shared" si="1"/>
        <v>1349405</v>
      </c>
    </row>
    <row r="19" spans="1:15" ht="13.5">
      <c r="A19" s="30" t="s">
        <v>34</v>
      </c>
      <c r="B19" s="31">
        <v>1570060</v>
      </c>
      <c r="C19" s="32">
        <v>184681</v>
      </c>
      <c r="D19" s="5">
        <v>129773</v>
      </c>
      <c r="E19" s="5">
        <v>144116</v>
      </c>
      <c r="F19" s="5">
        <v>102846</v>
      </c>
      <c r="G19" s="5">
        <v>314966</v>
      </c>
      <c r="H19" s="5">
        <f t="shared" si="0"/>
        <v>876382</v>
      </c>
      <c r="I19" s="5">
        <v>54831</v>
      </c>
      <c r="J19" s="5">
        <v>158670</v>
      </c>
      <c r="K19" s="5">
        <v>123621</v>
      </c>
      <c r="L19" s="5">
        <v>7354</v>
      </c>
      <c r="M19" s="5">
        <v>7885</v>
      </c>
      <c r="N19" s="5">
        <v>22047</v>
      </c>
      <c r="O19" s="33">
        <f t="shared" si="1"/>
        <v>1250790</v>
      </c>
    </row>
    <row r="20" spans="1:15" ht="13.5">
      <c r="A20" s="30" t="s">
        <v>35</v>
      </c>
      <c r="B20" s="31">
        <v>1389030</v>
      </c>
      <c r="C20" s="32">
        <v>162241</v>
      </c>
      <c r="D20" s="5">
        <v>119393</v>
      </c>
      <c r="E20" s="5">
        <v>157835</v>
      </c>
      <c r="F20" s="5">
        <v>110711</v>
      </c>
      <c r="G20" s="5">
        <v>228788</v>
      </c>
      <c r="H20" s="5">
        <f t="shared" si="0"/>
        <v>778968</v>
      </c>
      <c r="I20" s="5">
        <v>62062</v>
      </c>
      <c r="J20" s="5">
        <v>0</v>
      </c>
      <c r="K20" s="5">
        <v>166462</v>
      </c>
      <c r="L20" s="5">
        <v>139309</v>
      </c>
      <c r="M20" s="5">
        <v>5868</v>
      </c>
      <c r="N20" s="5">
        <v>0</v>
      </c>
      <c r="O20" s="33">
        <f t="shared" si="1"/>
        <v>1152669</v>
      </c>
    </row>
    <row r="21" spans="1:15" ht="13.5">
      <c r="A21" s="30" t="s">
        <v>36</v>
      </c>
      <c r="B21" s="31">
        <v>1375970</v>
      </c>
      <c r="C21" s="32">
        <v>182470</v>
      </c>
      <c r="D21" s="5">
        <v>110910</v>
      </c>
      <c r="E21" s="5">
        <v>173891</v>
      </c>
      <c r="F21" s="5">
        <v>70163</v>
      </c>
      <c r="G21" s="5">
        <v>301934</v>
      </c>
      <c r="H21" s="5">
        <f t="shared" si="0"/>
        <v>839368</v>
      </c>
      <c r="I21" s="5">
        <v>58431</v>
      </c>
      <c r="J21" s="5">
        <v>48041</v>
      </c>
      <c r="K21" s="5">
        <v>49777</v>
      </c>
      <c r="L21" s="5">
        <v>165939</v>
      </c>
      <c r="M21" s="5">
        <v>3513</v>
      </c>
      <c r="N21" s="5">
        <v>12</v>
      </c>
      <c r="O21" s="33">
        <f t="shared" si="1"/>
        <v>1165081</v>
      </c>
    </row>
    <row r="22" spans="1:15" ht="13.5">
      <c r="A22" s="30" t="s">
        <v>37</v>
      </c>
      <c r="B22" s="31">
        <v>1507610</v>
      </c>
      <c r="C22" s="32">
        <v>164411</v>
      </c>
      <c r="D22" s="5">
        <v>210753</v>
      </c>
      <c r="E22" s="5">
        <v>166177</v>
      </c>
      <c r="F22" s="5">
        <v>93213</v>
      </c>
      <c r="G22" s="5">
        <v>297058</v>
      </c>
      <c r="H22" s="5">
        <f t="shared" si="0"/>
        <v>931612</v>
      </c>
      <c r="I22" s="5">
        <v>30740</v>
      </c>
      <c r="J22" s="5">
        <v>141984</v>
      </c>
      <c r="K22" s="5">
        <v>0</v>
      </c>
      <c r="L22" s="5">
        <v>158596</v>
      </c>
      <c r="M22" s="5">
        <v>3143</v>
      </c>
      <c r="N22" s="5">
        <v>10</v>
      </c>
      <c r="O22" s="33">
        <f t="shared" si="1"/>
        <v>1266085</v>
      </c>
    </row>
    <row r="23" spans="1:15" ht="13.5">
      <c r="A23" s="30" t="s">
        <v>38</v>
      </c>
      <c r="B23" s="31">
        <v>1538030</v>
      </c>
      <c r="C23" s="32">
        <v>175758</v>
      </c>
      <c r="D23" s="5">
        <v>168440</v>
      </c>
      <c r="E23" s="5">
        <v>142428</v>
      </c>
      <c r="F23" s="5">
        <v>173868</v>
      </c>
      <c r="G23" s="5">
        <v>272197</v>
      </c>
      <c r="H23" s="5">
        <f t="shared" si="0"/>
        <v>932691</v>
      </c>
      <c r="I23" s="5">
        <v>55678</v>
      </c>
      <c r="J23" s="5">
        <v>124011</v>
      </c>
      <c r="K23" s="5">
        <v>52963</v>
      </c>
      <c r="L23" s="5">
        <v>122880</v>
      </c>
      <c r="M23" s="5">
        <v>1548</v>
      </c>
      <c r="N23" s="5">
        <v>12</v>
      </c>
      <c r="O23" s="33">
        <f>H23+SUM(I23:N23)</f>
        <v>1289783</v>
      </c>
    </row>
    <row r="24" spans="1:15" ht="13.5">
      <c r="A24" s="30" t="s">
        <v>39</v>
      </c>
      <c r="B24" s="31">
        <v>1767290</v>
      </c>
      <c r="C24" s="32">
        <v>161862</v>
      </c>
      <c r="D24" s="5">
        <v>208749</v>
      </c>
      <c r="E24" s="5">
        <v>176825</v>
      </c>
      <c r="F24" s="5">
        <v>184779</v>
      </c>
      <c r="G24" s="5">
        <v>301234</v>
      </c>
      <c r="H24" s="5">
        <f t="shared" si="0"/>
        <v>1033449</v>
      </c>
      <c r="I24" s="5">
        <v>57972</v>
      </c>
      <c r="J24" s="5">
        <v>138106</v>
      </c>
      <c r="K24" s="5">
        <v>116521</v>
      </c>
      <c r="L24" s="5">
        <v>168933</v>
      </c>
      <c r="M24" s="5">
        <v>0</v>
      </c>
      <c r="N24" s="5">
        <v>0</v>
      </c>
      <c r="O24" s="33">
        <f t="shared" si="1"/>
        <v>1514981</v>
      </c>
    </row>
    <row r="25" spans="1:15" ht="13.5">
      <c r="A25" s="30" t="s">
        <v>41</v>
      </c>
      <c r="B25" s="31">
        <v>1797185</v>
      </c>
      <c r="C25" s="32">
        <v>181744</v>
      </c>
      <c r="D25" s="5">
        <v>167235</v>
      </c>
      <c r="E25" s="5">
        <v>173165</v>
      </c>
      <c r="F25" s="5">
        <v>199792</v>
      </c>
      <c r="G25" s="5">
        <v>304407</v>
      </c>
      <c r="H25" s="5">
        <f t="shared" si="0"/>
        <v>1026343</v>
      </c>
      <c r="I25" s="5">
        <v>52461</v>
      </c>
      <c r="J25" s="5">
        <v>146163</v>
      </c>
      <c r="K25" s="5">
        <v>128850</v>
      </c>
      <c r="L25" s="5">
        <v>167283</v>
      </c>
      <c r="M25" s="5">
        <v>0</v>
      </c>
      <c r="N25" s="5">
        <v>15</v>
      </c>
      <c r="O25" s="33">
        <f t="shared" si="1"/>
        <v>1521115</v>
      </c>
    </row>
    <row r="26" spans="1:15" ht="13.5">
      <c r="A26" s="30" t="s">
        <v>42</v>
      </c>
      <c r="B26" s="31">
        <v>1636810</v>
      </c>
      <c r="C26" s="32">
        <v>221297</v>
      </c>
      <c r="D26" s="5">
        <v>15817</v>
      </c>
      <c r="E26" s="5">
        <v>228627</v>
      </c>
      <c r="F26" s="5">
        <v>233154</v>
      </c>
      <c r="G26" s="5">
        <v>295075</v>
      </c>
      <c r="H26" s="5">
        <f t="shared" si="0"/>
        <v>993970</v>
      </c>
      <c r="I26" s="5">
        <v>50535</v>
      </c>
      <c r="J26" s="5">
        <v>3081</v>
      </c>
      <c r="K26" s="5">
        <v>75710</v>
      </c>
      <c r="L26" s="5">
        <v>112722</v>
      </c>
      <c r="M26" s="5">
        <v>0</v>
      </c>
      <c r="N26" s="5">
        <v>95284</v>
      </c>
      <c r="O26" s="33">
        <f t="shared" si="1"/>
        <v>1331302</v>
      </c>
    </row>
    <row r="27" spans="1:15" ht="14.25" thickBot="1">
      <c r="A27" s="42" t="s">
        <v>43</v>
      </c>
      <c r="B27" s="43">
        <v>1815990</v>
      </c>
      <c r="C27" s="44">
        <v>192303</v>
      </c>
      <c r="D27" s="11">
        <v>233320</v>
      </c>
      <c r="E27" s="11">
        <v>218742</v>
      </c>
      <c r="F27" s="11">
        <v>214392</v>
      </c>
      <c r="G27" s="11">
        <v>322712</v>
      </c>
      <c r="H27" s="11">
        <f aca="true" t="shared" si="2" ref="H27:H51">SUM(C27:G27)</f>
        <v>1181469</v>
      </c>
      <c r="I27" s="11">
        <v>54205</v>
      </c>
      <c r="J27" s="11">
        <v>65274</v>
      </c>
      <c r="K27" s="11">
        <v>70415</v>
      </c>
      <c r="L27" s="11">
        <v>146336</v>
      </c>
      <c r="M27" s="11">
        <v>0</v>
      </c>
      <c r="N27" s="11">
        <v>0</v>
      </c>
      <c r="O27" s="45">
        <f aca="true" t="shared" si="3" ref="O27:O38">H27+SUM(I27:N27)</f>
        <v>1517699</v>
      </c>
    </row>
    <row r="28" spans="1:15" ht="13.5">
      <c r="A28" s="26" t="s">
        <v>53</v>
      </c>
      <c r="B28" s="27">
        <v>1788961</v>
      </c>
      <c r="C28" s="28">
        <v>208900</v>
      </c>
      <c r="D28" s="7">
        <v>193260</v>
      </c>
      <c r="E28" s="7">
        <v>207758</v>
      </c>
      <c r="F28" s="7">
        <v>195265</v>
      </c>
      <c r="G28" s="7">
        <v>313681</v>
      </c>
      <c r="H28" s="7">
        <f t="shared" si="2"/>
        <v>1118864</v>
      </c>
      <c r="I28" s="7">
        <v>51539</v>
      </c>
      <c r="J28" s="7">
        <v>45774</v>
      </c>
      <c r="K28" s="7">
        <v>92841</v>
      </c>
      <c r="L28" s="7">
        <v>178345</v>
      </c>
      <c r="M28" s="7">
        <v>0</v>
      </c>
      <c r="N28" s="7">
        <v>0</v>
      </c>
      <c r="O28" s="29">
        <f t="shared" si="3"/>
        <v>1487363</v>
      </c>
    </row>
    <row r="29" spans="1:15" ht="13.5">
      <c r="A29" s="30" t="s">
        <v>54</v>
      </c>
      <c r="B29" s="31">
        <v>1782720</v>
      </c>
      <c r="C29" s="32">
        <v>200525</v>
      </c>
      <c r="D29" s="5">
        <v>188854</v>
      </c>
      <c r="E29" s="5">
        <v>163760</v>
      </c>
      <c r="F29" s="5">
        <v>176375</v>
      </c>
      <c r="G29" s="5">
        <v>291365</v>
      </c>
      <c r="H29" s="5">
        <f t="shared" si="2"/>
        <v>1020879</v>
      </c>
      <c r="I29" s="5">
        <v>54587</v>
      </c>
      <c r="J29" s="5">
        <v>48845</v>
      </c>
      <c r="K29" s="5">
        <v>110428</v>
      </c>
      <c r="L29" s="5">
        <v>202452</v>
      </c>
      <c r="M29" s="5">
        <v>28</v>
      </c>
      <c r="N29" s="5">
        <v>23</v>
      </c>
      <c r="O29" s="33">
        <f t="shared" si="3"/>
        <v>1437242</v>
      </c>
    </row>
    <row r="30" spans="1:15" ht="13.5">
      <c r="A30" s="30" t="s">
        <v>55</v>
      </c>
      <c r="B30" s="31">
        <v>1679150</v>
      </c>
      <c r="C30" s="32">
        <v>168030</v>
      </c>
      <c r="D30" s="5">
        <v>201279</v>
      </c>
      <c r="E30" s="5">
        <v>193566</v>
      </c>
      <c r="F30" s="5">
        <v>163295</v>
      </c>
      <c r="G30" s="5">
        <v>203476</v>
      </c>
      <c r="H30" s="5">
        <f t="shared" si="2"/>
        <v>929646</v>
      </c>
      <c r="I30" s="5">
        <v>52314</v>
      </c>
      <c r="J30" s="5">
        <v>110776</v>
      </c>
      <c r="K30" s="5">
        <v>103582</v>
      </c>
      <c r="L30" s="5">
        <v>113504</v>
      </c>
      <c r="M30" s="5">
        <v>2615</v>
      </c>
      <c r="N30" s="5">
        <v>22</v>
      </c>
      <c r="O30" s="33">
        <f t="shared" si="3"/>
        <v>1312459</v>
      </c>
    </row>
    <row r="31" spans="1:15" ht="13.5">
      <c r="A31" s="30" t="s">
        <v>56</v>
      </c>
      <c r="B31" s="31">
        <v>1606380</v>
      </c>
      <c r="C31" s="32">
        <v>204082</v>
      </c>
      <c r="D31" s="5">
        <v>253529</v>
      </c>
      <c r="E31" s="5">
        <v>157195</v>
      </c>
      <c r="F31" s="5">
        <v>239719</v>
      </c>
      <c r="G31" s="5">
        <v>56541</v>
      </c>
      <c r="H31" s="5">
        <f t="shared" si="2"/>
        <v>911066</v>
      </c>
      <c r="I31" s="5">
        <v>57863</v>
      </c>
      <c r="J31" s="5">
        <v>98878</v>
      </c>
      <c r="K31" s="5">
        <v>88515</v>
      </c>
      <c r="L31" s="5">
        <v>14206</v>
      </c>
      <c r="M31" s="5">
        <v>6150</v>
      </c>
      <c r="N31" s="5">
        <v>0</v>
      </c>
      <c r="O31" s="33">
        <f t="shared" si="3"/>
        <v>1176678</v>
      </c>
    </row>
    <row r="32" spans="1:15" ht="13.5">
      <c r="A32" s="30" t="s">
        <v>57</v>
      </c>
      <c r="B32" s="31">
        <v>1464110</v>
      </c>
      <c r="C32" s="32">
        <v>127524</v>
      </c>
      <c r="D32" s="5">
        <v>211894</v>
      </c>
      <c r="E32" s="5">
        <v>192912</v>
      </c>
      <c r="F32" s="5">
        <v>179584</v>
      </c>
      <c r="G32" s="5">
        <v>185320</v>
      </c>
      <c r="H32" s="5">
        <f t="shared" si="2"/>
        <v>897234</v>
      </c>
      <c r="I32" s="5">
        <v>58874</v>
      </c>
      <c r="J32" s="5">
        <v>0</v>
      </c>
      <c r="K32" s="5">
        <v>97301</v>
      </c>
      <c r="L32" s="5">
        <v>89057</v>
      </c>
      <c r="M32" s="5">
        <v>4917</v>
      </c>
      <c r="N32" s="5">
        <v>0</v>
      </c>
      <c r="O32" s="33">
        <f t="shared" si="3"/>
        <v>1147383</v>
      </c>
    </row>
    <row r="33" spans="1:15" ht="13.5">
      <c r="A33" s="30" t="s">
        <v>58</v>
      </c>
      <c r="B33" s="31">
        <v>1453320</v>
      </c>
      <c r="C33" s="32">
        <v>6046</v>
      </c>
      <c r="D33" s="5">
        <v>204757</v>
      </c>
      <c r="E33" s="5">
        <v>196405</v>
      </c>
      <c r="F33" s="5">
        <v>153639</v>
      </c>
      <c r="G33" s="5">
        <v>297118</v>
      </c>
      <c r="H33" s="5">
        <f t="shared" si="2"/>
        <v>857965</v>
      </c>
      <c r="I33" s="5">
        <v>56632</v>
      </c>
      <c r="J33" s="5">
        <v>7481</v>
      </c>
      <c r="K33" s="5">
        <v>80584</v>
      </c>
      <c r="L33" s="5">
        <v>173893</v>
      </c>
      <c r="M33" s="5">
        <v>4455</v>
      </c>
      <c r="N33" s="5">
        <v>0</v>
      </c>
      <c r="O33" s="33">
        <f t="shared" si="3"/>
        <v>1181010</v>
      </c>
    </row>
    <row r="34" spans="1:15" ht="13.5">
      <c r="A34" s="30" t="s">
        <v>59</v>
      </c>
      <c r="B34" s="31">
        <v>1548780</v>
      </c>
      <c r="C34" s="32">
        <v>193036</v>
      </c>
      <c r="D34" s="5">
        <v>220599</v>
      </c>
      <c r="E34" s="5">
        <v>75309</v>
      </c>
      <c r="F34" s="5">
        <v>186711</v>
      </c>
      <c r="G34" s="5">
        <v>270611</v>
      </c>
      <c r="H34" s="5">
        <f t="shared" si="2"/>
        <v>946266</v>
      </c>
      <c r="I34" s="5">
        <v>34503</v>
      </c>
      <c r="J34" s="5">
        <v>113383</v>
      </c>
      <c r="K34" s="5">
        <v>0</v>
      </c>
      <c r="L34" s="5">
        <v>170776</v>
      </c>
      <c r="M34" s="5">
        <v>0</v>
      </c>
      <c r="N34" s="5">
        <v>0</v>
      </c>
      <c r="O34" s="33">
        <f t="shared" si="3"/>
        <v>1264928</v>
      </c>
    </row>
    <row r="35" spans="1:15" ht="13.5">
      <c r="A35" s="30" t="s">
        <v>60</v>
      </c>
      <c r="B35" s="31">
        <v>1516000</v>
      </c>
      <c r="C35" s="32">
        <v>157648</v>
      </c>
      <c r="D35" s="5">
        <v>121257</v>
      </c>
      <c r="E35" s="5">
        <v>168172</v>
      </c>
      <c r="F35" s="5">
        <v>187056</v>
      </c>
      <c r="G35" s="5">
        <v>301676</v>
      </c>
      <c r="H35" s="5">
        <f t="shared" si="2"/>
        <v>935809</v>
      </c>
      <c r="I35" s="5">
        <v>54907</v>
      </c>
      <c r="J35" s="5">
        <v>148266</v>
      </c>
      <c r="K35" s="5">
        <v>0</v>
      </c>
      <c r="L35" s="5">
        <v>176613</v>
      </c>
      <c r="M35" s="5">
        <v>0</v>
      </c>
      <c r="N35" s="5">
        <v>0</v>
      </c>
      <c r="O35" s="33">
        <f t="shared" si="3"/>
        <v>1315595</v>
      </c>
    </row>
    <row r="36" spans="1:15" ht="13.5">
      <c r="A36" s="30" t="s">
        <v>61</v>
      </c>
      <c r="B36" s="31">
        <v>1622550</v>
      </c>
      <c r="C36" s="32">
        <v>158954</v>
      </c>
      <c r="D36" s="5">
        <v>188967</v>
      </c>
      <c r="E36" s="5">
        <v>124339</v>
      </c>
      <c r="F36" s="5">
        <v>120415</v>
      </c>
      <c r="G36" s="5">
        <v>311428</v>
      </c>
      <c r="H36" s="5">
        <f t="shared" si="2"/>
        <v>904103</v>
      </c>
      <c r="I36" s="5">
        <v>59733</v>
      </c>
      <c r="J36" s="5">
        <v>176706</v>
      </c>
      <c r="K36" s="5">
        <v>95384</v>
      </c>
      <c r="L36" s="5">
        <v>190005</v>
      </c>
      <c r="M36" s="5">
        <v>0</v>
      </c>
      <c r="N36" s="5">
        <v>42</v>
      </c>
      <c r="O36" s="33">
        <f t="shared" si="3"/>
        <v>1425973</v>
      </c>
    </row>
    <row r="37" spans="1:15" ht="13.5">
      <c r="A37" s="30" t="s">
        <v>63</v>
      </c>
      <c r="B37" s="31">
        <v>1686180</v>
      </c>
      <c r="C37" s="32">
        <v>171592</v>
      </c>
      <c r="D37" s="5">
        <v>203543</v>
      </c>
      <c r="E37" s="5">
        <v>234060</v>
      </c>
      <c r="F37" s="5">
        <v>69392</v>
      </c>
      <c r="G37" s="5">
        <v>325240</v>
      </c>
      <c r="H37" s="5">
        <f t="shared" si="2"/>
        <v>1003827</v>
      </c>
      <c r="I37" s="5">
        <v>58986</v>
      </c>
      <c r="J37" s="5">
        <v>133415</v>
      </c>
      <c r="K37" s="5">
        <v>105639</v>
      </c>
      <c r="L37" s="5">
        <v>196711</v>
      </c>
      <c r="M37" s="5">
        <v>0</v>
      </c>
      <c r="N37" s="5">
        <v>42</v>
      </c>
      <c r="O37" s="33">
        <f t="shared" si="3"/>
        <v>1498620</v>
      </c>
    </row>
    <row r="38" spans="1:15" ht="13.5">
      <c r="A38" s="30" t="s">
        <v>64</v>
      </c>
      <c r="B38" s="31">
        <v>1421416</v>
      </c>
      <c r="C38" s="32">
        <v>192101</v>
      </c>
      <c r="D38" s="5">
        <v>200883</v>
      </c>
      <c r="E38" s="5">
        <v>197674</v>
      </c>
      <c r="F38" s="5">
        <v>165462</v>
      </c>
      <c r="G38" s="5">
        <v>288254</v>
      </c>
      <c r="H38" s="5">
        <f t="shared" si="2"/>
        <v>1044374</v>
      </c>
      <c r="I38" s="5">
        <v>48290</v>
      </c>
      <c r="J38" s="5">
        <v>126118</v>
      </c>
      <c r="K38" s="5">
        <v>30443</v>
      </c>
      <c r="L38" s="5">
        <v>172149</v>
      </c>
      <c r="M38" s="5">
        <v>0</v>
      </c>
      <c r="N38" s="5">
        <v>42</v>
      </c>
      <c r="O38" s="33">
        <f t="shared" si="3"/>
        <v>1421416</v>
      </c>
    </row>
    <row r="39" spans="1:15" ht="14.25" thickBot="1">
      <c r="A39" s="46" t="s">
        <v>62</v>
      </c>
      <c r="B39" s="47">
        <v>1520985</v>
      </c>
      <c r="C39" s="48">
        <v>200666</v>
      </c>
      <c r="D39" s="9">
        <v>227744</v>
      </c>
      <c r="E39" s="9">
        <v>202528</v>
      </c>
      <c r="F39" s="9">
        <v>148733</v>
      </c>
      <c r="G39" s="9">
        <v>326116</v>
      </c>
      <c r="H39" s="9">
        <f>SUM(C39:G39)</f>
        <v>1105787</v>
      </c>
      <c r="I39" s="9">
        <v>58719</v>
      </c>
      <c r="J39" s="9">
        <v>50151</v>
      </c>
      <c r="K39" s="9">
        <v>110760</v>
      </c>
      <c r="L39" s="9">
        <v>195526</v>
      </c>
      <c r="M39" s="9">
        <v>0</v>
      </c>
      <c r="N39" s="9">
        <v>472</v>
      </c>
      <c r="O39" s="49">
        <f t="shared" si="1"/>
        <v>1521415</v>
      </c>
    </row>
    <row r="40" spans="1:15" ht="13.5">
      <c r="A40" s="50" t="s">
        <v>105</v>
      </c>
      <c r="B40" s="27">
        <v>1793040</v>
      </c>
      <c r="C40" s="28">
        <v>151918</v>
      </c>
      <c r="D40" s="7">
        <v>220718</v>
      </c>
      <c r="E40" s="7">
        <v>200567</v>
      </c>
      <c r="F40" s="7">
        <v>130749</v>
      </c>
      <c r="G40" s="7">
        <v>265893</v>
      </c>
      <c r="H40" s="7">
        <f t="shared" si="2"/>
        <v>969845</v>
      </c>
      <c r="I40" s="7">
        <v>57731</v>
      </c>
      <c r="J40" s="7">
        <v>159610</v>
      </c>
      <c r="K40" s="7">
        <v>107640</v>
      </c>
      <c r="L40" s="7">
        <v>194856</v>
      </c>
      <c r="M40" s="7">
        <v>4187</v>
      </c>
      <c r="N40" s="7">
        <v>42</v>
      </c>
      <c r="O40" s="29">
        <f t="shared" si="1"/>
        <v>1493911</v>
      </c>
    </row>
    <row r="41" spans="1:15" ht="13.5">
      <c r="A41" s="51" t="s">
        <v>106</v>
      </c>
      <c r="B41" s="31">
        <v>1704260</v>
      </c>
      <c r="C41" s="32">
        <v>112453</v>
      </c>
      <c r="D41" s="5">
        <v>176118</v>
      </c>
      <c r="E41" s="5">
        <v>234119</v>
      </c>
      <c r="F41" s="5">
        <v>121425</v>
      </c>
      <c r="G41" s="5">
        <v>299312</v>
      </c>
      <c r="H41" s="5">
        <f t="shared" si="2"/>
        <v>943427</v>
      </c>
      <c r="I41" s="5">
        <v>59162</v>
      </c>
      <c r="J41" s="5">
        <v>156012</v>
      </c>
      <c r="K41" s="5">
        <v>113035</v>
      </c>
      <c r="L41" s="5">
        <v>116770</v>
      </c>
      <c r="M41" s="5">
        <v>3615</v>
      </c>
      <c r="N41" s="5">
        <v>42</v>
      </c>
      <c r="O41" s="33">
        <f t="shared" si="1"/>
        <v>1392063</v>
      </c>
    </row>
    <row r="42" spans="1:15" ht="13.5">
      <c r="A42" s="51" t="s">
        <v>107</v>
      </c>
      <c r="B42" s="31">
        <v>1575880</v>
      </c>
      <c r="C42" s="32">
        <v>128703</v>
      </c>
      <c r="D42" s="5">
        <v>183881</v>
      </c>
      <c r="E42" s="5">
        <v>191344</v>
      </c>
      <c r="F42" s="5">
        <v>131979</v>
      </c>
      <c r="G42" s="5">
        <v>312863</v>
      </c>
      <c r="H42" s="5">
        <f t="shared" si="2"/>
        <v>948770</v>
      </c>
      <c r="I42" s="5">
        <v>57880</v>
      </c>
      <c r="J42" s="5">
        <v>155867</v>
      </c>
      <c r="K42" s="5">
        <v>111600</v>
      </c>
      <c r="L42" s="5">
        <v>0</v>
      </c>
      <c r="M42" s="5">
        <v>3772</v>
      </c>
      <c r="N42" s="5">
        <v>42</v>
      </c>
      <c r="O42" s="33">
        <f t="shared" si="1"/>
        <v>1277931</v>
      </c>
    </row>
    <row r="43" spans="1:15" ht="13.5">
      <c r="A43" s="51" t="s">
        <v>108</v>
      </c>
      <c r="B43" s="31">
        <v>1514610</v>
      </c>
      <c r="C43" s="32">
        <v>172892</v>
      </c>
      <c r="D43" s="5">
        <v>118969</v>
      </c>
      <c r="E43" s="5">
        <v>160153</v>
      </c>
      <c r="F43" s="5">
        <v>93322</v>
      </c>
      <c r="G43" s="5">
        <v>338806</v>
      </c>
      <c r="H43" s="5">
        <f t="shared" si="2"/>
        <v>884142</v>
      </c>
      <c r="I43" s="5">
        <v>60525</v>
      </c>
      <c r="J43" s="5">
        <v>113915</v>
      </c>
      <c r="K43" s="5">
        <v>59675</v>
      </c>
      <c r="L43" s="5">
        <v>118473</v>
      </c>
      <c r="M43" s="5">
        <v>4490</v>
      </c>
      <c r="N43" s="5">
        <v>42</v>
      </c>
      <c r="O43" s="33">
        <f t="shared" si="1"/>
        <v>1241262</v>
      </c>
    </row>
    <row r="44" spans="1:15" ht="13.5">
      <c r="A44" s="51" t="s">
        <v>109</v>
      </c>
      <c r="B44" s="31">
        <v>1390390</v>
      </c>
      <c r="C44" s="32">
        <v>222604</v>
      </c>
      <c r="D44" s="5">
        <v>100491</v>
      </c>
      <c r="E44" s="5">
        <v>194670</v>
      </c>
      <c r="F44" s="5">
        <v>148184</v>
      </c>
      <c r="G44" s="5">
        <v>95698</v>
      </c>
      <c r="H44" s="5">
        <f t="shared" si="2"/>
        <v>761647</v>
      </c>
      <c r="I44" s="5">
        <v>59404</v>
      </c>
      <c r="J44" s="5">
        <v>0</v>
      </c>
      <c r="K44" s="5">
        <v>105765</v>
      </c>
      <c r="L44" s="5">
        <v>182479</v>
      </c>
      <c r="M44" s="5">
        <v>4596</v>
      </c>
      <c r="N44" s="5">
        <v>42</v>
      </c>
      <c r="O44" s="33">
        <f t="shared" si="1"/>
        <v>1113933</v>
      </c>
    </row>
    <row r="45" spans="1:15" ht="13.5">
      <c r="A45" s="51" t="s">
        <v>110</v>
      </c>
      <c r="B45" s="31">
        <v>1346240</v>
      </c>
      <c r="C45" s="32">
        <v>188143</v>
      </c>
      <c r="D45" s="5">
        <v>79375</v>
      </c>
      <c r="E45" s="5">
        <v>136051</v>
      </c>
      <c r="F45" s="5">
        <v>195002</v>
      </c>
      <c r="G45" s="5">
        <v>188500</v>
      </c>
      <c r="H45" s="5">
        <f t="shared" si="2"/>
        <v>787071</v>
      </c>
      <c r="I45" s="5">
        <v>57122</v>
      </c>
      <c r="J45" s="5">
        <v>5833</v>
      </c>
      <c r="K45" s="5">
        <v>70631</v>
      </c>
      <c r="L45" s="5">
        <v>199963</v>
      </c>
      <c r="M45" s="5">
        <v>4212</v>
      </c>
      <c r="N45" s="5">
        <v>42</v>
      </c>
      <c r="O45" s="33">
        <f t="shared" si="1"/>
        <v>1124874</v>
      </c>
    </row>
    <row r="46" spans="1:15" ht="13.5">
      <c r="A46" s="51" t="s">
        <v>111</v>
      </c>
      <c r="B46" s="31">
        <v>1342670</v>
      </c>
      <c r="C46" s="32">
        <v>154614</v>
      </c>
      <c r="D46" s="5">
        <v>87491</v>
      </c>
      <c r="E46" s="5">
        <v>141409</v>
      </c>
      <c r="F46" s="5">
        <v>130937</v>
      </c>
      <c r="G46" s="5">
        <v>226647</v>
      </c>
      <c r="H46" s="5">
        <f t="shared" si="2"/>
        <v>741098</v>
      </c>
      <c r="I46" s="5">
        <v>45045</v>
      </c>
      <c r="J46" s="5">
        <v>146936</v>
      </c>
      <c r="K46" s="5">
        <v>0</v>
      </c>
      <c r="L46" s="5">
        <v>197180</v>
      </c>
      <c r="M46" s="5">
        <v>2902</v>
      </c>
      <c r="N46" s="5">
        <v>42</v>
      </c>
      <c r="O46" s="33">
        <f t="shared" si="1"/>
        <v>1133203</v>
      </c>
    </row>
    <row r="47" spans="1:15" ht="13.5">
      <c r="A47" s="51" t="s">
        <v>112</v>
      </c>
      <c r="B47" s="31">
        <v>1521730</v>
      </c>
      <c r="C47" s="32">
        <v>47796</v>
      </c>
      <c r="D47" s="5">
        <v>188821</v>
      </c>
      <c r="E47" s="5">
        <v>143108</v>
      </c>
      <c r="F47" s="5">
        <v>190850</v>
      </c>
      <c r="G47" s="5">
        <v>316798</v>
      </c>
      <c r="H47" s="5">
        <f t="shared" si="2"/>
        <v>887373</v>
      </c>
      <c r="I47" s="5">
        <v>57066</v>
      </c>
      <c r="J47" s="5">
        <v>20235</v>
      </c>
      <c r="K47" s="5">
        <v>20235</v>
      </c>
      <c r="L47" s="5">
        <v>187822</v>
      </c>
      <c r="M47" s="5">
        <v>1878</v>
      </c>
      <c r="N47" s="5">
        <v>42</v>
      </c>
      <c r="O47" s="33">
        <f t="shared" si="1"/>
        <v>1174651</v>
      </c>
    </row>
    <row r="48" spans="1:15" ht="13.5">
      <c r="A48" s="51" t="s">
        <v>113</v>
      </c>
      <c r="B48" s="31">
        <v>1677320</v>
      </c>
      <c r="C48" s="32">
        <v>102912</v>
      </c>
      <c r="D48" s="5">
        <v>211594</v>
      </c>
      <c r="E48" s="5">
        <v>160318</v>
      </c>
      <c r="F48" s="5">
        <v>134591</v>
      </c>
      <c r="G48" s="5">
        <v>250643</v>
      </c>
      <c r="H48" s="5">
        <f t="shared" si="2"/>
        <v>860058</v>
      </c>
      <c r="I48" s="5">
        <v>43063</v>
      </c>
      <c r="J48" s="5">
        <v>190993</v>
      </c>
      <c r="K48" s="5">
        <v>136200</v>
      </c>
      <c r="L48" s="5">
        <v>210033</v>
      </c>
      <c r="M48" s="5">
        <v>119</v>
      </c>
      <c r="N48" s="5">
        <v>42</v>
      </c>
      <c r="O48" s="33">
        <f t="shared" si="1"/>
        <v>1440508</v>
      </c>
    </row>
    <row r="49" spans="1:15" ht="13.5">
      <c r="A49" s="51" t="s">
        <v>114</v>
      </c>
      <c r="B49" s="31">
        <v>1774780</v>
      </c>
      <c r="C49" s="32">
        <v>108789</v>
      </c>
      <c r="D49" s="5">
        <v>225978</v>
      </c>
      <c r="E49" s="5">
        <v>95323</v>
      </c>
      <c r="F49" s="5">
        <v>167172</v>
      </c>
      <c r="G49" s="5">
        <v>347287</v>
      </c>
      <c r="H49" s="5">
        <f t="shared" si="2"/>
        <v>944549</v>
      </c>
      <c r="I49" s="5">
        <v>43859</v>
      </c>
      <c r="J49" s="5">
        <v>201734</v>
      </c>
      <c r="K49" s="5">
        <v>136740</v>
      </c>
      <c r="L49" s="5">
        <v>217629</v>
      </c>
      <c r="M49" s="5">
        <v>0</v>
      </c>
      <c r="N49" s="5">
        <v>42</v>
      </c>
      <c r="O49" s="33">
        <f t="shared" si="1"/>
        <v>1544553</v>
      </c>
    </row>
    <row r="50" spans="1:15" ht="13.5">
      <c r="A50" s="51" t="s">
        <v>115</v>
      </c>
      <c r="B50" s="31">
        <v>1717200</v>
      </c>
      <c r="C50" s="32">
        <v>176762</v>
      </c>
      <c r="D50" s="5">
        <v>221623</v>
      </c>
      <c r="E50" s="5">
        <v>216993</v>
      </c>
      <c r="F50" s="5">
        <v>192343</v>
      </c>
      <c r="G50" s="5">
        <v>306312</v>
      </c>
      <c r="H50" s="5">
        <f t="shared" si="2"/>
        <v>1114033</v>
      </c>
      <c r="I50" s="5">
        <v>40896</v>
      </c>
      <c r="J50" s="5">
        <v>59227</v>
      </c>
      <c r="K50" s="5">
        <v>92495</v>
      </c>
      <c r="L50" s="5">
        <v>174925</v>
      </c>
      <c r="M50" s="5">
        <v>0</v>
      </c>
      <c r="N50" s="5">
        <v>6211</v>
      </c>
      <c r="O50" s="33">
        <f t="shared" si="1"/>
        <v>1487787</v>
      </c>
    </row>
    <row r="51" spans="1:15" ht="14.25" thickBot="1">
      <c r="A51" s="52" t="s">
        <v>116</v>
      </c>
      <c r="B51" s="47">
        <v>1898770</v>
      </c>
      <c r="C51" s="48">
        <v>200812</v>
      </c>
      <c r="D51" s="9">
        <v>246441</v>
      </c>
      <c r="E51" s="9">
        <v>190527</v>
      </c>
      <c r="F51" s="9">
        <v>226597</v>
      </c>
      <c r="G51" s="9">
        <v>298503</v>
      </c>
      <c r="H51" s="9">
        <f t="shared" si="2"/>
        <v>1162880</v>
      </c>
      <c r="I51" s="9">
        <v>43989</v>
      </c>
      <c r="J51" s="9">
        <v>184659</v>
      </c>
      <c r="K51" s="9">
        <v>86625</v>
      </c>
      <c r="L51" s="9">
        <v>169605</v>
      </c>
      <c r="M51" s="9">
        <v>0</v>
      </c>
      <c r="N51" s="9">
        <v>1238</v>
      </c>
      <c r="O51" s="49">
        <f aca="true" t="shared" si="4" ref="O51:O62">H51+SUM(I51:N51)</f>
        <v>1648996</v>
      </c>
    </row>
    <row r="52" spans="1:15" ht="13.5">
      <c r="A52" s="53" t="s">
        <v>117</v>
      </c>
      <c r="B52" s="27">
        <v>1720014</v>
      </c>
      <c r="C52" s="28">
        <v>218920</v>
      </c>
      <c r="D52" s="7">
        <v>226085</v>
      </c>
      <c r="E52" s="7">
        <v>220487</v>
      </c>
      <c r="F52" s="7">
        <v>220051</v>
      </c>
      <c r="G52" s="7">
        <v>310375</v>
      </c>
      <c r="H52" s="7">
        <f aca="true" t="shared" si="5" ref="H52:H63">SUM(C52:G52)</f>
        <v>1195918</v>
      </c>
      <c r="I52" s="7">
        <v>45190</v>
      </c>
      <c r="J52" s="7">
        <v>195152</v>
      </c>
      <c r="K52" s="7">
        <v>59475</v>
      </c>
      <c r="L52" s="7">
        <v>104997</v>
      </c>
      <c r="M52" s="7">
        <v>2270</v>
      </c>
      <c r="N52" s="7">
        <v>42</v>
      </c>
      <c r="O52" s="29">
        <f t="shared" si="4"/>
        <v>1603044</v>
      </c>
    </row>
    <row r="53" spans="1:15" ht="13.5">
      <c r="A53" s="51" t="s">
        <v>118</v>
      </c>
      <c r="B53" s="31">
        <v>1575885</v>
      </c>
      <c r="C53" s="32">
        <v>220851</v>
      </c>
      <c r="D53" s="5">
        <v>246376</v>
      </c>
      <c r="E53" s="5">
        <v>82925</v>
      </c>
      <c r="F53" s="5">
        <v>210146</v>
      </c>
      <c r="G53" s="5">
        <v>343529</v>
      </c>
      <c r="H53" s="5">
        <f t="shared" si="5"/>
        <v>1103827</v>
      </c>
      <c r="I53" s="5">
        <v>46785</v>
      </c>
      <c r="J53" s="5">
        <v>221758</v>
      </c>
      <c r="K53" s="5">
        <v>125150</v>
      </c>
      <c r="L53" s="5">
        <v>0</v>
      </c>
      <c r="M53" s="5">
        <v>3243</v>
      </c>
      <c r="N53" s="5">
        <v>42</v>
      </c>
      <c r="O53" s="33">
        <f t="shared" si="4"/>
        <v>1500805</v>
      </c>
    </row>
    <row r="54" spans="1:15" ht="13.5">
      <c r="A54" s="51" t="s">
        <v>119</v>
      </c>
      <c r="B54" s="31">
        <v>1648092</v>
      </c>
      <c r="C54" s="32">
        <v>195722</v>
      </c>
      <c r="D54" s="5">
        <v>222788</v>
      </c>
      <c r="E54" s="5">
        <v>69271</v>
      </c>
      <c r="F54" s="5">
        <v>190023</v>
      </c>
      <c r="G54" s="5">
        <v>317116</v>
      </c>
      <c r="H54" s="5">
        <f t="shared" si="5"/>
        <v>994920</v>
      </c>
      <c r="I54" s="5">
        <v>45754</v>
      </c>
      <c r="J54" s="5">
        <v>72142</v>
      </c>
      <c r="K54" s="5">
        <v>133200</v>
      </c>
      <c r="L54" s="5">
        <v>157315</v>
      </c>
      <c r="M54" s="5">
        <v>3733</v>
      </c>
      <c r="N54" s="5">
        <v>9519</v>
      </c>
      <c r="O54" s="33">
        <f t="shared" si="4"/>
        <v>1416583</v>
      </c>
    </row>
    <row r="55" spans="1:15" ht="13.5">
      <c r="A55" s="51" t="s">
        <v>120</v>
      </c>
      <c r="B55" s="31">
        <v>1554224</v>
      </c>
      <c r="C55" s="32">
        <v>122002</v>
      </c>
      <c r="D55" s="5">
        <v>175599</v>
      </c>
      <c r="E55" s="5">
        <v>154083</v>
      </c>
      <c r="F55" s="5">
        <v>120866</v>
      </c>
      <c r="G55" s="5">
        <v>342974</v>
      </c>
      <c r="H55" s="5">
        <f t="shared" si="5"/>
        <v>915524</v>
      </c>
      <c r="I55" s="5">
        <v>38740</v>
      </c>
      <c r="J55" s="5">
        <v>0</v>
      </c>
      <c r="K55" s="5">
        <v>122285</v>
      </c>
      <c r="L55" s="5">
        <v>197065</v>
      </c>
      <c r="M55" s="5">
        <v>4852</v>
      </c>
      <c r="N55" s="5">
        <v>42</v>
      </c>
      <c r="O55" s="33">
        <f t="shared" si="4"/>
        <v>1278508</v>
      </c>
    </row>
    <row r="56" spans="1:15" ht="13.5">
      <c r="A56" s="51" t="s">
        <v>121</v>
      </c>
      <c r="B56" s="31">
        <v>1304312</v>
      </c>
      <c r="C56" s="32">
        <v>188616</v>
      </c>
      <c r="D56" s="5">
        <v>159044</v>
      </c>
      <c r="E56" s="5">
        <v>218930</v>
      </c>
      <c r="F56" s="5">
        <v>167317</v>
      </c>
      <c r="G56" s="5">
        <v>18370</v>
      </c>
      <c r="H56" s="5">
        <f t="shared" si="5"/>
        <v>752277</v>
      </c>
      <c r="I56" s="5">
        <v>0</v>
      </c>
      <c r="J56" s="5">
        <v>165133</v>
      </c>
      <c r="K56" s="5">
        <v>0</v>
      </c>
      <c r="L56" s="5">
        <v>193451</v>
      </c>
      <c r="M56" s="5">
        <v>6668</v>
      </c>
      <c r="N56" s="5">
        <v>3042</v>
      </c>
      <c r="O56" s="33">
        <f t="shared" si="4"/>
        <v>1120571</v>
      </c>
    </row>
    <row r="57" spans="1:15" ht="13.5">
      <c r="A57" s="51" t="s">
        <v>122</v>
      </c>
      <c r="B57" s="31">
        <v>1253191</v>
      </c>
      <c r="C57" s="32">
        <v>132483</v>
      </c>
      <c r="D57" s="5">
        <v>108550</v>
      </c>
      <c r="E57" s="5">
        <v>173530</v>
      </c>
      <c r="F57" s="5">
        <v>115334</v>
      </c>
      <c r="G57" s="5">
        <v>171573</v>
      </c>
      <c r="H57" s="5">
        <f t="shared" si="5"/>
        <v>701470</v>
      </c>
      <c r="I57" s="5">
        <v>15436</v>
      </c>
      <c r="J57" s="5">
        <v>163083</v>
      </c>
      <c r="K57" s="5">
        <v>0</v>
      </c>
      <c r="L57" s="5">
        <v>194319</v>
      </c>
      <c r="M57" s="5">
        <v>5246</v>
      </c>
      <c r="N57" s="5">
        <v>42</v>
      </c>
      <c r="O57" s="33">
        <f t="shared" si="4"/>
        <v>1079596</v>
      </c>
    </row>
    <row r="58" spans="1:15" ht="13.5">
      <c r="A58" s="51" t="s">
        <v>123</v>
      </c>
      <c r="B58" s="31">
        <v>1366007</v>
      </c>
      <c r="C58" s="32">
        <v>75916</v>
      </c>
      <c r="D58" s="5">
        <v>152699</v>
      </c>
      <c r="E58" s="5">
        <v>167326</v>
      </c>
      <c r="F58" s="5">
        <v>139150</v>
      </c>
      <c r="G58" s="5">
        <v>276643</v>
      </c>
      <c r="H58" s="5">
        <f t="shared" si="5"/>
        <v>811734</v>
      </c>
      <c r="I58" s="5">
        <v>41619</v>
      </c>
      <c r="J58" s="5">
        <v>139903</v>
      </c>
      <c r="K58" s="5">
        <v>0</v>
      </c>
      <c r="L58" s="5">
        <v>207185</v>
      </c>
      <c r="M58" s="5">
        <v>3302</v>
      </c>
      <c r="N58" s="5">
        <v>42</v>
      </c>
      <c r="O58" s="33">
        <f t="shared" si="4"/>
        <v>1203785</v>
      </c>
    </row>
    <row r="59" spans="1:15" ht="13.5">
      <c r="A59" s="51" t="s">
        <v>124</v>
      </c>
      <c r="B59" s="31">
        <v>1492563</v>
      </c>
      <c r="C59" s="32">
        <v>174235</v>
      </c>
      <c r="D59" s="5">
        <v>147844</v>
      </c>
      <c r="E59" s="5">
        <v>111565</v>
      </c>
      <c r="F59" s="5">
        <v>88983</v>
      </c>
      <c r="G59" s="5">
        <v>293593</v>
      </c>
      <c r="H59" s="5">
        <f t="shared" si="5"/>
        <v>816220</v>
      </c>
      <c r="I59" s="5">
        <v>44156</v>
      </c>
      <c r="J59" s="5">
        <v>231637</v>
      </c>
      <c r="K59" s="5">
        <v>23565</v>
      </c>
      <c r="L59" s="5">
        <v>198788</v>
      </c>
      <c r="M59" s="5">
        <v>1269</v>
      </c>
      <c r="N59" s="5">
        <v>42</v>
      </c>
      <c r="O59" s="33">
        <f t="shared" si="4"/>
        <v>1315677</v>
      </c>
    </row>
    <row r="60" spans="1:15" ht="13.5">
      <c r="A60" s="51" t="s">
        <v>125</v>
      </c>
      <c r="B60" s="31">
        <v>1785828</v>
      </c>
      <c r="C60" s="32">
        <v>129745</v>
      </c>
      <c r="D60" s="5">
        <v>181582</v>
      </c>
      <c r="E60" s="5">
        <v>186017</v>
      </c>
      <c r="F60" s="5">
        <v>155934</v>
      </c>
      <c r="G60" s="5">
        <v>292244</v>
      </c>
      <c r="H60" s="5">
        <f t="shared" si="5"/>
        <v>945522</v>
      </c>
      <c r="I60" s="5">
        <v>45903</v>
      </c>
      <c r="J60" s="5">
        <v>188572</v>
      </c>
      <c r="K60" s="5">
        <v>137206</v>
      </c>
      <c r="L60" s="5">
        <v>188661</v>
      </c>
      <c r="M60" s="5">
        <v>59</v>
      </c>
      <c r="N60" s="5">
        <v>42</v>
      </c>
      <c r="O60" s="33">
        <f t="shared" si="4"/>
        <v>1505965</v>
      </c>
    </row>
    <row r="61" spans="1:15" ht="13.5">
      <c r="A61" s="51" t="s">
        <v>126</v>
      </c>
      <c r="B61" s="31">
        <v>1740867</v>
      </c>
      <c r="C61" s="32">
        <v>183806</v>
      </c>
      <c r="D61" s="5">
        <v>138157</v>
      </c>
      <c r="E61" s="5">
        <v>199186</v>
      </c>
      <c r="F61" s="5">
        <v>134831</v>
      </c>
      <c r="G61" s="5">
        <v>310219</v>
      </c>
      <c r="H61" s="5">
        <f t="shared" si="5"/>
        <v>966199</v>
      </c>
      <c r="I61" s="5">
        <v>45993</v>
      </c>
      <c r="J61" s="5">
        <v>81760</v>
      </c>
      <c r="K61" s="5">
        <v>134843</v>
      </c>
      <c r="L61" s="5">
        <v>211611</v>
      </c>
      <c r="M61" s="5">
        <v>0</v>
      </c>
      <c r="N61" s="5">
        <v>42</v>
      </c>
      <c r="O61" s="33">
        <f t="shared" si="4"/>
        <v>1440448</v>
      </c>
    </row>
    <row r="62" spans="1:15" ht="13.5">
      <c r="A62" s="51" t="s">
        <v>127</v>
      </c>
      <c r="B62" s="31">
        <v>1837526</v>
      </c>
      <c r="C62" s="32">
        <v>192474</v>
      </c>
      <c r="D62" s="5">
        <v>226454</v>
      </c>
      <c r="E62" s="5">
        <v>203000</v>
      </c>
      <c r="F62" s="5">
        <v>150163</v>
      </c>
      <c r="G62" s="5">
        <v>293163</v>
      </c>
      <c r="H62" s="5">
        <f t="shared" si="5"/>
        <v>1065254</v>
      </c>
      <c r="I62" s="5">
        <v>14450</v>
      </c>
      <c r="J62" s="5">
        <v>112770</v>
      </c>
      <c r="K62" s="5">
        <v>147342</v>
      </c>
      <c r="L62" s="5">
        <v>182409</v>
      </c>
      <c r="M62" s="5">
        <v>0</v>
      </c>
      <c r="N62" s="5">
        <v>42</v>
      </c>
      <c r="O62" s="33">
        <f t="shared" si="4"/>
        <v>1522267</v>
      </c>
    </row>
    <row r="63" spans="1:15" ht="14.25" thickBot="1">
      <c r="A63" s="54" t="s">
        <v>128</v>
      </c>
      <c r="B63" s="47">
        <v>1861978</v>
      </c>
      <c r="C63" s="48">
        <v>233633</v>
      </c>
      <c r="D63" s="9">
        <v>268611</v>
      </c>
      <c r="E63" s="9">
        <v>236681</v>
      </c>
      <c r="F63" s="9">
        <v>238187</v>
      </c>
      <c r="G63" s="9">
        <v>270412</v>
      </c>
      <c r="H63" s="9">
        <f t="shared" si="5"/>
        <v>1247524</v>
      </c>
      <c r="I63" s="9">
        <v>21553</v>
      </c>
      <c r="J63" s="9">
        <v>75174</v>
      </c>
      <c r="K63" s="9">
        <v>166938</v>
      </c>
      <c r="L63" s="9">
        <v>102702</v>
      </c>
      <c r="M63" s="9">
        <v>0</v>
      </c>
      <c r="N63" s="9">
        <v>24060</v>
      </c>
      <c r="O63" s="49">
        <f aca="true" t="shared" si="6" ref="O63:O74">H63+SUM(I63:N63)</f>
        <v>1637951</v>
      </c>
    </row>
    <row r="64" spans="1:15" ht="13.5">
      <c r="A64" s="53" t="s">
        <v>129</v>
      </c>
      <c r="B64" s="27">
        <v>1518076</v>
      </c>
      <c r="C64" s="28">
        <v>222111</v>
      </c>
      <c r="D64" s="7">
        <v>235705</v>
      </c>
      <c r="E64" s="7">
        <v>241996</v>
      </c>
      <c r="F64" s="7">
        <v>34821</v>
      </c>
      <c r="G64" s="7">
        <v>314188</v>
      </c>
      <c r="H64" s="7">
        <f aca="true" t="shared" si="7" ref="H64:H75">SUM(C64:G64)</f>
        <v>1048821</v>
      </c>
      <c r="I64" s="7">
        <v>44566</v>
      </c>
      <c r="J64" s="7">
        <v>202497</v>
      </c>
      <c r="K64" s="7">
        <v>150078</v>
      </c>
      <c r="L64" s="7">
        <v>0</v>
      </c>
      <c r="M64" s="7">
        <v>15</v>
      </c>
      <c r="N64" s="7">
        <v>72099</v>
      </c>
      <c r="O64" s="29">
        <f t="shared" si="6"/>
        <v>1518076</v>
      </c>
    </row>
    <row r="65" spans="1:15" ht="13.5">
      <c r="A65" s="51" t="s">
        <v>130</v>
      </c>
      <c r="B65" s="31">
        <v>1577513</v>
      </c>
      <c r="C65" s="32">
        <v>241333</v>
      </c>
      <c r="D65" s="5">
        <v>133603</v>
      </c>
      <c r="E65" s="5">
        <v>236505</v>
      </c>
      <c r="F65" s="5">
        <v>158770</v>
      </c>
      <c r="G65" s="5">
        <v>323328</v>
      </c>
      <c r="H65" s="5">
        <f t="shared" si="7"/>
        <v>1093539</v>
      </c>
      <c r="I65" s="5">
        <v>33854</v>
      </c>
      <c r="J65" s="5">
        <v>228617</v>
      </c>
      <c r="K65" s="5">
        <v>150953</v>
      </c>
      <c r="L65" s="5">
        <v>0</v>
      </c>
      <c r="M65" s="5">
        <v>2066</v>
      </c>
      <c r="N65" s="5">
        <v>68484</v>
      </c>
      <c r="O65" s="33">
        <f t="shared" si="6"/>
        <v>1577513</v>
      </c>
    </row>
    <row r="66" spans="1:15" ht="13.5">
      <c r="A66" s="51" t="s">
        <v>131</v>
      </c>
      <c r="B66" s="31">
        <v>1396478</v>
      </c>
      <c r="C66" s="32">
        <v>165223</v>
      </c>
      <c r="D66" s="5">
        <v>78998</v>
      </c>
      <c r="E66" s="5">
        <v>200029</v>
      </c>
      <c r="F66" s="5">
        <v>224793</v>
      </c>
      <c r="G66" s="5">
        <v>311746</v>
      </c>
      <c r="H66" s="5">
        <f t="shared" si="7"/>
        <v>980789</v>
      </c>
      <c r="I66" s="5">
        <v>19340</v>
      </c>
      <c r="J66" s="5">
        <v>221043</v>
      </c>
      <c r="K66" s="5">
        <v>157715</v>
      </c>
      <c r="L66" s="5">
        <v>0</v>
      </c>
      <c r="M66" s="5">
        <v>3603</v>
      </c>
      <c r="N66" s="5">
        <v>13988</v>
      </c>
      <c r="O66" s="33">
        <f t="shared" si="6"/>
        <v>1396478</v>
      </c>
    </row>
    <row r="67" spans="1:15" ht="13.5">
      <c r="A67" s="51" t="s">
        <v>132</v>
      </c>
      <c r="B67" s="31">
        <v>1287927</v>
      </c>
      <c r="C67" s="32">
        <v>76635</v>
      </c>
      <c r="D67" s="5">
        <v>176948</v>
      </c>
      <c r="E67" s="5">
        <v>181730</v>
      </c>
      <c r="F67" s="5">
        <v>177282</v>
      </c>
      <c r="G67" s="5">
        <v>314525</v>
      </c>
      <c r="H67" s="5">
        <f t="shared" si="7"/>
        <v>927120</v>
      </c>
      <c r="I67" s="5">
        <v>0</v>
      </c>
      <c r="J67" s="5">
        <v>140753</v>
      </c>
      <c r="K67" s="5">
        <v>141969</v>
      </c>
      <c r="L67" s="5">
        <v>71894</v>
      </c>
      <c r="M67" s="5">
        <v>6191</v>
      </c>
      <c r="N67" s="5">
        <v>0</v>
      </c>
      <c r="O67" s="33">
        <f t="shared" si="6"/>
        <v>1287927</v>
      </c>
    </row>
    <row r="68" spans="1:15" ht="13.5">
      <c r="A68" s="51" t="s">
        <v>133</v>
      </c>
      <c r="B68" s="31">
        <v>1182293</v>
      </c>
      <c r="C68" s="32">
        <v>181223</v>
      </c>
      <c r="D68" s="5">
        <v>195685</v>
      </c>
      <c r="E68" s="5">
        <v>114563</v>
      </c>
      <c r="F68" s="5">
        <v>187424</v>
      </c>
      <c r="G68" s="5">
        <v>202044</v>
      </c>
      <c r="H68" s="5">
        <f t="shared" si="7"/>
        <v>880939</v>
      </c>
      <c r="I68" s="5">
        <v>0</v>
      </c>
      <c r="J68" s="5">
        <v>0</v>
      </c>
      <c r="K68" s="5">
        <v>128568</v>
      </c>
      <c r="L68" s="5">
        <v>166216</v>
      </c>
      <c r="M68" s="5">
        <v>6528</v>
      </c>
      <c r="N68" s="5">
        <v>42</v>
      </c>
      <c r="O68" s="33">
        <f t="shared" si="6"/>
        <v>1182293</v>
      </c>
    </row>
    <row r="69" spans="1:15" ht="13.5">
      <c r="A69" s="51" t="s">
        <v>134</v>
      </c>
      <c r="B69" s="31">
        <v>1189273</v>
      </c>
      <c r="C69" s="32">
        <v>178860</v>
      </c>
      <c r="D69" s="5">
        <v>219260</v>
      </c>
      <c r="E69" s="5">
        <v>83054</v>
      </c>
      <c r="F69" s="5">
        <v>188202</v>
      </c>
      <c r="G69" s="5">
        <v>194240</v>
      </c>
      <c r="H69" s="5">
        <f t="shared" si="7"/>
        <v>863616</v>
      </c>
      <c r="I69" s="5">
        <v>0</v>
      </c>
      <c r="J69" s="5">
        <v>10013</v>
      </c>
      <c r="K69" s="5">
        <v>144703</v>
      </c>
      <c r="L69" s="5">
        <v>166188</v>
      </c>
      <c r="M69" s="5">
        <v>4711</v>
      </c>
      <c r="N69" s="5">
        <v>42</v>
      </c>
      <c r="O69" s="33">
        <f t="shared" si="6"/>
        <v>1189273</v>
      </c>
    </row>
    <row r="70" spans="1:15" ht="13.5">
      <c r="A70" s="51" t="s">
        <v>135</v>
      </c>
      <c r="B70" s="31">
        <v>1294348</v>
      </c>
      <c r="C70" s="32">
        <v>162178</v>
      </c>
      <c r="D70" s="5">
        <v>205132</v>
      </c>
      <c r="E70" s="5">
        <v>99246</v>
      </c>
      <c r="F70" s="5">
        <v>122669</v>
      </c>
      <c r="G70" s="5">
        <v>299036</v>
      </c>
      <c r="H70" s="5">
        <f t="shared" si="7"/>
        <v>888261</v>
      </c>
      <c r="I70" s="5">
        <v>0</v>
      </c>
      <c r="J70" s="5">
        <v>250310</v>
      </c>
      <c r="K70" s="5">
        <v>0</v>
      </c>
      <c r="L70" s="5">
        <v>153152</v>
      </c>
      <c r="M70" s="5">
        <v>2625</v>
      </c>
      <c r="N70" s="5">
        <v>0</v>
      </c>
      <c r="O70" s="33">
        <f t="shared" si="6"/>
        <v>1294348</v>
      </c>
    </row>
    <row r="71" spans="1:15" ht="13.5">
      <c r="A71" s="51" t="s">
        <v>136</v>
      </c>
      <c r="B71" s="31">
        <v>1349274</v>
      </c>
      <c r="C71" s="32">
        <v>164491</v>
      </c>
      <c r="D71" s="5">
        <v>159774</v>
      </c>
      <c r="E71" s="5">
        <v>165645</v>
      </c>
      <c r="F71" s="5">
        <v>141085</v>
      </c>
      <c r="G71" s="5">
        <v>295407</v>
      </c>
      <c r="H71" s="5">
        <f t="shared" si="7"/>
        <v>926402</v>
      </c>
      <c r="I71" s="5">
        <v>0</v>
      </c>
      <c r="J71" s="5">
        <v>246783</v>
      </c>
      <c r="K71" s="5">
        <v>2667</v>
      </c>
      <c r="L71" s="5">
        <v>167118</v>
      </c>
      <c r="M71" s="5">
        <v>92</v>
      </c>
      <c r="N71" s="5">
        <v>6212</v>
      </c>
      <c r="O71" s="33">
        <f t="shared" si="6"/>
        <v>1349274</v>
      </c>
    </row>
    <row r="72" spans="1:15" ht="13.5">
      <c r="A72" s="51" t="s">
        <v>137</v>
      </c>
      <c r="B72" s="31">
        <v>1525524</v>
      </c>
      <c r="C72" s="32">
        <v>198868</v>
      </c>
      <c r="D72" s="5">
        <v>177990</v>
      </c>
      <c r="E72" s="5">
        <v>166490</v>
      </c>
      <c r="F72" s="5">
        <v>108235</v>
      </c>
      <c r="G72" s="5">
        <v>311138</v>
      </c>
      <c r="H72" s="5">
        <f t="shared" si="7"/>
        <v>962721</v>
      </c>
      <c r="I72" s="5">
        <v>0</v>
      </c>
      <c r="J72" s="5">
        <v>227346</v>
      </c>
      <c r="K72" s="5">
        <v>153633</v>
      </c>
      <c r="L72" s="5">
        <v>181824</v>
      </c>
      <c r="M72" s="5">
        <v>0</v>
      </c>
      <c r="N72" s="5">
        <v>0</v>
      </c>
      <c r="O72" s="33">
        <f t="shared" si="6"/>
        <v>1525524</v>
      </c>
    </row>
    <row r="73" spans="1:15" ht="13.5">
      <c r="A73" s="51" t="s">
        <v>126</v>
      </c>
      <c r="B73" s="31">
        <v>1583531</v>
      </c>
      <c r="C73" s="32">
        <v>214409</v>
      </c>
      <c r="D73" s="5">
        <v>224759</v>
      </c>
      <c r="E73" s="5">
        <v>236395</v>
      </c>
      <c r="F73" s="5">
        <v>174971</v>
      </c>
      <c r="G73" s="5">
        <v>316422</v>
      </c>
      <c r="H73" s="5">
        <f t="shared" si="7"/>
        <v>1166956</v>
      </c>
      <c r="I73" s="5">
        <v>0</v>
      </c>
      <c r="J73" s="5">
        <v>76967</v>
      </c>
      <c r="K73" s="5">
        <v>154214</v>
      </c>
      <c r="L73" s="5">
        <v>185192</v>
      </c>
      <c r="M73" s="5">
        <v>0</v>
      </c>
      <c r="N73" s="5">
        <v>202</v>
      </c>
      <c r="O73" s="33">
        <f t="shared" si="6"/>
        <v>1583531</v>
      </c>
    </row>
    <row r="74" spans="1:15" ht="13.5">
      <c r="A74" s="51" t="s">
        <v>127</v>
      </c>
      <c r="B74" s="31">
        <v>1514553</v>
      </c>
      <c r="C74" s="32">
        <v>204331</v>
      </c>
      <c r="D74" s="5">
        <v>232532</v>
      </c>
      <c r="E74" s="5">
        <v>202640</v>
      </c>
      <c r="F74" s="5">
        <v>220717</v>
      </c>
      <c r="G74" s="5">
        <v>286688</v>
      </c>
      <c r="H74" s="5">
        <f t="shared" si="7"/>
        <v>1146908</v>
      </c>
      <c r="I74" s="5">
        <v>0</v>
      </c>
      <c r="J74" s="5">
        <v>80891</v>
      </c>
      <c r="K74" s="5">
        <v>121929</v>
      </c>
      <c r="L74" s="5">
        <v>136766</v>
      </c>
      <c r="M74" s="5">
        <v>0</v>
      </c>
      <c r="N74" s="5">
        <v>28059</v>
      </c>
      <c r="O74" s="33">
        <f t="shared" si="6"/>
        <v>1514553</v>
      </c>
    </row>
    <row r="75" spans="1:15" ht="14.25" thickBot="1">
      <c r="A75" s="54" t="s">
        <v>128</v>
      </c>
      <c r="B75" s="47">
        <v>1711718</v>
      </c>
      <c r="C75" s="48">
        <v>199921</v>
      </c>
      <c r="D75" s="9">
        <v>181397</v>
      </c>
      <c r="E75" s="9">
        <v>201895</v>
      </c>
      <c r="F75" s="9">
        <v>179306</v>
      </c>
      <c r="G75" s="9">
        <v>317895</v>
      </c>
      <c r="H75" s="9">
        <f t="shared" si="7"/>
        <v>1080414</v>
      </c>
      <c r="I75" s="9">
        <v>0</v>
      </c>
      <c r="J75" s="9">
        <v>236433</v>
      </c>
      <c r="K75" s="9">
        <v>166753</v>
      </c>
      <c r="L75" s="9">
        <v>224335</v>
      </c>
      <c r="M75" s="9">
        <v>0</v>
      </c>
      <c r="N75" s="9">
        <v>3783</v>
      </c>
      <c r="O75" s="49">
        <f>H75+SUM(I75:N75)</f>
        <v>1711718</v>
      </c>
    </row>
    <row r="76" spans="1:15" ht="13.5">
      <c r="A76" s="55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</row>
    <row r="77" ht="13.5">
      <c r="B77" s="56" t="s">
        <v>28</v>
      </c>
    </row>
    <row r="80" ht="13.5">
      <c r="O80" s="17" t="s">
        <v>14</v>
      </c>
    </row>
  </sheetData>
  <mergeCells count="3">
    <mergeCell ref="A2:A3"/>
    <mergeCell ref="B2:B3"/>
    <mergeCell ref="C2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8" scale="105" r:id="rId2"/>
  <rowBreaks count="1" manualBreakCount="1">
    <brk id="39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消化ガス発電設備整備事業</dc:title>
  <dc:subject>ガス使用量</dc:subject>
  <dc:creator>横浜市環境創造局設備課</dc:creator>
  <cp:keywords/>
  <dc:description/>
  <cp:lastModifiedBy>setubi</cp:lastModifiedBy>
  <cp:lastPrinted>2007-08-28T02:00:35Z</cp:lastPrinted>
  <dcterms:created xsi:type="dcterms:W3CDTF">2003-08-05T02:10:12Z</dcterms:created>
  <dcterms:modified xsi:type="dcterms:W3CDTF">2007-11-19T03:28:11Z</dcterms:modified>
  <cp:category/>
  <cp:version/>
  <cp:contentType/>
  <cp:contentStatus/>
</cp:coreProperties>
</file>