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500" windowHeight="4110" activeTab="1"/>
  </bookViews>
  <sheets>
    <sheet name="年度別" sheetId="1" r:id="rId1"/>
    <sheet name="電気･ガス詳細" sheetId="2" r:id="rId2"/>
  </sheets>
  <definedNames>
    <definedName name="_xlnm.Print_Area" localSheetId="1">'電気･ガス詳細'!$A$1:$AG$80</definedName>
    <definedName name="_xlnm.Print_Titles" localSheetId="1">'電気･ガス詳細'!$A:$A,'電気･ガス詳細'!$1:$3</definedName>
  </definedNames>
  <calcPr fullCalcOnLoad="1"/>
</workbook>
</file>

<file path=xl/sharedStrings.xml><?xml version="1.0" encoding="utf-8"?>
<sst xmlns="http://schemas.openxmlformats.org/spreadsheetml/2006/main" count="185" uniqueCount="161">
  <si>
    <t>年度</t>
  </si>
  <si>
    <t>ガス発電</t>
  </si>
  <si>
    <t>焼却炉補助燃料</t>
  </si>
  <si>
    <t>空調設備</t>
  </si>
  <si>
    <t>安全燃焼</t>
  </si>
  <si>
    <t>燃料電池</t>
  </si>
  <si>
    <t>消化ガス使用量（Nm3）</t>
  </si>
  <si>
    <t>14(2002)</t>
  </si>
  <si>
    <t>13(2001)</t>
  </si>
  <si>
    <t>№50発電機</t>
  </si>
  <si>
    <t>ガス発電合計</t>
  </si>
  <si>
    <t>補機（自家消費）</t>
  </si>
  <si>
    <t>安全燃焼装置</t>
  </si>
  <si>
    <t>北二給電</t>
  </si>
  <si>
    <t>使用電力</t>
  </si>
  <si>
    <t>商用</t>
  </si>
  <si>
    <t>ｾﾝﾀｰから北二への給電分</t>
  </si>
  <si>
    <t>補機電力を引いた分</t>
  </si>
  <si>
    <t>商用＋ガス発供給電力＋燃料電池</t>
  </si>
  <si>
    <t>ガス発電合計＋燃料電池＋安全燃焼＋空調設備＋焼却炉分</t>
  </si>
  <si>
    <t>焼却2号炉</t>
  </si>
  <si>
    <t>焼却３号炉</t>
  </si>
  <si>
    <t>消化ガス発生量(Nm3)</t>
  </si>
  <si>
    <t>焼却４号炉</t>
  </si>
  <si>
    <t>消化ガス使用量合計</t>
  </si>
  <si>
    <t>発電電力量（kWｈ）</t>
  </si>
  <si>
    <t>北二給電電力（kWh)</t>
  </si>
  <si>
    <t>北部ｾﾝﾀｰ使用電力量(kＷh)</t>
  </si>
  <si>
    <t>商用（東電＋環境）(kWh)</t>
  </si>
  <si>
    <t>ガス発　　10号機</t>
  </si>
  <si>
    <t>ガス発　　20号機</t>
  </si>
  <si>
    <t>ガス発　　30号機</t>
  </si>
  <si>
    <t>ガス発　　40号機</t>
  </si>
  <si>
    <t>ガス発　　50号機</t>
  </si>
  <si>
    <t>ガス発電供給電力</t>
  </si>
  <si>
    <t>ガス発　　　10号機</t>
  </si>
  <si>
    <t>ガス発　　　20号機</t>
  </si>
  <si>
    <t>ガス発　　　30号機</t>
  </si>
  <si>
    <t>ガス発　　　40号機</t>
  </si>
  <si>
    <t>ガス発　　　50号機</t>
  </si>
  <si>
    <t>消化ガス使用量(Nm3)</t>
  </si>
  <si>
    <t>電力量(kWh)</t>
  </si>
  <si>
    <t>消化ガス使用量実績</t>
  </si>
  <si>
    <t>発生量＝使用量にならないのは、計器誤差であり、各種検証では、使用量を基準とする</t>
  </si>
  <si>
    <t>平成14年3月</t>
  </si>
  <si>
    <t>平成14年2月</t>
  </si>
  <si>
    <t>平成14年4月</t>
  </si>
  <si>
    <t>平成14年5月</t>
  </si>
  <si>
    <t>平成14年6月</t>
  </si>
  <si>
    <t>平成14年7月</t>
  </si>
  <si>
    <t>平成14年8月</t>
  </si>
  <si>
    <t>平成14年9月</t>
  </si>
  <si>
    <t>平成14年10月</t>
  </si>
  <si>
    <t>平成14年11月</t>
  </si>
  <si>
    <t>平成14年12月</t>
  </si>
  <si>
    <t>平成14年1月</t>
  </si>
  <si>
    <t>平成15年1月</t>
  </si>
  <si>
    <t>平成15年2月</t>
  </si>
  <si>
    <t>平成15年3月</t>
  </si>
  <si>
    <t>平成13年12月</t>
  </si>
  <si>
    <t>平成13年11月</t>
  </si>
  <si>
    <t>平成13年10月</t>
  </si>
  <si>
    <t>平成13年9月</t>
  </si>
  <si>
    <t>平成13年8月</t>
  </si>
  <si>
    <t>平成13年7月</t>
  </si>
  <si>
    <t>平成13年6月</t>
  </si>
  <si>
    <t>平成13年5月</t>
  </si>
  <si>
    <t>平成13年4月</t>
  </si>
  <si>
    <t>平成15年4月</t>
  </si>
  <si>
    <t>平成15年5月</t>
  </si>
  <si>
    <t>平成15年6月</t>
  </si>
  <si>
    <t>平成15年7月</t>
  </si>
  <si>
    <t>平成15年8月</t>
  </si>
  <si>
    <t>平成15年9月</t>
  </si>
  <si>
    <t>平成15年10月</t>
  </si>
  <si>
    <t>平成15年11月</t>
  </si>
  <si>
    <t>平成15年12月</t>
  </si>
  <si>
    <t>平成16年3月</t>
  </si>
  <si>
    <t>平成16年1月</t>
  </si>
  <si>
    <t>平成16年2月</t>
  </si>
  <si>
    <t>運転時間（Ｈ．Ｍ）</t>
  </si>
  <si>
    <t>運転時間合計（Ｈ．Ｍ）</t>
  </si>
  <si>
    <t>15(2003)</t>
  </si>
  <si>
    <t>ガス発電（4台）</t>
  </si>
  <si>
    <t>使用料金を払った電力量（東京電力＋環境事業局）</t>
  </si>
  <si>
    <t>消化ガスの標準的な性状</t>
  </si>
  <si>
    <t>種類</t>
  </si>
  <si>
    <t>化学記号</t>
  </si>
  <si>
    <t>比率</t>
  </si>
  <si>
    <t>メタン</t>
  </si>
  <si>
    <t>ＣＨ４</t>
  </si>
  <si>
    <t>６２．５％</t>
  </si>
  <si>
    <t>二酸化炭素</t>
  </si>
  <si>
    <t>ＣＯ２</t>
  </si>
  <si>
    <t>３２．５％</t>
  </si>
  <si>
    <t>窒素</t>
  </si>
  <si>
    <t>Ｎ２</t>
  </si>
  <si>
    <t>２．９％</t>
  </si>
  <si>
    <t>酸素</t>
  </si>
  <si>
    <t>Ｏ２</t>
  </si>
  <si>
    <t>０．４％</t>
  </si>
  <si>
    <t>水分</t>
  </si>
  <si>
    <t>Ｈ２Ｏ</t>
  </si>
  <si>
    <t>１．６％</t>
  </si>
  <si>
    <t>硫化水素</t>
  </si>
  <si>
    <t>Ｈ２Ｓ</t>
  </si>
  <si>
    <t>１０ｐｐｍ</t>
  </si>
  <si>
    <t>ﾒﾁﾙﾒﾙｶﾌﾟﾀﾝ</t>
  </si>
  <si>
    <t>ＣＨ３ＳＨ</t>
  </si>
  <si>
    <t>４ｐｐｍ</t>
  </si>
  <si>
    <t>硫化ｼﾞﾒﾁﾙ</t>
  </si>
  <si>
    <t>（ＣＨ３）２Ｓ</t>
  </si>
  <si>
    <t>１ｐｐｍ</t>
  </si>
  <si>
    <t>二硫化ｼﾞﾒﾁﾙ</t>
  </si>
  <si>
    <t>ＣＨ３ＳＳＣＨ３</t>
  </si>
  <si>
    <t>０．３ｐｐｍ</t>
  </si>
  <si>
    <t>発熱量（低位）</t>
  </si>
  <si>
    <t>5,297kcal</t>
  </si>
  <si>
    <t>発熱量（高位）</t>
  </si>
  <si>
    <t>5,877kcal</t>
  </si>
  <si>
    <t>熱量変動（±）</t>
  </si>
  <si>
    <t>約１０％</t>
  </si>
  <si>
    <t>平成16年4月</t>
  </si>
  <si>
    <t>平成16年5月</t>
  </si>
  <si>
    <t>平成16年6月</t>
  </si>
  <si>
    <t>平成16年7月</t>
  </si>
  <si>
    <t>平成16年8月</t>
  </si>
  <si>
    <t>平成16年9月</t>
  </si>
  <si>
    <t>平成16年10月</t>
  </si>
  <si>
    <t>平成16年11月</t>
  </si>
  <si>
    <t>平成16年12月</t>
  </si>
  <si>
    <t>平成17年1月</t>
  </si>
  <si>
    <t>平成17年2月</t>
  </si>
  <si>
    <t>平成17年3月</t>
  </si>
  <si>
    <t>平成17年4月</t>
  </si>
  <si>
    <t>平成17年5月</t>
  </si>
  <si>
    <t>平成17年6月</t>
  </si>
  <si>
    <t>平成17年7月</t>
  </si>
  <si>
    <t>平成17年8月</t>
  </si>
  <si>
    <t>平成17年9月</t>
  </si>
  <si>
    <t>平成17年10月</t>
  </si>
  <si>
    <t>平成17年11月</t>
  </si>
  <si>
    <t>平成17年12月</t>
  </si>
  <si>
    <t>平成18年1月</t>
  </si>
  <si>
    <t>平成18年2月</t>
  </si>
  <si>
    <t>平成18年3月</t>
  </si>
  <si>
    <t>平成18年4月</t>
  </si>
  <si>
    <t>平成18年5月</t>
  </si>
  <si>
    <t>平成18年6月</t>
  </si>
  <si>
    <t>平成18年7月</t>
  </si>
  <si>
    <t>平成18年8月</t>
  </si>
  <si>
    <t>平成18年9月</t>
  </si>
  <si>
    <t>平成18年10月</t>
  </si>
  <si>
    <t>平成18年11月</t>
  </si>
  <si>
    <t>平成18年12月</t>
  </si>
  <si>
    <t>16(2004)</t>
  </si>
  <si>
    <t>17(2005)</t>
  </si>
  <si>
    <t>18(2006)</t>
  </si>
  <si>
    <t>ガス使用量実績（平成13年度～平成18年度）</t>
  </si>
  <si>
    <t>運転実績（平成13年度～平成18年度）</t>
  </si>
  <si>
    <t>平均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</si>
</sst>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0.00_);[Red]\(0.00\)"/>
    <numFmt numFmtId="179" formatCode="#,##0.00_ "/>
    <numFmt numFmtId="180" formatCode="0.0%"/>
    <numFmt numFmtId="181" formatCode="0.00_ "/>
    <numFmt numFmtId="182" formatCode="#,##0.0_ "/>
    <numFmt numFmtId="183" formatCode="0.0_ "/>
    <numFmt numFmtId="184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shrinkToFit="1"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9" fontId="0" fillId="0" borderId="1" xfId="0" applyNumberFormat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3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6" fontId="0" fillId="0" borderId="5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1" xfId="0" applyBorder="1" applyAlignment="1" quotePrefix="1">
      <alignment horizontal="left"/>
    </xf>
    <xf numFmtId="176" fontId="0" fillId="0" borderId="0" xfId="0" applyNumberFormat="1" applyAlignment="1" quotePrefix="1">
      <alignment horizontal="left"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 quotePrefix="1">
      <alignment horizontal="left"/>
    </xf>
    <xf numFmtId="0" fontId="0" fillId="0" borderId="0" xfId="0" applyFill="1" applyAlignment="1" quotePrefix="1">
      <alignment horizontal="left"/>
    </xf>
    <xf numFmtId="178" fontId="0" fillId="0" borderId="0" xfId="0" applyNumberFormat="1" applyFill="1" applyAlignment="1">
      <alignment/>
    </xf>
    <xf numFmtId="0" fontId="0" fillId="0" borderId="8" xfId="0" applyFill="1" applyBorder="1" applyAlignment="1">
      <alignment wrapText="1"/>
    </xf>
    <xf numFmtId="0" fontId="0" fillId="0" borderId="6" xfId="0" applyFill="1" applyBorder="1" applyAlignment="1">
      <alignment wrapText="1" shrinkToFit="1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shrinkToFit="1"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/>
    </xf>
    <xf numFmtId="178" fontId="0" fillId="0" borderId="6" xfId="0" applyNumberFormat="1" applyFill="1" applyBorder="1" applyAlignment="1">
      <alignment/>
    </xf>
    <xf numFmtId="178" fontId="0" fillId="0" borderId="9" xfId="0" applyNumberFormat="1" applyFill="1" applyBorder="1" applyAlignment="1">
      <alignment wrapText="1"/>
    </xf>
    <xf numFmtId="55" fontId="0" fillId="0" borderId="11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178" fontId="0" fillId="0" borderId="2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55" fontId="0" fillId="0" borderId="17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20" xfId="0" applyNumberFormat="1" applyFill="1" applyBorder="1" applyAlignment="1">
      <alignment/>
    </xf>
    <xf numFmtId="55" fontId="0" fillId="0" borderId="23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25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178" fontId="0" fillId="0" borderId="25" xfId="0" applyNumberFormat="1" applyFill="1" applyBorder="1" applyAlignment="1">
      <alignment/>
    </xf>
    <xf numFmtId="178" fontId="0" fillId="0" borderId="3" xfId="0" applyNumberFormat="1" applyFill="1" applyBorder="1" applyAlignment="1">
      <alignment/>
    </xf>
    <xf numFmtId="178" fontId="0" fillId="0" borderId="26" xfId="0" applyNumberFormat="1" applyFill="1" applyBorder="1" applyAlignment="1">
      <alignment/>
    </xf>
    <xf numFmtId="55" fontId="0" fillId="0" borderId="29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6" fontId="0" fillId="0" borderId="31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33" xfId="0" applyNumberFormat="1" applyFill="1" applyBorder="1" applyAlignment="1">
      <alignment/>
    </xf>
    <xf numFmtId="176" fontId="0" fillId="0" borderId="34" xfId="0" applyNumberFormat="1" applyFill="1" applyBorder="1" applyAlignment="1">
      <alignment/>
    </xf>
    <xf numFmtId="178" fontId="0" fillId="0" borderId="31" xfId="0" applyNumberFormat="1" applyFill="1" applyBorder="1" applyAlignment="1">
      <alignment/>
    </xf>
    <xf numFmtId="178" fontId="0" fillId="0" borderId="5" xfId="0" applyNumberFormat="1" applyFill="1" applyBorder="1" applyAlignment="1">
      <alignment/>
    </xf>
    <xf numFmtId="178" fontId="0" fillId="0" borderId="32" xfId="0" applyNumberFormat="1" applyFill="1" applyBorder="1" applyAlignment="1">
      <alignment/>
    </xf>
    <xf numFmtId="55" fontId="0" fillId="0" borderId="35" xfId="0" applyNumberFormat="1" applyFill="1" applyBorder="1" applyAlignment="1">
      <alignment/>
    </xf>
    <xf numFmtId="176" fontId="0" fillId="0" borderId="36" xfId="0" applyNumberFormat="1" applyFill="1" applyBorder="1" applyAlignment="1">
      <alignment/>
    </xf>
    <xf numFmtId="176" fontId="0" fillId="0" borderId="8" xfId="0" applyNumberFormat="1" applyFill="1" applyBorder="1" applyAlignment="1">
      <alignment/>
    </xf>
    <xf numFmtId="176" fontId="0" fillId="0" borderId="9" xfId="0" applyNumberFormat="1" applyFill="1" applyBorder="1" applyAlignment="1">
      <alignment/>
    </xf>
    <xf numFmtId="176" fontId="0" fillId="0" borderId="37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8" fontId="0" fillId="0" borderId="8" xfId="0" applyNumberFormat="1" applyFill="1" applyBorder="1" applyAlignment="1">
      <alignment/>
    </xf>
    <xf numFmtId="178" fontId="0" fillId="0" borderId="9" xfId="0" applyNumberFormat="1" applyFill="1" applyBorder="1" applyAlignment="1">
      <alignment/>
    </xf>
    <xf numFmtId="55" fontId="0" fillId="0" borderId="38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176" fontId="0" fillId="0" borderId="40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42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8" fontId="0" fillId="0" borderId="40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178" fontId="0" fillId="0" borderId="41" xfId="0" applyNumberFormat="1" applyFill="1" applyBorder="1" applyAlignment="1">
      <alignment/>
    </xf>
    <xf numFmtId="55" fontId="0" fillId="0" borderId="11" xfId="0" applyNumberFormat="1" applyFill="1" applyBorder="1" applyAlignment="1" quotePrefix="1">
      <alignment horizontal="left"/>
    </xf>
    <xf numFmtId="55" fontId="0" fillId="0" borderId="17" xfId="0" applyNumberFormat="1" applyFill="1" applyBorder="1" applyAlignment="1" quotePrefix="1">
      <alignment horizontal="left"/>
    </xf>
    <xf numFmtId="55" fontId="0" fillId="0" borderId="38" xfId="0" applyNumberFormat="1" applyFill="1" applyBorder="1" applyAlignment="1" quotePrefix="1">
      <alignment horizontal="left"/>
    </xf>
    <xf numFmtId="55" fontId="0" fillId="0" borderId="29" xfId="0" applyNumberFormat="1" applyFill="1" applyBorder="1" applyAlignment="1" quotePrefix="1">
      <alignment horizontal="left"/>
    </xf>
    <xf numFmtId="55" fontId="0" fillId="0" borderId="35" xfId="0" applyNumberFormat="1" applyFill="1" applyBorder="1" applyAlignment="1" quotePrefix="1">
      <alignment horizontal="left"/>
    </xf>
    <xf numFmtId="55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49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4" xfId="0" applyFill="1" applyBorder="1" applyAlignment="1">
      <alignment/>
    </xf>
    <xf numFmtId="0" fontId="0" fillId="0" borderId="38" xfId="0" applyFill="1" applyBorder="1" applyAlignment="1">
      <alignment/>
    </xf>
    <xf numFmtId="178" fontId="0" fillId="0" borderId="45" xfId="0" applyNumberFormat="1" applyFill="1" applyBorder="1" applyAlignment="1">
      <alignment horizontal="center"/>
    </xf>
    <xf numFmtId="178" fontId="0" fillId="0" borderId="30" xfId="0" applyNumberFormat="1" applyFill="1" applyBorder="1" applyAlignment="1">
      <alignment horizontal="center"/>
    </xf>
    <xf numFmtId="178" fontId="0" fillId="0" borderId="46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49" xfId="0" applyFill="1" applyBorder="1" applyAlignment="1">
      <alignment wrapText="1"/>
    </xf>
    <xf numFmtId="0" fontId="0" fillId="0" borderId="4" xfId="0" applyFill="1" applyBorder="1" applyAlignment="1">
      <alignment wrapText="1"/>
    </xf>
    <xf numFmtId="176" fontId="0" fillId="0" borderId="47" xfId="0" applyNumberFormat="1" applyFill="1" applyBorder="1" applyAlignment="1">
      <alignment wrapText="1"/>
    </xf>
    <xf numFmtId="176" fontId="0" fillId="0" borderId="39" xfId="0" applyNumberFormat="1" applyFill="1" applyBorder="1" applyAlignment="1">
      <alignment wrapText="1"/>
    </xf>
    <xf numFmtId="0" fontId="0" fillId="0" borderId="45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5</xdr:row>
      <xdr:rowOff>0</xdr:rowOff>
    </xdr:from>
    <xdr:to>
      <xdr:col>4</xdr:col>
      <xdr:colOff>695325</xdr:colOff>
      <xdr:row>5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3781425" y="857250"/>
          <a:ext cx="1428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0</xdr:rowOff>
    </xdr:from>
    <xdr:to>
      <xdr:col>4</xdr:col>
      <xdr:colOff>457200</xdr:colOff>
      <xdr:row>5</xdr:row>
      <xdr:rowOff>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2571750" y="857250"/>
          <a:ext cx="1114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燃料電池の消化ガス使用量含む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3</xdr:row>
      <xdr:rowOff>0</xdr:rowOff>
    </xdr:from>
    <xdr:to>
      <xdr:col>17</xdr:col>
      <xdr:colOff>457200</xdr:colOff>
      <xdr:row>3</xdr:row>
      <xdr:rowOff>0</xdr:rowOff>
    </xdr:to>
    <xdr:sp>
      <xdr:nvSpPr>
        <xdr:cNvPr id="1" name="AutoShape 18"/>
        <xdr:cNvSpPr>
          <a:spLocks/>
        </xdr:cNvSpPr>
      </xdr:nvSpPr>
      <xdr:spPr>
        <a:xfrm>
          <a:off x="11401425" y="704850"/>
          <a:ext cx="1895475" cy="0"/>
        </a:xfrm>
        <a:prstGeom prst="wedgeRectCallout">
          <a:avLst>
            <a:gd name="adj1" fmla="val -55023"/>
            <a:gd name="adj2" fmla="val -15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発生量と使用量合計の差は、計器誤差と考え、使用量を基本とする。
また、年度によっては、発生量を使用量に合わせている｡</a:t>
          </a:r>
        </a:p>
      </xdr:txBody>
    </xdr:sp>
    <xdr:clientData/>
  </xdr:twoCellAnchor>
  <xdr:twoCellAnchor>
    <xdr:from>
      <xdr:col>6</xdr:col>
      <xdr:colOff>419100</xdr:colOff>
      <xdr:row>3</xdr:row>
      <xdr:rowOff>0</xdr:rowOff>
    </xdr:from>
    <xdr:to>
      <xdr:col>6</xdr:col>
      <xdr:colOff>685800</xdr:colOff>
      <xdr:row>3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5038725" y="704850"/>
          <a:ext cx="2667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3</xdr:row>
      <xdr:rowOff>0</xdr:rowOff>
    </xdr:from>
    <xdr:to>
      <xdr:col>6</xdr:col>
      <xdr:colOff>381000</xdr:colOff>
      <xdr:row>3</xdr:row>
      <xdr:rowOff>0</xdr:rowOff>
    </xdr:to>
    <xdr:sp>
      <xdr:nvSpPr>
        <xdr:cNvPr id="3" name="TextBox 22"/>
        <xdr:cNvSpPr txBox="1">
          <a:spLocks noChangeArrowheads="1"/>
        </xdr:cNvSpPr>
      </xdr:nvSpPr>
      <xdr:spPr>
        <a:xfrm>
          <a:off x="3876675" y="704850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燃料電池の消化ガス使用量含む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2" max="2" width="12.875" style="0" customWidth="1"/>
    <col min="3" max="3" width="11.00390625" style="0" customWidth="1"/>
    <col min="4" max="5" width="9.50390625" style="0" customWidth="1"/>
    <col min="6" max="6" width="10.75390625" style="0" customWidth="1"/>
    <col min="7" max="7" width="10.25390625" style="0" customWidth="1"/>
    <col min="8" max="8" width="9.25390625" style="0" bestFit="1" customWidth="1"/>
    <col min="9" max="9" width="9.75390625" style="0" bestFit="1" customWidth="1"/>
    <col min="10" max="10" width="12.75390625" style="0" customWidth="1"/>
    <col min="11" max="11" width="9.125" style="0" customWidth="1"/>
    <col min="12" max="12" width="11.375" style="0" customWidth="1"/>
    <col min="13" max="13" width="9.125" style="0" customWidth="1"/>
    <col min="14" max="14" width="11.00390625" style="0" bestFit="1" customWidth="1"/>
    <col min="15" max="16" width="9.50390625" style="0" customWidth="1"/>
    <col min="17" max="17" width="11.00390625" style="0" bestFit="1" customWidth="1"/>
    <col min="18" max="20" width="9.50390625" style="0" customWidth="1"/>
  </cols>
  <sheetData>
    <row r="2" spans="1:4" ht="13.5">
      <c r="A2" t="s">
        <v>42</v>
      </c>
      <c r="D2" s="15" t="s">
        <v>158</v>
      </c>
    </row>
    <row r="4" spans="1:20" ht="13.5">
      <c r="A4" s="96" t="s">
        <v>0</v>
      </c>
      <c r="B4" s="98" t="s">
        <v>22</v>
      </c>
      <c r="C4" s="94" t="s">
        <v>40</v>
      </c>
      <c r="D4" s="95"/>
      <c r="E4" s="95"/>
      <c r="F4" s="95"/>
      <c r="G4" s="95"/>
      <c r="H4" s="95"/>
      <c r="I4" s="93"/>
      <c r="J4" s="98" t="s">
        <v>24</v>
      </c>
      <c r="K4" s="94" t="s">
        <v>41</v>
      </c>
      <c r="L4" s="95"/>
      <c r="M4" s="95"/>
      <c r="N4" s="95"/>
      <c r="O4" s="95"/>
      <c r="P4" s="93"/>
      <c r="Q4" s="94" t="s">
        <v>81</v>
      </c>
      <c r="R4" s="95"/>
      <c r="S4" s="95"/>
      <c r="T4" s="93"/>
    </row>
    <row r="5" spans="1:20" ht="13.5">
      <c r="A5" s="97"/>
      <c r="B5" s="99"/>
      <c r="C5" s="1" t="s">
        <v>1</v>
      </c>
      <c r="D5" s="2" t="s">
        <v>9</v>
      </c>
      <c r="E5" s="1" t="s">
        <v>5</v>
      </c>
      <c r="F5" s="2" t="s">
        <v>10</v>
      </c>
      <c r="G5" s="2" t="s">
        <v>2</v>
      </c>
      <c r="H5" s="1" t="s">
        <v>3</v>
      </c>
      <c r="I5" s="1" t="s">
        <v>4</v>
      </c>
      <c r="J5" s="99"/>
      <c r="K5" s="1" t="s">
        <v>13</v>
      </c>
      <c r="L5" s="1" t="s">
        <v>14</v>
      </c>
      <c r="M5" s="1" t="s">
        <v>15</v>
      </c>
      <c r="N5" s="1" t="s">
        <v>1</v>
      </c>
      <c r="O5" s="2" t="s">
        <v>9</v>
      </c>
      <c r="P5" s="1" t="s">
        <v>5</v>
      </c>
      <c r="Q5" s="2" t="s">
        <v>83</v>
      </c>
      <c r="R5" s="2" t="s">
        <v>9</v>
      </c>
      <c r="S5" s="1" t="s">
        <v>5</v>
      </c>
      <c r="T5" s="1" t="s">
        <v>4</v>
      </c>
    </row>
    <row r="6" spans="1:20" ht="13.5">
      <c r="A6" s="1" t="s">
        <v>8</v>
      </c>
      <c r="B6" s="3">
        <f>SUM(F6:I6)</f>
        <v>16246629</v>
      </c>
      <c r="C6" s="3">
        <f>SUM('電気･ガス詳細'!C4:F15)</f>
        <v>9016832</v>
      </c>
      <c r="D6" s="3">
        <f>SUM('電気･ガス詳細'!G4:G15)</f>
        <v>3019333</v>
      </c>
      <c r="E6" s="3">
        <f>SUM('電気･ガス詳細'!I4:I15)</f>
        <v>566919</v>
      </c>
      <c r="F6" s="3">
        <f>SUM('電気･ガス詳細'!H4:H15)+E6</f>
        <v>12603084</v>
      </c>
      <c r="G6" s="3">
        <f>SUM('電気･ガス詳細'!J4:L15)</f>
        <v>3234391</v>
      </c>
      <c r="H6" s="3">
        <f>SUM('電気･ガス詳細'!M4:M15)</f>
        <v>26280</v>
      </c>
      <c r="I6" s="3">
        <f>SUM('電気･ガス詳細'!N4:N15)</f>
        <v>382874</v>
      </c>
      <c r="J6" s="3">
        <f>SUM('電気･ガス詳細'!O4:O15)</f>
        <v>16246629</v>
      </c>
      <c r="K6" s="3">
        <f>SUM('電気･ガス詳細'!P4:P15)</f>
        <v>480010</v>
      </c>
      <c r="L6" s="3">
        <f>SUM('電気･ガス詳細'!Q4:Q15)</f>
        <v>30668581.48</v>
      </c>
      <c r="M6" s="3">
        <f>SUM('電気･ガス詳細'!R4:R15)</f>
        <v>5477490</v>
      </c>
      <c r="N6" s="3">
        <f>SUM('電気･ガス詳細'!S4:V15)</f>
        <v>20686011.48</v>
      </c>
      <c r="O6" s="3">
        <f>SUM('電気･ガス詳細'!W4:W15)</f>
        <v>6593050</v>
      </c>
      <c r="P6" s="3">
        <f>SUM('電気･ガス詳細'!X4:X15)</f>
        <v>3455340</v>
      </c>
      <c r="Q6" s="6">
        <f>SUM('電気･ガス詳細'!AA4:AD15)</f>
        <v>25625.6</v>
      </c>
      <c r="R6" s="6">
        <f>SUM('電気･ガス詳細'!AE4:AE15)</f>
        <v>6731.89</v>
      </c>
      <c r="S6" s="6">
        <f>SUM('電気･ガス詳細'!AF4:AF15)</f>
        <v>6990.24</v>
      </c>
      <c r="T6" s="6">
        <f>SUM('電気･ガス詳細'!AG4:AG15)</f>
        <v>756.79</v>
      </c>
    </row>
    <row r="7" spans="1:20" ht="13.5">
      <c r="A7" s="1" t="s">
        <v>7</v>
      </c>
      <c r="B7" s="3">
        <f>SUM(F7:I7)</f>
        <v>16349928</v>
      </c>
      <c r="C7" s="3">
        <f>SUM('電気･ガス詳細'!C16:F27)</f>
        <v>8139330</v>
      </c>
      <c r="D7" s="3">
        <f>SUM('電気･ガス詳細'!G16:G27)</f>
        <v>3490533</v>
      </c>
      <c r="E7" s="3">
        <f>SUM('電気･ガス詳細'!I16:I27)</f>
        <v>655712</v>
      </c>
      <c r="F7" s="3">
        <f>SUM('電気･ガス詳細'!H16:H27)+E7</f>
        <v>12285575</v>
      </c>
      <c r="G7" s="3">
        <f>SUM('電気･ガス詳細'!J16:L27)</f>
        <v>3872307</v>
      </c>
      <c r="H7" s="3">
        <f>SUM('電気･ガス詳細'!M16:M27)</f>
        <v>35819</v>
      </c>
      <c r="I7" s="3">
        <f>SUM('電気･ガス詳細'!N16:N27)</f>
        <v>156227</v>
      </c>
      <c r="J7" s="3">
        <f>SUM('電気･ガス詳細'!O16:O27)</f>
        <v>16349928</v>
      </c>
      <c r="K7" s="3">
        <f>SUM('電気･ガス詳細'!P16:P27)</f>
        <v>321430</v>
      </c>
      <c r="L7" s="3">
        <f>SUM('電気･ガス詳細'!Q16:Q27)</f>
        <v>32902080</v>
      </c>
      <c r="M7" s="3">
        <f>SUM('電気･ガス詳細'!R16:R27)</f>
        <v>7109320</v>
      </c>
      <c r="N7" s="3">
        <f>SUM('電気･ガス詳細'!S16:V27)</f>
        <v>19259340</v>
      </c>
      <c r="O7" s="3">
        <f>SUM('電気･ガス詳細'!W16:W27)</f>
        <v>7830970</v>
      </c>
      <c r="P7" s="3">
        <f>SUM('電気･ガス詳細'!X16:X27)</f>
        <v>2892670</v>
      </c>
      <c r="Q7" s="6">
        <f>SUM('電気･ガス詳細'!AA16:AD27)</f>
        <v>23666.73</v>
      </c>
      <c r="R7" s="6">
        <f>SUM('電気･ガス詳細'!AE16:AE27)</f>
        <v>7981.609999999999</v>
      </c>
      <c r="S7" s="6">
        <f>SUM('電気･ガス詳細'!AF16:AF27)</f>
        <v>8169.8099999999995</v>
      </c>
      <c r="T7" s="6">
        <f>SUM('電気･ガス詳細'!AG16:AG27)</f>
        <v>256.74</v>
      </c>
    </row>
    <row r="8" spans="1:20" ht="13.5">
      <c r="A8" s="1" t="s">
        <v>82</v>
      </c>
      <c r="B8" s="3">
        <f>SUM(F8:I8)</f>
        <v>16190082</v>
      </c>
      <c r="C8" s="3">
        <f>SUM('電気･ガス詳細'!C28:F39)</f>
        <v>8504994</v>
      </c>
      <c r="D8" s="3">
        <f>SUM('電気･ガス詳細'!G28:G39)</f>
        <v>3170826</v>
      </c>
      <c r="E8" s="3">
        <f>SUM('電気･ガス詳細'!I28:I39)</f>
        <v>646947</v>
      </c>
      <c r="F8" s="3">
        <f>SUM('電気･ガス詳細'!H28:H39)+E8</f>
        <v>12322767</v>
      </c>
      <c r="G8" s="3">
        <f>SUM('電気･ガス詳細'!J28:L39)</f>
        <v>3848507</v>
      </c>
      <c r="H8" s="3">
        <f>SUM('電気･ガス詳細'!M28:M39)</f>
        <v>18165</v>
      </c>
      <c r="I8" s="3">
        <f>SUM('電気･ガス詳細'!N28:N39)</f>
        <v>643</v>
      </c>
      <c r="J8" s="3">
        <f>SUM('電気･ガス詳細'!O28:O39)</f>
        <v>16190082</v>
      </c>
      <c r="K8" s="3">
        <f>SUM('電気･ガス詳細'!P28:P39)</f>
        <v>202170</v>
      </c>
      <c r="L8" s="3">
        <f>SUM('電気･ガス詳細'!Q28:Q39)</f>
        <v>32583190</v>
      </c>
      <c r="M8" s="3">
        <f>SUM('電気･ガス詳細'!R28:R39)</f>
        <v>6889440</v>
      </c>
      <c r="N8" s="3">
        <f>SUM('電気･ガス詳細'!S28:V39)</f>
        <v>20173660</v>
      </c>
      <c r="O8" s="3">
        <f>SUM('電気･ガス詳細'!W28:W39)</f>
        <v>6937420</v>
      </c>
      <c r="P8" s="3">
        <f>SUM('電気･ガス詳細'!X28:X39)</f>
        <v>2992820</v>
      </c>
      <c r="Q8" s="6">
        <f>SUM('電気･ガス詳細'!AA28:AD39)</f>
        <v>24514.15</v>
      </c>
      <c r="R8" s="6">
        <f>SUM('電気･ガス詳細'!AE28:AE39)</f>
        <v>7080.680000000002</v>
      </c>
      <c r="S8" s="6">
        <f>SUM('電気･ガス詳細'!AF28:AF39)</f>
        <v>8300.31</v>
      </c>
      <c r="T8" s="6">
        <f>SUM('電気･ガス詳細'!AG28:AG39)</f>
        <v>0.32</v>
      </c>
    </row>
    <row r="9" spans="1:20" ht="13.5">
      <c r="A9" s="1" t="s">
        <v>155</v>
      </c>
      <c r="B9" s="3">
        <f>SUM(F9:I9)</f>
        <v>16073672</v>
      </c>
      <c r="C9" s="3">
        <f>SUM('電気･ガス詳細'!C40:F51)</f>
        <v>7757631</v>
      </c>
      <c r="D9" s="3">
        <f>SUM('電気･ガス詳細'!G40:G51)</f>
        <v>3247262</v>
      </c>
      <c r="E9" s="3">
        <f>SUM('電気･ガス詳細'!I40:I51)</f>
        <v>625742</v>
      </c>
      <c r="F9" s="3">
        <f>SUM('電気･ガス詳細'!H40:H51)+E9</f>
        <v>11630635</v>
      </c>
      <c r="G9" s="3">
        <f>SUM('電気･ガス詳細'!J40:L51)</f>
        <v>4405397</v>
      </c>
      <c r="H9" s="3">
        <f>SUM('電気･ガス詳細'!M40:M51)</f>
        <v>29771</v>
      </c>
      <c r="I9" s="3">
        <f>SUM('電気･ガス詳細'!N40:N51)</f>
        <v>7869</v>
      </c>
      <c r="J9" s="3">
        <f>SUM('電気･ガス詳細'!O40:O51)</f>
        <v>16073672</v>
      </c>
      <c r="K9" s="3">
        <f>SUM('電気･ガス詳細'!P40:P51)</f>
        <v>249260</v>
      </c>
      <c r="L9" s="3">
        <f>SUM('電気･ガス詳細'!Q40:Q51)</f>
        <v>32253586</v>
      </c>
      <c r="M9" s="3">
        <f>SUM('電気･ガス詳細'!R40:R51)</f>
        <v>8487656</v>
      </c>
      <c r="N9" s="3">
        <f>SUM('電気･ガス詳細'!S40:V51)</f>
        <v>18327260</v>
      </c>
      <c r="O9" s="3">
        <f>SUM('電気･ガス詳細'!W40:W51)</f>
        <v>6959730</v>
      </c>
      <c r="P9" s="3">
        <f>SUM('電気･ガス詳細'!X40:X51)</f>
        <v>3019490</v>
      </c>
      <c r="Q9" s="6">
        <f>SUM('電気･ガス詳細'!AA40:AD51)</f>
        <v>22996.199999999997</v>
      </c>
      <c r="R9" s="6">
        <f>SUM('電気･ガス詳細'!AE40:AE51)</f>
        <v>7103.420000000001</v>
      </c>
      <c r="S9" s="6">
        <f>SUM('電気･ガス詳細'!AF40:AF51)</f>
        <v>8713.18</v>
      </c>
      <c r="T9" s="6">
        <f>SUM('電気･ガス詳細'!AG40:AG51)</f>
        <v>15.03</v>
      </c>
    </row>
    <row r="10" spans="1:20" ht="13.5">
      <c r="A10" s="14" t="s">
        <v>156</v>
      </c>
      <c r="B10" s="3">
        <f>SUM(F10:G10)</f>
        <v>16557559</v>
      </c>
      <c r="C10" s="3">
        <f>SUM('電気･ガス詳細'!C52:F63)</f>
        <v>8276178</v>
      </c>
      <c r="D10" s="3">
        <f>SUM('電気･ガス詳細'!G52:G63)</f>
        <v>3240211</v>
      </c>
      <c r="E10" s="3">
        <f>SUM('電気･ガス詳細'!I52:I63)</f>
        <v>405579</v>
      </c>
      <c r="F10" s="3">
        <f>SUM('電気･ガス詳細'!H52:H63)+E10</f>
        <v>11921968</v>
      </c>
      <c r="G10" s="3">
        <f>SUM('電気･ガス詳細'!J52:L63)</f>
        <v>4635591</v>
      </c>
      <c r="H10" s="3">
        <f>SUM('電気･ガス詳細'!M52:M63)</f>
        <v>30642</v>
      </c>
      <c r="I10" s="3">
        <f>SUM('電気･ガス詳細'!N52:N63)</f>
        <v>36999</v>
      </c>
      <c r="J10" s="3">
        <f>SUM('電気･ガス詳細'!O52:O63)</f>
        <v>16625200</v>
      </c>
      <c r="K10" s="3">
        <f>SUM('電気･ガス詳細'!P52:P63)</f>
        <v>486670</v>
      </c>
      <c r="L10" s="3">
        <f>SUM('電気･ガス詳細'!Q52:Q63)</f>
        <v>31454590</v>
      </c>
      <c r="M10" s="3">
        <f>SUM('電気･ガス詳細'!R52:R63)</f>
        <v>6605280</v>
      </c>
      <c r="N10" s="3">
        <f>SUM('電気･ガス詳細'!S52:V63)</f>
        <v>19564670</v>
      </c>
      <c r="O10" s="3">
        <f>SUM('電気･ガス詳細'!W52:W63)</f>
        <v>7126610</v>
      </c>
      <c r="P10" s="3">
        <f>SUM('電気･ガス詳細'!X52:X63)</f>
        <v>2821460</v>
      </c>
      <c r="Q10" s="6">
        <f>SUM('電気･ガス詳細'!AA52:AD63)</f>
        <v>24443.450000000004</v>
      </c>
      <c r="R10" s="6">
        <f>SUM('電気･ガス詳細'!AE52:AE63)</f>
        <v>7314.65</v>
      </c>
      <c r="S10" s="6">
        <f>SUM('電気･ガス詳細'!AF52:AF63)</f>
        <v>6452.98</v>
      </c>
      <c r="T10" s="6">
        <f>SUM('電気･ガス詳細'!AG52:AG63)</f>
        <v>80.04</v>
      </c>
    </row>
    <row r="11" spans="1:20" ht="13.5">
      <c r="A11" s="14" t="s">
        <v>157</v>
      </c>
      <c r="B11" s="3">
        <f>SUM(F11:G11)</f>
        <v>16911766</v>
      </c>
      <c r="C11" s="3">
        <f>SUM('電気･ガス詳細'!C64:F75)</f>
        <v>8479829</v>
      </c>
      <c r="D11" s="3">
        <f>SUM('電気･ガス詳細'!G64:G75)</f>
        <v>3486657</v>
      </c>
      <c r="E11" s="3">
        <f>SUM('電気･ガス詳細'!I64:I75)</f>
        <v>97760</v>
      </c>
      <c r="F11" s="3">
        <f>SUM('電気･ガス詳細'!H64:H75)+E11</f>
        <v>12064246</v>
      </c>
      <c r="G11" s="3">
        <f>SUM('電気･ガス詳細'!J64:L75)</f>
        <v>4847520</v>
      </c>
      <c r="H11" s="3">
        <f>SUM('電気･ガス詳細'!M64:M75)</f>
        <v>25831</v>
      </c>
      <c r="I11" s="3">
        <f>SUM('電気･ガス詳細'!N64:N75)</f>
        <v>192911</v>
      </c>
      <c r="J11" s="3">
        <f>SUM('電気･ガス詳細'!O64:O75)</f>
        <v>17130508</v>
      </c>
      <c r="K11" s="3">
        <f>SUM('電気･ガス詳細'!P64:P75)</f>
        <v>288460</v>
      </c>
      <c r="L11" s="3">
        <f>SUM('電気･ガス詳細'!Q64:Q75)</f>
        <v>31271032</v>
      </c>
      <c r="M11" s="3">
        <f>SUM('電気･ガス詳細'!R64:R75)</f>
        <v>6092742</v>
      </c>
      <c r="N11" s="3">
        <f>SUM('電気･ガス詳細'!S64:V75)</f>
        <v>20149200</v>
      </c>
      <c r="O11" s="3">
        <f>SUM('電気･ガス詳細'!W64:W75)</f>
        <v>7850970</v>
      </c>
      <c r="P11" s="3">
        <f>SUM('電気･ガス詳細'!X64:X75)</f>
        <v>3034620</v>
      </c>
      <c r="Q11" s="6">
        <f>SUM('電気･ガス詳細'!AA64:AD75)</f>
        <v>25160.829999999998</v>
      </c>
      <c r="R11" s="6">
        <f>SUM('電気･ガス詳細'!AE64:AE75)</f>
        <v>8018.150000000001</v>
      </c>
      <c r="S11" s="6">
        <f>SUM('電気･ガス詳細'!AF64:AF75)</f>
        <v>1963.25</v>
      </c>
      <c r="T11" s="6">
        <f>SUM('電気･ガス詳細'!AG64:AG75)</f>
        <v>377.17</v>
      </c>
    </row>
    <row r="12" spans="1:10" ht="13.5">
      <c r="A12" s="16" t="s">
        <v>160</v>
      </c>
      <c r="B12" s="4">
        <f>AVERAGE(B6:B11)</f>
        <v>16388272.666666666</v>
      </c>
      <c r="F12" s="4">
        <f>AVERAGE(F6:F11)</f>
        <v>12138045.833333334</v>
      </c>
      <c r="J12" s="4">
        <f>AVERAGE(J6:J11)</f>
        <v>16436003.166666666</v>
      </c>
    </row>
    <row r="15" ht="13.5">
      <c r="B15" t="s">
        <v>85</v>
      </c>
    </row>
    <row r="17" spans="2:5" ht="13.5">
      <c r="B17" s="1" t="s">
        <v>86</v>
      </c>
      <c r="C17" s="94" t="s">
        <v>87</v>
      </c>
      <c r="D17" s="93"/>
      <c r="E17" s="1" t="s">
        <v>88</v>
      </c>
    </row>
    <row r="18" spans="2:5" ht="13.5">
      <c r="B18" s="1" t="s">
        <v>89</v>
      </c>
      <c r="C18" s="94" t="s">
        <v>90</v>
      </c>
      <c r="D18" s="93"/>
      <c r="E18" s="12" t="s">
        <v>91</v>
      </c>
    </row>
    <row r="19" spans="2:5" ht="13.5">
      <c r="B19" s="1" t="s">
        <v>92</v>
      </c>
      <c r="C19" s="94" t="s">
        <v>93</v>
      </c>
      <c r="D19" s="93"/>
      <c r="E19" s="12" t="s">
        <v>94</v>
      </c>
    </row>
    <row r="20" spans="2:5" ht="13.5">
      <c r="B20" s="1" t="s">
        <v>95</v>
      </c>
      <c r="C20" s="94" t="s">
        <v>96</v>
      </c>
      <c r="D20" s="93"/>
      <c r="E20" s="12" t="s">
        <v>97</v>
      </c>
    </row>
    <row r="21" spans="2:5" ht="13.5">
      <c r="B21" s="1" t="s">
        <v>98</v>
      </c>
      <c r="C21" s="94" t="s">
        <v>99</v>
      </c>
      <c r="D21" s="93"/>
      <c r="E21" s="12" t="s">
        <v>100</v>
      </c>
    </row>
    <row r="22" spans="2:5" ht="13.5">
      <c r="B22" s="1" t="s">
        <v>101</v>
      </c>
      <c r="C22" s="94" t="s">
        <v>102</v>
      </c>
      <c r="D22" s="93"/>
      <c r="E22" s="12" t="s">
        <v>103</v>
      </c>
    </row>
    <row r="23" spans="2:5" ht="13.5">
      <c r="B23" s="1" t="s">
        <v>104</v>
      </c>
      <c r="C23" s="94" t="s">
        <v>105</v>
      </c>
      <c r="D23" s="93"/>
      <c r="E23" s="12" t="s">
        <v>106</v>
      </c>
    </row>
    <row r="24" spans="2:5" ht="13.5">
      <c r="B24" s="1" t="s">
        <v>107</v>
      </c>
      <c r="C24" s="94" t="s">
        <v>108</v>
      </c>
      <c r="D24" s="93"/>
      <c r="E24" s="12" t="s">
        <v>109</v>
      </c>
    </row>
    <row r="25" spans="2:5" ht="13.5">
      <c r="B25" s="1" t="s">
        <v>110</v>
      </c>
      <c r="C25" s="94" t="s">
        <v>111</v>
      </c>
      <c r="D25" s="93"/>
      <c r="E25" s="12" t="s">
        <v>112</v>
      </c>
    </row>
    <row r="26" spans="2:5" ht="13.5">
      <c r="B26" s="1" t="s">
        <v>113</v>
      </c>
      <c r="C26" s="94" t="s">
        <v>114</v>
      </c>
      <c r="D26" s="93"/>
      <c r="E26" s="12" t="s">
        <v>115</v>
      </c>
    </row>
    <row r="27" spans="2:5" ht="13.5">
      <c r="B27" s="1"/>
      <c r="C27" s="94"/>
      <c r="D27" s="93"/>
      <c r="E27" s="12"/>
    </row>
    <row r="28" spans="2:5" ht="13.5">
      <c r="B28" s="1" t="s">
        <v>116</v>
      </c>
      <c r="C28" s="92" t="s">
        <v>117</v>
      </c>
      <c r="D28" s="93"/>
      <c r="E28" s="12"/>
    </row>
    <row r="29" spans="2:5" ht="13.5">
      <c r="B29" s="1" t="s">
        <v>118</v>
      </c>
      <c r="C29" s="92" t="s">
        <v>119</v>
      </c>
      <c r="D29" s="93"/>
      <c r="E29" s="12"/>
    </row>
    <row r="30" spans="2:5" ht="13.5">
      <c r="B30" s="1" t="s">
        <v>120</v>
      </c>
      <c r="C30" s="92" t="s">
        <v>121</v>
      </c>
      <c r="D30" s="93"/>
      <c r="E30" s="12"/>
    </row>
  </sheetData>
  <mergeCells count="20">
    <mergeCell ref="K4:P4"/>
    <mergeCell ref="Q4:T4"/>
    <mergeCell ref="A4:A5"/>
    <mergeCell ref="B4:B5"/>
    <mergeCell ref="C4:I4"/>
    <mergeCell ref="J4:J5"/>
    <mergeCell ref="C17:D17"/>
    <mergeCell ref="C18:D18"/>
    <mergeCell ref="C19:D19"/>
    <mergeCell ref="C20:D20"/>
    <mergeCell ref="C21:D21"/>
    <mergeCell ref="C22:D22"/>
    <mergeCell ref="C23:D23"/>
    <mergeCell ref="C24:D24"/>
    <mergeCell ref="C29:D29"/>
    <mergeCell ref="C30:D30"/>
    <mergeCell ref="C25:D25"/>
    <mergeCell ref="C26:D26"/>
    <mergeCell ref="C27:D27"/>
    <mergeCell ref="C28:D28"/>
  </mergeCells>
  <printOptions/>
  <pageMargins left="0.75" right="0.75" top="1" bottom="1" header="0.512" footer="0.512"/>
  <pageSetup horizontalDpi="300" verticalDpi="300" orientation="landscape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0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12.75390625" style="17" customWidth="1"/>
    <col min="2" max="2" width="11.375" style="91" customWidth="1"/>
    <col min="3" max="7" width="9.125" style="17" customWidth="1"/>
    <col min="8" max="8" width="11.125" style="17" customWidth="1"/>
    <col min="9" max="9" width="9.00390625" style="17" customWidth="1"/>
    <col min="10" max="11" width="9.75390625" style="17" customWidth="1"/>
    <col min="12" max="13" width="9.125" style="17" customWidth="1"/>
    <col min="14" max="14" width="9.25390625" style="17" customWidth="1"/>
    <col min="15" max="15" width="11.125" style="17" customWidth="1"/>
    <col min="16" max="16" width="10.625" style="17" customWidth="1"/>
    <col min="17" max="17" width="9.875" style="17" bestFit="1" customWidth="1"/>
    <col min="18" max="18" width="9.875" style="17" customWidth="1"/>
    <col min="19" max="23" width="9.125" style="17" bestFit="1" customWidth="1"/>
    <col min="24" max="24" width="9.125" style="17" customWidth="1"/>
    <col min="25" max="25" width="10.125" style="17" customWidth="1"/>
    <col min="26" max="26" width="9.00390625" style="17" customWidth="1"/>
    <col min="27" max="31" width="10.50390625" style="20" bestFit="1" customWidth="1"/>
    <col min="32" max="32" width="9.50390625" style="20" bestFit="1" customWidth="1"/>
    <col min="33" max="33" width="9.00390625" style="20" customWidth="1"/>
    <col min="34" max="35" width="9.00390625" style="17" customWidth="1"/>
    <col min="36" max="36" width="13.50390625" style="17" customWidth="1"/>
    <col min="37" max="16384" width="9.00390625" style="17" customWidth="1"/>
  </cols>
  <sheetData>
    <row r="1" spans="2:19" ht="14.25" thickBot="1">
      <c r="B1" s="18" t="s">
        <v>158</v>
      </c>
      <c r="S1" s="19" t="s">
        <v>159</v>
      </c>
    </row>
    <row r="2" spans="1:33" ht="13.5" customHeight="1">
      <c r="A2" s="100" t="s">
        <v>0</v>
      </c>
      <c r="B2" s="114" t="s">
        <v>22</v>
      </c>
      <c r="C2" s="116" t="s">
        <v>6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108" t="s">
        <v>26</v>
      </c>
      <c r="Q2" s="110" t="s">
        <v>27</v>
      </c>
      <c r="R2" s="112" t="s">
        <v>28</v>
      </c>
      <c r="S2" s="105" t="s">
        <v>25</v>
      </c>
      <c r="T2" s="106"/>
      <c r="U2" s="106"/>
      <c r="V2" s="106"/>
      <c r="W2" s="106"/>
      <c r="X2" s="106"/>
      <c r="Y2" s="106"/>
      <c r="Z2" s="107"/>
      <c r="AA2" s="102" t="s">
        <v>80</v>
      </c>
      <c r="AB2" s="103"/>
      <c r="AC2" s="103"/>
      <c r="AD2" s="103"/>
      <c r="AE2" s="103"/>
      <c r="AF2" s="103"/>
      <c r="AG2" s="104"/>
    </row>
    <row r="3" spans="1:33" ht="27.75" thickBot="1">
      <c r="A3" s="101"/>
      <c r="B3" s="115"/>
      <c r="C3" s="21" t="s">
        <v>29</v>
      </c>
      <c r="D3" s="22" t="s">
        <v>30</v>
      </c>
      <c r="E3" s="23" t="s">
        <v>31</v>
      </c>
      <c r="F3" s="23" t="s">
        <v>32</v>
      </c>
      <c r="G3" s="23" t="s">
        <v>33</v>
      </c>
      <c r="H3" s="24" t="s">
        <v>10</v>
      </c>
      <c r="I3" s="25" t="s">
        <v>5</v>
      </c>
      <c r="J3" s="23" t="s">
        <v>20</v>
      </c>
      <c r="K3" s="23" t="s">
        <v>21</v>
      </c>
      <c r="L3" s="26" t="s">
        <v>23</v>
      </c>
      <c r="M3" s="25" t="s">
        <v>3</v>
      </c>
      <c r="N3" s="25" t="s">
        <v>4</v>
      </c>
      <c r="O3" s="27" t="s">
        <v>24</v>
      </c>
      <c r="P3" s="109"/>
      <c r="Q3" s="111"/>
      <c r="R3" s="113"/>
      <c r="S3" s="23" t="s">
        <v>29</v>
      </c>
      <c r="T3" s="22" t="s">
        <v>30</v>
      </c>
      <c r="U3" s="23" t="s">
        <v>31</v>
      </c>
      <c r="V3" s="23" t="s">
        <v>32</v>
      </c>
      <c r="W3" s="23" t="s">
        <v>33</v>
      </c>
      <c r="X3" s="23" t="s">
        <v>11</v>
      </c>
      <c r="Y3" s="23" t="s">
        <v>34</v>
      </c>
      <c r="Z3" s="28" t="s">
        <v>5</v>
      </c>
      <c r="AA3" s="21" t="s">
        <v>35</v>
      </c>
      <c r="AB3" s="22" t="s">
        <v>36</v>
      </c>
      <c r="AC3" s="23" t="s">
        <v>37</v>
      </c>
      <c r="AD3" s="23" t="s">
        <v>38</v>
      </c>
      <c r="AE3" s="23" t="s">
        <v>39</v>
      </c>
      <c r="AF3" s="29" t="s">
        <v>5</v>
      </c>
      <c r="AG3" s="30" t="s">
        <v>12</v>
      </c>
    </row>
    <row r="4" spans="1:33" ht="13.5">
      <c r="A4" s="31" t="s">
        <v>67</v>
      </c>
      <c r="B4" s="32">
        <v>1458748</v>
      </c>
      <c r="C4" s="33">
        <v>207260</v>
      </c>
      <c r="D4" s="7">
        <v>240298</v>
      </c>
      <c r="E4" s="7">
        <v>185366</v>
      </c>
      <c r="F4" s="7">
        <v>200430</v>
      </c>
      <c r="G4" s="7">
        <v>193570</v>
      </c>
      <c r="H4" s="7">
        <f aca="true" t="shared" si="0" ref="H4:H26">SUM(C4:G4)</f>
        <v>1026924</v>
      </c>
      <c r="I4" s="7">
        <v>53532</v>
      </c>
      <c r="J4" s="7">
        <v>154579</v>
      </c>
      <c r="K4" s="7">
        <v>83608</v>
      </c>
      <c r="L4" s="7">
        <v>121158</v>
      </c>
      <c r="M4" s="7">
        <v>0</v>
      </c>
      <c r="N4" s="7">
        <v>18947</v>
      </c>
      <c r="O4" s="34">
        <f>H4+SUM(I4:N4)</f>
        <v>1458748</v>
      </c>
      <c r="P4" s="35">
        <v>102050</v>
      </c>
      <c r="Q4" s="7">
        <f aca="true" t="shared" si="1" ref="Q4:Q15">Y4+Z4+R4</f>
        <v>2361440</v>
      </c>
      <c r="R4" s="7">
        <v>312860</v>
      </c>
      <c r="S4" s="7">
        <v>470570</v>
      </c>
      <c r="T4" s="7">
        <v>535570</v>
      </c>
      <c r="U4" s="7">
        <v>437450</v>
      </c>
      <c r="V4" s="7">
        <v>434390</v>
      </c>
      <c r="W4" s="7">
        <v>419200</v>
      </c>
      <c r="X4" s="7">
        <v>379230</v>
      </c>
      <c r="Y4" s="7">
        <f aca="true" t="shared" si="2" ref="Y4:Y15">SUM(S4:W4)-X4</f>
        <v>1917950</v>
      </c>
      <c r="Z4" s="36">
        <v>130630</v>
      </c>
      <c r="AA4" s="37">
        <v>569.53</v>
      </c>
      <c r="AB4" s="38">
        <v>651.38</v>
      </c>
      <c r="AC4" s="38">
        <v>533.25</v>
      </c>
      <c r="AD4" s="38">
        <v>531.38</v>
      </c>
      <c r="AE4" s="38">
        <v>427.34</v>
      </c>
      <c r="AF4" s="38">
        <v>654.59</v>
      </c>
      <c r="AG4" s="39">
        <v>38.21</v>
      </c>
    </row>
    <row r="5" spans="1:33" ht="13.5">
      <c r="A5" s="40" t="s">
        <v>66</v>
      </c>
      <c r="B5" s="41">
        <v>1506862</v>
      </c>
      <c r="C5" s="42">
        <v>203690</v>
      </c>
      <c r="D5" s="5">
        <v>234692</v>
      </c>
      <c r="E5" s="5">
        <v>227237</v>
      </c>
      <c r="F5" s="5">
        <v>157851</v>
      </c>
      <c r="G5" s="5">
        <v>179456</v>
      </c>
      <c r="H5" s="5">
        <f t="shared" si="0"/>
        <v>1002926</v>
      </c>
      <c r="I5" s="5">
        <v>54367</v>
      </c>
      <c r="J5" s="5">
        <v>177936</v>
      </c>
      <c r="K5" s="5">
        <v>81940</v>
      </c>
      <c r="L5" s="5">
        <v>164232</v>
      </c>
      <c r="M5" s="5">
        <v>3712</v>
      </c>
      <c r="N5" s="5">
        <v>21749</v>
      </c>
      <c r="O5" s="43">
        <f aca="true" t="shared" si="3" ref="O5:O50">H5+SUM(I5:N5)</f>
        <v>1506862</v>
      </c>
      <c r="P5" s="44">
        <v>13570</v>
      </c>
      <c r="Q5" s="5">
        <f t="shared" si="1"/>
        <v>2539810</v>
      </c>
      <c r="R5" s="5">
        <v>548170</v>
      </c>
      <c r="S5" s="5">
        <v>456620</v>
      </c>
      <c r="T5" s="5">
        <v>525200</v>
      </c>
      <c r="U5" s="5">
        <v>535690</v>
      </c>
      <c r="V5" s="5">
        <v>346250</v>
      </c>
      <c r="W5" s="5">
        <v>394000</v>
      </c>
      <c r="X5" s="5">
        <v>396900</v>
      </c>
      <c r="Y5" s="5">
        <f t="shared" si="2"/>
        <v>1860860</v>
      </c>
      <c r="Z5" s="45">
        <v>130780</v>
      </c>
      <c r="AA5" s="46">
        <v>554.06</v>
      </c>
      <c r="AB5" s="47">
        <v>642.53</v>
      </c>
      <c r="AC5" s="47">
        <v>652.58</v>
      </c>
      <c r="AD5" s="47">
        <v>422.51</v>
      </c>
      <c r="AE5" s="47">
        <v>407.05</v>
      </c>
      <c r="AF5" s="47">
        <v>657.45</v>
      </c>
      <c r="AG5" s="48">
        <v>41.31</v>
      </c>
    </row>
    <row r="6" spans="1:33" ht="13.5">
      <c r="A6" s="40" t="s">
        <v>65</v>
      </c>
      <c r="B6" s="41">
        <v>1300430</v>
      </c>
      <c r="C6" s="42">
        <v>184349</v>
      </c>
      <c r="D6" s="5">
        <v>186037</v>
      </c>
      <c r="E6" s="5">
        <v>209253</v>
      </c>
      <c r="F6" s="5">
        <v>7083</v>
      </c>
      <c r="G6" s="5">
        <v>296044</v>
      </c>
      <c r="H6" s="5">
        <f t="shared" si="0"/>
        <v>882766</v>
      </c>
      <c r="I6" s="5">
        <v>56683</v>
      </c>
      <c r="J6" s="5">
        <v>163083</v>
      </c>
      <c r="K6" s="5">
        <v>88873</v>
      </c>
      <c r="L6" s="5">
        <v>104515</v>
      </c>
      <c r="M6" s="5">
        <v>4480</v>
      </c>
      <c r="N6" s="5">
        <v>30</v>
      </c>
      <c r="O6" s="43">
        <f t="shared" si="3"/>
        <v>1300430</v>
      </c>
      <c r="P6" s="44">
        <v>1950</v>
      </c>
      <c r="Q6" s="5">
        <f t="shared" si="1"/>
        <v>2502460</v>
      </c>
      <c r="R6" s="5">
        <v>770120</v>
      </c>
      <c r="S6" s="5">
        <v>407010</v>
      </c>
      <c r="T6" s="5">
        <v>415910</v>
      </c>
      <c r="U6" s="5">
        <v>489340</v>
      </c>
      <c r="V6" s="5">
        <v>15540</v>
      </c>
      <c r="W6" s="5">
        <v>642470</v>
      </c>
      <c r="X6" s="5">
        <v>370720</v>
      </c>
      <c r="Y6" s="5">
        <f t="shared" si="2"/>
        <v>1599550</v>
      </c>
      <c r="Z6" s="45">
        <v>132790</v>
      </c>
      <c r="AA6" s="46">
        <v>497.43</v>
      </c>
      <c r="AB6" s="47">
        <v>510.15</v>
      </c>
      <c r="AC6" s="47">
        <v>601.02</v>
      </c>
      <c r="AD6" s="47">
        <v>20.1</v>
      </c>
      <c r="AE6" s="47">
        <v>655.04</v>
      </c>
      <c r="AF6" s="47">
        <v>682.03</v>
      </c>
      <c r="AG6" s="48">
        <v>0.05</v>
      </c>
    </row>
    <row r="7" spans="1:33" ht="13.5">
      <c r="A7" s="40" t="s">
        <v>64</v>
      </c>
      <c r="B7" s="41">
        <v>1193402</v>
      </c>
      <c r="C7" s="42">
        <v>132006</v>
      </c>
      <c r="D7" s="5">
        <v>98237</v>
      </c>
      <c r="E7" s="5">
        <v>207534</v>
      </c>
      <c r="F7" s="5">
        <v>154352</v>
      </c>
      <c r="G7" s="5">
        <v>268455</v>
      </c>
      <c r="H7" s="5">
        <f t="shared" si="0"/>
        <v>860584</v>
      </c>
      <c r="I7" s="5">
        <v>57900</v>
      </c>
      <c r="J7" s="5">
        <v>147521</v>
      </c>
      <c r="K7" s="5">
        <v>120925</v>
      </c>
      <c r="L7" s="5">
        <v>0</v>
      </c>
      <c r="M7" s="5">
        <v>6464</v>
      </c>
      <c r="N7" s="5">
        <v>8</v>
      </c>
      <c r="O7" s="43">
        <f t="shared" si="3"/>
        <v>1193402</v>
      </c>
      <c r="P7" s="44">
        <v>1240</v>
      </c>
      <c r="Q7" s="5">
        <f t="shared" si="1"/>
        <v>2418920</v>
      </c>
      <c r="R7" s="5">
        <v>566200</v>
      </c>
      <c r="S7" s="5">
        <v>313610</v>
      </c>
      <c r="T7" s="5">
        <v>224090</v>
      </c>
      <c r="U7" s="5">
        <v>502260</v>
      </c>
      <c r="V7" s="5">
        <v>368150</v>
      </c>
      <c r="W7" s="5">
        <v>599300</v>
      </c>
      <c r="X7" s="5">
        <v>288400</v>
      </c>
      <c r="Y7" s="5">
        <f t="shared" si="2"/>
        <v>1719010</v>
      </c>
      <c r="Z7" s="45">
        <v>133710</v>
      </c>
      <c r="AA7" s="46">
        <v>385</v>
      </c>
      <c r="AB7" s="47">
        <v>280.17</v>
      </c>
      <c r="AC7" s="47">
        <v>616.41</v>
      </c>
      <c r="AD7" s="47">
        <v>450.02</v>
      </c>
      <c r="AE7" s="47">
        <v>612.04</v>
      </c>
      <c r="AF7" s="47">
        <v>695.49</v>
      </c>
      <c r="AG7" s="48">
        <v>0.01</v>
      </c>
    </row>
    <row r="8" spans="1:33" ht="13.5">
      <c r="A8" s="40" t="s">
        <v>63</v>
      </c>
      <c r="B8" s="41">
        <v>1126132</v>
      </c>
      <c r="C8" s="42">
        <v>158886</v>
      </c>
      <c r="D8" s="5">
        <v>143656</v>
      </c>
      <c r="E8" s="5">
        <v>114499</v>
      </c>
      <c r="F8" s="5">
        <v>154002</v>
      </c>
      <c r="G8" s="5">
        <v>250635</v>
      </c>
      <c r="H8" s="5">
        <f t="shared" si="0"/>
        <v>821678</v>
      </c>
      <c r="I8" s="5">
        <v>63489</v>
      </c>
      <c r="J8" s="5">
        <v>0</v>
      </c>
      <c r="K8" s="5">
        <v>87088</v>
      </c>
      <c r="L8" s="5">
        <v>146441</v>
      </c>
      <c r="M8" s="5">
        <v>7425</v>
      </c>
      <c r="N8" s="5">
        <v>11</v>
      </c>
      <c r="O8" s="43">
        <f t="shared" si="3"/>
        <v>1126132</v>
      </c>
      <c r="P8" s="44">
        <v>1730</v>
      </c>
      <c r="Q8" s="5">
        <f t="shared" si="1"/>
        <v>2245001.48</v>
      </c>
      <c r="R8" s="5">
        <v>763920</v>
      </c>
      <c r="S8" s="5">
        <v>382590</v>
      </c>
      <c r="T8" s="5">
        <v>331.48</v>
      </c>
      <c r="U8" s="5">
        <v>278690</v>
      </c>
      <c r="V8" s="5">
        <v>374290</v>
      </c>
      <c r="W8" s="5">
        <v>565960</v>
      </c>
      <c r="X8" s="5">
        <v>269710</v>
      </c>
      <c r="Y8" s="5">
        <f t="shared" si="2"/>
        <v>1332151.48</v>
      </c>
      <c r="Z8" s="45">
        <v>148930</v>
      </c>
      <c r="AA8" s="46">
        <v>463.25</v>
      </c>
      <c r="AB8" s="47">
        <v>407.51</v>
      </c>
      <c r="AC8" s="47">
        <v>343.48</v>
      </c>
      <c r="AD8" s="47">
        <v>460.19</v>
      </c>
      <c r="AE8" s="47">
        <v>579.03</v>
      </c>
      <c r="AF8" s="47">
        <v>744</v>
      </c>
      <c r="AG8" s="48">
        <v>0.01</v>
      </c>
    </row>
    <row r="9" spans="1:33" ht="13.5">
      <c r="A9" s="40" t="s">
        <v>62</v>
      </c>
      <c r="B9" s="41">
        <v>1098674</v>
      </c>
      <c r="C9" s="42">
        <v>170560</v>
      </c>
      <c r="D9" s="5">
        <v>204693</v>
      </c>
      <c r="E9" s="5">
        <v>164372</v>
      </c>
      <c r="F9" s="5">
        <v>161554</v>
      </c>
      <c r="G9" s="5">
        <v>305017</v>
      </c>
      <c r="H9" s="5">
        <f t="shared" si="0"/>
        <v>1006196</v>
      </c>
      <c r="I9" s="5">
        <v>25036</v>
      </c>
      <c r="J9" s="5">
        <v>0</v>
      </c>
      <c r="K9" s="5">
        <v>32496</v>
      </c>
      <c r="L9" s="5">
        <v>30856</v>
      </c>
      <c r="M9" s="5">
        <v>2226</v>
      </c>
      <c r="N9" s="5">
        <v>1864</v>
      </c>
      <c r="O9" s="43">
        <f t="shared" si="3"/>
        <v>1098674</v>
      </c>
      <c r="P9" s="44">
        <v>38440</v>
      </c>
      <c r="Q9" s="5">
        <f t="shared" si="1"/>
        <v>2454010</v>
      </c>
      <c r="R9" s="5">
        <v>345540</v>
      </c>
      <c r="S9" s="5">
        <v>406120</v>
      </c>
      <c r="T9" s="5">
        <v>467920</v>
      </c>
      <c r="U9" s="5">
        <v>397860</v>
      </c>
      <c r="V9" s="5">
        <v>387490</v>
      </c>
      <c r="W9" s="5">
        <v>670530</v>
      </c>
      <c r="X9" s="5">
        <v>280200</v>
      </c>
      <c r="Y9" s="5">
        <f t="shared" si="2"/>
        <v>2049720</v>
      </c>
      <c r="Z9" s="45">
        <v>58750</v>
      </c>
      <c r="AA9" s="46">
        <v>489.33</v>
      </c>
      <c r="AB9" s="47">
        <v>571.06</v>
      </c>
      <c r="AC9" s="47">
        <v>475.55</v>
      </c>
      <c r="AD9" s="47">
        <v>472.08</v>
      </c>
      <c r="AE9" s="47">
        <v>681.42</v>
      </c>
      <c r="AF9" s="47">
        <v>297.27</v>
      </c>
      <c r="AG9" s="48">
        <v>3.39</v>
      </c>
    </row>
    <row r="10" spans="1:33" ht="13.5">
      <c r="A10" s="40" t="s">
        <v>61</v>
      </c>
      <c r="B10" s="41">
        <v>1239770</v>
      </c>
      <c r="C10" s="42">
        <v>226764</v>
      </c>
      <c r="D10" s="5">
        <v>173188</v>
      </c>
      <c r="E10" s="5">
        <v>220027</v>
      </c>
      <c r="F10" s="5">
        <v>225335</v>
      </c>
      <c r="G10" s="5">
        <v>313618</v>
      </c>
      <c r="H10" s="5">
        <f t="shared" si="0"/>
        <v>1158932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80838</v>
      </c>
      <c r="O10" s="43">
        <f t="shared" si="3"/>
        <v>1239770</v>
      </c>
      <c r="P10" s="44">
        <v>70810</v>
      </c>
      <c r="Q10" s="5">
        <f t="shared" si="1"/>
        <v>2600890</v>
      </c>
      <c r="R10" s="5">
        <v>226310</v>
      </c>
      <c r="S10" s="5">
        <v>530510</v>
      </c>
      <c r="T10" s="5">
        <v>389200</v>
      </c>
      <c r="U10" s="5">
        <v>522080</v>
      </c>
      <c r="V10" s="5">
        <v>533940</v>
      </c>
      <c r="W10" s="5">
        <v>672710</v>
      </c>
      <c r="X10" s="5">
        <v>273860</v>
      </c>
      <c r="Y10" s="5">
        <f t="shared" si="2"/>
        <v>2374580</v>
      </c>
      <c r="Z10" s="45">
        <v>0</v>
      </c>
      <c r="AA10" s="46">
        <v>647.08</v>
      </c>
      <c r="AB10" s="47">
        <v>476.5</v>
      </c>
      <c r="AC10" s="47">
        <v>635.18</v>
      </c>
      <c r="AD10" s="47">
        <v>655.42</v>
      </c>
      <c r="AE10" s="47">
        <v>686.44</v>
      </c>
      <c r="AF10" s="47">
        <v>0</v>
      </c>
      <c r="AG10" s="48">
        <v>158.33</v>
      </c>
    </row>
    <row r="11" spans="1:33" ht="13.5">
      <c r="A11" s="40" t="s">
        <v>60</v>
      </c>
      <c r="B11" s="41">
        <v>1307477</v>
      </c>
      <c r="C11" s="42">
        <v>166105</v>
      </c>
      <c r="D11" s="5">
        <v>172371</v>
      </c>
      <c r="E11" s="5">
        <v>182254</v>
      </c>
      <c r="F11" s="5">
        <v>211224</v>
      </c>
      <c r="G11" s="5">
        <v>314027</v>
      </c>
      <c r="H11" s="5">
        <f t="shared" si="0"/>
        <v>1045981</v>
      </c>
      <c r="I11" s="5">
        <v>43242</v>
      </c>
      <c r="J11" s="5">
        <v>6656</v>
      </c>
      <c r="K11" s="5">
        <v>69952</v>
      </c>
      <c r="L11" s="5">
        <v>83146</v>
      </c>
      <c r="M11" s="5">
        <v>1091</v>
      </c>
      <c r="N11" s="5">
        <v>57409</v>
      </c>
      <c r="O11" s="43">
        <f t="shared" si="3"/>
        <v>1307477</v>
      </c>
      <c r="P11" s="44">
        <v>36730</v>
      </c>
      <c r="Q11" s="5">
        <f t="shared" si="1"/>
        <v>2624510</v>
      </c>
      <c r="R11" s="5">
        <v>389220</v>
      </c>
      <c r="S11" s="5">
        <v>386360</v>
      </c>
      <c r="T11" s="5">
        <v>387690</v>
      </c>
      <c r="U11" s="5">
        <v>427990</v>
      </c>
      <c r="V11" s="5">
        <v>504440</v>
      </c>
      <c r="W11" s="5">
        <v>671530</v>
      </c>
      <c r="X11" s="5">
        <v>249200</v>
      </c>
      <c r="Y11" s="5">
        <f t="shared" si="2"/>
        <v>2128810</v>
      </c>
      <c r="Z11" s="45">
        <v>106480</v>
      </c>
      <c r="AA11" s="46">
        <v>472.06</v>
      </c>
      <c r="AB11" s="47">
        <v>479.55</v>
      </c>
      <c r="AC11" s="47">
        <v>519.41</v>
      </c>
      <c r="AD11" s="47">
        <v>616.15</v>
      </c>
      <c r="AE11" s="47">
        <v>687.24</v>
      </c>
      <c r="AF11" s="47">
        <v>537.42</v>
      </c>
      <c r="AG11" s="48">
        <v>112.43</v>
      </c>
    </row>
    <row r="12" spans="1:33" ht="13.5">
      <c r="A12" s="40" t="s">
        <v>59</v>
      </c>
      <c r="B12" s="41">
        <v>1531578</v>
      </c>
      <c r="C12" s="42">
        <v>198167</v>
      </c>
      <c r="D12" s="5">
        <v>173537</v>
      </c>
      <c r="E12" s="5">
        <v>200815</v>
      </c>
      <c r="F12" s="5">
        <v>215846</v>
      </c>
      <c r="G12" s="5">
        <v>288708</v>
      </c>
      <c r="H12" s="5">
        <f t="shared" si="0"/>
        <v>1077073</v>
      </c>
      <c r="I12" s="5">
        <v>57899</v>
      </c>
      <c r="J12" s="5">
        <v>101079</v>
      </c>
      <c r="K12" s="5">
        <v>119066</v>
      </c>
      <c r="L12" s="5">
        <v>175567</v>
      </c>
      <c r="M12" s="5">
        <v>882</v>
      </c>
      <c r="N12" s="5">
        <v>12</v>
      </c>
      <c r="O12" s="43">
        <f t="shared" si="3"/>
        <v>1531578</v>
      </c>
      <c r="P12" s="44">
        <v>58690</v>
      </c>
      <c r="Q12" s="5">
        <f t="shared" si="1"/>
        <v>2799050</v>
      </c>
      <c r="R12" s="5">
        <v>433090</v>
      </c>
      <c r="S12" s="5">
        <v>464580</v>
      </c>
      <c r="T12" s="5">
        <v>396040</v>
      </c>
      <c r="U12" s="5">
        <v>474710</v>
      </c>
      <c r="V12" s="5">
        <v>518160</v>
      </c>
      <c r="W12" s="5">
        <v>617400</v>
      </c>
      <c r="X12" s="5">
        <v>249090</v>
      </c>
      <c r="Y12" s="5">
        <f t="shared" si="2"/>
        <v>2221800</v>
      </c>
      <c r="Z12" s="45">
        <v>144160</v>
      </c>
      <c r="AA12" s="46">
        <v>565.41</v>
      </c>
      <c r="AB12" s="47">
        <v>481.17</v>
      </c>
      <c r="AC12" s="47">
        <v>580.11</v>
      </c>
      <c r="AD12" s="47">
        <v>631.05</v>
      </c>
      <c r="AE12" s="47">
        <v>629.2</v>
      </c>
      <c r="AF12" s="47">
        <v>744</v>
      </c>
      <c r="AG12" s="48">
        <v>0.01</v>
      </c>
    </row>
    <row r="13" spans="1:33" ht="13.5">
      <c r="A13" s="40" t="s">
        <v>55</v>
      </c>
      <c r="B13" s="41">
        <v>1549352</v>
      </c>
      <c r="C13" s="42">
        <v>211561</v>
      </c>
      <c r="D13" s="5">
        <v>246029</v>
      </c>
      <c r="E13" s="5">
        <v>209638</v>
      </c>
      <c r="F13" s="5">
        <v>203050</v>
      </c>
      <c r="G13" s="5">
        <v>222707</v>
      </c>
      <c r="H13" s="5">
        <f t="shared" si="0"/>
        <v>1092985</v>
      </c>
      <c r="I13" s="5">
        <v>56983</v>
      </c>
      <c r="J13" s="5">
        <v>85903</v>
      </c>
      <c r="K13" s="5">
        <v>123742</v>
      </c>
      <c r="L13" s="5">
        <v>172681</v>
      </c>
      <c r="M13" s="5">
        <v>0</v>
      </c>
      <c r="N13" s="5">
        <v>17058</v>
      </c>
      <c r="O13" s="43">
        <f t="shared" si="3"/>
        <v>1549352</v>
      </c>
      <c r="P13" s="44">
        <v>35410</v>
      </c>
      <c r="Q13" s="5">
        <f t="shared" si="1"/>
        <v>2831670</v>
      </c>
      <c r="R13" s="5">
        <v>456410</v>
      </c>
      <c r="S13" s="5">
        <v>491270</v>
      </c>
      <c r="T13" s="5">
        <v>553050</v>
      </c>
      <c r="U13" s="5">
        <v>486720</v>
      </c>
      <c r="V13" s="5">
        <v>477480</v>
      </c>
      <c r="W13" s="5">
        <v>466450</v>
      </c>
      <c r="X13" s="5">
        <v>242500</v>
      </c>
      <c r="Y13" s="5">
        <f t="shared" si="2"/>
        <v>2232470</v>
      </c>
      <c r="Z13" s="45">
        <v>142790</v>
      </c>
      <c r="AA13" s="46">
        <v>600.01</v>
      </c>
      <c r="AB13" s="47">
        <v>674.52</v>
      </c>
      <c r="AC13" s="47">
        <v>589.48</v>
      </c>
      <c r="AD13" s="47">
        <v>583.08</v>
      </c>
      <c r="AE13" s="47">
        <v>475.51</v>
      </c>
      <c r="AF13" s="47">
        <v>744</v>
      </c>
      <c r="AG13" s="48">
        <v>33.28</v>
      </c>
    </row>
    <row r="14" spans="1:33" ht="13.5">
      <c r="A14" s="40" t="s">
        <v>45</v>
      </c>
      <c r="B14" s="41">
        <v>1355047</v>
      </c>
      <c r="C14" s="42">
        <v>154624</v>
      </c>
      <c r="D14" s="5">
        <v>230974</v>
      </c>
      <c r="E14" s="5">
        <v>231985</v>
      </c>
      <c r="F14" s="5">
        <v>204280</v>
      </c>
      <c r="G14" s="5">
        <v>88977</v>
      </c>
      <c r="H14" s="5">
        <f t="shared" si="0"/>
        <v>910840</v>
      </c>
      <c r="I14" s="5">
        <v>39202</v>
      </c>
      <c r="J14" s="5">
        <v>116652</v>
      </c>
      <c r="K14" s="5">
        <v>78297</v>
      </c>
      <c r="L14" s="5">
        <v>109632</v>
      </c>
      <c r="M14" s="5">
        <v>0</v>
      </c>
      <c r="N14" s="5">
        <v>100424</v>
      </c>
      <c r="O14" s="43">
        <f t="shared" si="3"/>
        <v>1355047</v>
      </c>
      <c r="P14" s="44">
        <v>14790</v>
      </c>
      <c r="Q14" s="5">
        <f t="shared" si="1"/>
        <v>2544130</v>
      </c>
      <c r="R14" s="5">
        <v>504410</v>
      </c>
      <c r="S14" s="5">
        <v>380300</v>
      </c>
      <c r="T14" s="5">
        <v>525730</v>
      </c>
      <c r="U14" s="5">
        <v>545570</v>
      </c>
      <c r="V14" s="5">
        <v>488760</v>
      </c>
      <c r="W14" s="5">
        <v>199630</v>
      </c>
      <c r="X14" s="5">
        <v>198260</v>
      </c>
      <c r="Y14" s="5">
        <f t="shared" si="2"/>
        <v>1941730</v>
      </c>
      <c r="Z14" s="45">
        <v>97990</v>
      </c>
      <c r="AA14" s="46">
        <v>461.53</v>
      </c>
      <c r="AB14" s="47">
        <v>643.52</v>
      </c>
      <c r="AC14" s="47">
        <v>658.34</v>
      </c>
      <c r="AD14" s="47">
        <v>589.25</v>
      </c>
      <c r="AE14" s="47">
        <v>204.53</v>
      </c>
      <c r="AF14" s="47">
        <v>504.43</v>
      </c>
      <c r="AG14" s="48">
        <v>201.4</v>
      </c>
    </row>
    <row r="15" spans="1:33" ht="14.25" thickBot="1">
      <c r="A15" s="49" t="s">
        <v>44</v>
      </c>
      <c r="B15" s="50">
        <v>1579157</v>
      </c>
      <c r="C15" s="51">
        <v>124235</v>
      </c>
      <c r="D15" s="8">
        <v>256955</v>
      </c>
      <c r="E15" s="8">
        <v>223226</v>
      </c>
      <c r="F15" s="8">
        <v>246745</v>
      </c>
      <c r="G15" s="8">
        <v>298119</v>
      </c>
      <c r="H15" s="8">
        <f t="shared" si="0"/>
        <v>1149280</v>
      </c>
      <c r="I15" s="8">
        <v>58586</v>
      </c>
      <c r="J15" s="8">
        <v>37256</v>
      </c>
      <c r="K15" s="8">
        <v>119145</v>
      </c>
      <c r="L15" s="8">
        <v>130366</v>
      </c>
      <c r="M15" s="8">
        <v>0</v>
      </c>
      <c r="N15" s="8">
        <v>84524</v>
      </c>
      <c r="O15" s="52">
        <f t="shared" si="3"/>
        <v>1579157</v>
      </c>
      <c r="P15" s="53">
        <v>104600</v>
      </c>
      <c r="Q15" s="8">
        <f t="shared" si="1"/>
        <v>2746690</v>
      </c>
      <c r="R15" s="8">
        <v>161240</v>
      </c>
      <c r="S15" s="8">
        <v>313990</v>
      </c>
      <c r="T15" s="8">
        <v>592670</v>
      </c>
      <c r="U15" s="8">
        <v>529020</v>
      </c>
      <c r="V15" s="8">
        <v>592810</v>
      </c>
      <c r="W15" s="8">
        <v>673870</v>
      </c>
      <c r="X15" s="8">
        <v>257270</v>
      </c>
      <c r="Y15" s="8">
        <f t="shared" si="2"/>
        <v>2445090</v>
      </c>
      <c r="Z15" s="54">
        <v>140360</v>
      </c>
      <c r="AA15" s="55">
        <v>380.12</v>
      </c>
      <c r="AB15" s="56">
        <v>727.08</v>
      </c>
      <c r="AC15" s="56">
        <v>645.36</v>
      </c>
      <c r="AD15" s="56">
        <v>714.25</v>
      </c>
      <c r="AE15" s="56">
        <v>687.05</v>
      </c>
      <c r="AF15" s="56">
        <v>729.56</v>
      </c>
      <c r="AG15" s="57">
        <v>168.36</v>
      </c>
    </row>
    <row r="16" spans="1:33" ht="13.5">
      <c r="A16" s="58" t="s">
        <v>46</v>
      </c>
      <c r="B16" s="59">
        <v>1769330</v>
      </c>
      <c r="C16" s="60">
        <v>128082</v>
      </c>
      <c r="D16" s="10">
        <v>241390</v>
      </c>
      <c r="E16" s="10">
        <v>235545</v>
      </c>
      <c r="F16" s="10">
        <v>206588</v>
      </c>
      <c r="G16" s="10">
        <v>267780</v>
      </c>
      <c r="H16" s="10">
        <f t="shared" si="0"/>
        <v>1079385</v>
      </c>
      <c r="I16" s="10">
        <v>58514</v>
      </c>
      <c r="J16" s="10">
        <v>73517</v>
      </c>
      <c r="K16" s="10">
        <v>101396</v>
      </c>
      <c r="L16" s="10">
        <v>154507</v>
      </c>
      <c r="M16" s="10">
        <v>4123</v>
      </c>
      <c r="N16" s="10">
        <v>11373</v>
      </c>
      <c r="O16" s="61">
        <f t="shared" si="3"/>
        <v>1482815</v>
      </c>
      <c r="P16" s="62">
        <v>87740</v>
      </c>
      <c r="Q16" s="10">
        <f aca="true" t="shared" si="4" ref="Q16:Q21">Y16+Z16+R16</f>
        <v>2713650</v>
      </c>
      <c r="R16" s="10">
        <v>281970</v>
      </c>
      <c r="S16" s="10">
        <v>323630</v>
      </c>
      <c r="T16" s="10">
        <v>555030</v>
      </c>
      <c r="U16" s="10">
        <v>563140</v>
      </c>
      <c r="V16" s="10">
        <v>492200</v>
      </c>
      <c r="W16" s="10">
        <v>606610</v>
      </c>
      <c r="X16" s="10">
        <v>252740</v>
      </c>
      <c r="Y16" s="10">
        <f aca="true" t="shared" si="5" ref="Y16:Y21">SUM(S16:W16)-X16</f>
        <v>2287870</v>
      </c>
      <c r="Z16" s="63">
        <v>143810</v>
      </c>
      <c r="AA16" s="64">
        <v>395.59</v>
      </c>
      <c r="AB16" s="65">
        <v>673.38</v>
      </c>
      <c r="AC16" s="65">
        <v>684.41</v>
      </c>
      <c r="AD16" s="65">
        <v>597.42</v>
      </c>
      <c r="AE16" s="65">
        <v>619.34</v>
      </c>
      <c r="AF16" s="65">
        <v>720</v>
      </c>
      <c r="AG16" s="66">
        <v>23.08</v>
      </c>
    </row>
    <row r="17" spans="1:33" ht="13.5">
      <c r="A17" s="40" t="s">
        <v>47</v>
      </c>
      <c r="B17" s="41">
        <v>1791340</v>
      </c>
      <c r="C17" s="42">
        <v>91470</v>
      </c>
      <c r="D17" s="5">
        <v>242853</v>
      </c>
      <c r="E17" s="5">
        <v>157319</v>
      </c>
      <c r="F17" s="5">
        <v>228551</v>
      </c>
      <c r="G17" s="5">
        <v>289215</v>
      </c>
      <c r="H17" s="5">
        <f t="shared" si="0"/>
        <v>1009408</v>
      </c>
      <c r="I17" s="5">
        <v>60950</v>
      </c>
      <c r="J17" s="5">
        <v>138954</v>
      </c>
      <c r="K17" s="5">
        <v>107193</v>
      </c>
      <c r="L17" s="5">
        <v>187102</v>
      </c>
      <c r="M17" s="5">
        <v>4596</v>
      </c>
      <c r="N17" s="5">
        <v>0</v>
      </c>
      <c r="O17" s="43">
        <f t="shared" si="3"/>
        <v>1508203</v>
      </c>
      <c r="P17" s="44">
        <v>12390</v>
      </c>
      <c r="Q17" s="5">
        <f t="shared" si="4"/>
        <v>2880070</v>
      </c>
      <c r="R17" s="5">
        <v>621030</v>
      </c>
      <c r="S17" s="5">
        <v>229720</v>
      </c>
      <c r="T17" s="5">
        <v>555870</v>
      </c>
      <c r="U17" s="5">
        <v>375660</v>
      </c>
      <c r="V17" s="5">
        <v>540960</v>
      </c>
      <c r="W17" s="5">
        <v>655180</v>
      </c>
      <c r="X17" s="5">
        <v>246990</v>
      </c>
      <c r="Y17" s="5">
        <f t="shared" si="5"/>
        <v>2110400</v>
      </c>
      <c r="Z17" s="45">
        <v>148640</v>
      </c>
      <c r="AA17" s="46">
        <v>285.18</v>
      </c>
      <c r="AB17" s="47">
        <v>679.04</v>
      </c>
      <c r="AC17" s="47">
        <v>459.04</v>
      </c>
      <c r="AD17" s="47">
        <v>657.37</v>
      </c>
      <c r="AE17" s="47">
        <v>668.45</v>
      </c>
      <c r="AF17" s="47">
        <v>744</v>
      </c>
      <c r="AG17" s="48">
        <v>0</v>
      </c>
    </row>
    <row r="18" spans="1:33" ht="13.5">
      <c r="A18" s="40" t="s">
        <v>48</v>
      </c>
      <c r="B18" s="41">
        <v>1615063</v>
      </c>
      <c r="C18" s="42">
        <v>160411</v>
      </c>
      <c r="D18" s="5">
        <v>192470</v>
      </c>
      <c r="E18" s="5">
        <v>178382</v>
      </c>
      <c r="F18" s="5">
        <v>120388</v>
      </c>
      <c r="G18" s="5">
        <v>295167</v>
      </c>
      <c r="H18" s="5">
        <f t="shared" si="0"/>
        <v>946818</v>
      </c>
      <c r="I18" s="5">
        <v>59333</v>
      </c>
      <c r="J18" s="5">
        <v>136858</v>
      </c>
      <c r="K18" s="5">
        <v>70435</v>
      </c>
      <c r="L18" s="5">
        <v>103344</v>
      </c>
      <c r="M18" s="5">
        <v>5143</v>
      </c>
      <c r="N18" s="5">
        <v>27474</v>
      </c>
      <c r="O18" s="43">
        <f t="shared" si="3"/>
        <v>1349405</v>
      </c>
      <c r="P18" s="44">
        <v>21650</v>
      </c>
      <c r="Q18" s="5">
        <f t="shared" si="4"/>
        <v>2686950</v>
      </c>
      <c r="R18" s="5">
        <v>552980</v>
      </c>
      <c r="S18" s="5">
        <v>412140</v>
      </c>
      <c r="T18" s="5">
        <v>444070</v>
      </c>
      <c r="U18" s="5">
        <v>429480</v>
      </c>
      <c r="V18" s="5">
        <v>280360</v>
      </c>
      <c r="W18" s="5">
        <v>680400</v>
      </c>
      <c r="X18" s="5">
        <v>256370</v>
      </c>
      <c r="Y18" s="5">
        <f t="shared" si="5"/>
        <v>1990080</v>
      </c>
      <c r="Z18" s="45">
        <v>143890</v>
      </c>
      <c r="AA18" s="46">
        <v>509.19</v>
      </c>
      <c r="AB18" s="47">
        <v>550.38</v>
      </c>
      <c r="AC18" s="47">
        <v>526.35</v>
      </c>
      <c r="AD18" s="47">
        <v>347.3</v>
      </c>
      <c r="AE18" s="47">
        <v>694.06</v>
      </c>
      <c r="AF18" s="47">
        <v>720</v>
      </c>
      <c r="AG18" s="48">
        <v>5.4</v>
      </c>
    </row>
    <row r="19" spans="1:33" ht="13.5">
      <c r="A19" s="40" t="s">
        <v>49</v>
      </c>
      <c r="B19" s="41">
        <v>1570060</v>
      </c>
      <c r="C19" s="42">
        <v>184681</v>
      </c>
      <c r="D19" s="5">
        <v>129773</v>
      </c>
      <c r="E19" s="5">
        <v>144116</v>
      </c>
      <c r="F19" s="5">
        <v>102846</v>
      </c>
      <c r="G19" s="5">
        <v>314966</v>
      </c>
      <c r="H19" s="5">
        <f t="shared" si="0"/>
        <v>876382</v>
      </c>
      <c r="I19" s="5">
        <v>54831</v>
      </c>
      <c r="J19" s="5">
        <v>158670</v>
      </c>
      <c r="K19" s="5">
        <v>123621</v>
      </c>
      <c r="L19" s="5">
        <v>7354</v>
      </c>
      <c r="M19" s="5">
        <v>7885</v>
      </c>
      <c r="N19" s="5">
        <v>22047</v>
      </c>
      <c r="O19" s="43">
        <f t="shared" si="3"/>
        <v>1250790</v>
      </c>
      <c r="P19" s="44">
        <v>7850</v>
      </c>
      <c r="Q19" s="5">
        <f t="shared" si="4"/>
        <v>2769670</v>
      </c>
      <c r="R19" s="5">
        <v>870710</v>
      </c>
      <c r="S19" s="5">
        <v>460660</v>
      </c>
      <c r="T19" s="5">
        <v>293110</v>
      </c>
      <c r="U19" s="5">
        <v>337380</v>
      </c>
      <c r="V19" s="5">
        <v>237860</v>
      </c>
      <c r="W19" s="5">
        <v>714810</v>
      </c>
      <c r="X19" s="5">
        <v>275130</v>
      </c>
      <c r="Y19" s="5">
        <f t="shared" si="5"/>
        <v>1768690</v>
      </c>
      <c r="Z19" s="45">
        <v>130270</v>
      </c>
      <c r="AA19" s="46">
        <v>579.27</v>
      </c>
      <c r="AB19" s="47">
        <v>372.41</v>
      </c>
      <c r="AC19" s="47">
        <v>430.18</v>
      </c>
      <c r="AD19" s="47">
        <v>300.09</v>
      </c>
      <c r="AE19" s="47">
        <v>729.13</v>
      </c>
      <c r="AF19" s="47">
        <v>652.45</v>
      </c>
      <c r="AG19" s="48">
        <v>44.07</v>
      </c>
    </row>
    <row r="20" spans="1:33" ht="13.5">
      <c r="A20" s="40" t="s">
        <v>50</v>
      </c>
      <c r="B20" s="41">
        <v>1389030</v>
      </c>
      <c r="C20" s="42">
        <v>162241</v>
      </c>
      <c r="D20" s="5">
        <v>119393</v>
      </c>
      <c r="E20" s="5">
        <v>157835</v>
      </c>
      <c r="F20" s="5">
        <v>110711</v>
      </c>
      <c r="G20" s="5">
        <v>228788</v>
      </c>
      <c r="H20" s="5">
        <f t="shared" si="0"/>
        <v>778968</v>
      </c>
      <c r="I20" s="5">
        <v>62062</v>
      </c>
      <c r="J20" s="5">
        <v>0</v>
      </c>
      <c r="K20" s="5">
        <v>166462</v>
      </c>
      <c r="L20" s="5">
        <v>139309</v>
      </c>
      <c r="M20" s="5">
        <v>5868</v>
      </c>
      <c r="N20" s="5">
        <v>0</v>
      </c>
      <c r="O20" s="43">
        <f t="shared" si="3"/>
        <v>1152669</v>
      </c>
      <c r="P20" s="44">
        <v>1530</v>
      </c>
      <c r="Q20" s="5">
        <f t="shared" si="4"/>
        <v>2862630</v>
      </c>
      <c r="R20" s="5">
        <v>1121840</v>
      </c>
      <c r="S20" s="5">
        <v>409730</v>
      </c>
      <c r="T20" s="5">
        <v>274230</v>
      </c>
      <c r="U20" s="5">
        <v>385200</v>
      </c>
      <c r="V20" s="5">
        <v>256630</v>
      </c>
      <c r="W20" s="5">
        <v>518250</v>
      </c>
      <c r="X20" s="5">
        <v>251010</v>
      </c>
      <c r="Y20" s="5">
        <f t="shared" si="5"/>
        <v>1593030</v>
      </c>
      <c r="Z20" s="45">
        <v>147760</v>
      </c>
      <c r="AA20" s="46">
        <v>509.39</v>
      </c>
      <c r="AB20" s="47">
        <v>341.43</v>
      </c>
      <c r="AC20" s="47">
        <v>475.5</v>
      </c>
      <c r="AD20" s="47">
        <v>319.07</v>
      </c>
      <c r="AE20" s="47">
        <v>532.18</v>
      </c>
      <c r="AF20" s="47">
        <v>744</v>
      </c>
      <c r="AG20" s="48">
        <v>0</v>
      </c>
    </row>
    <row r="21" spans="1:33" ht="13.5">
      <c r="A21" s="40" t="s">
        <v>51</v>
      </c>
      <c r="B21" s="41">
        <v>1375970</v>
      </c>
      <c r="C21" s="42">
        <v>182470</v>
      </c>
      <c r="D21" s="5">
        <v>110910</v>
      </c>
      <c r="E21" s="5">
        <v>173891</v>
      </c>
      <c r="F21" s="5">
        <v>70163</v>
      </c>
      <c r="G21" s="5">
        <v>301934</v>
      </c>
      <c r="H21" s="5">
        <f t="shared" si="0"/>
        <v>839368</v>
      </c>
      <c r="I21" s="5">
        <v>58431</v>
      </c>
      <c r="J21" s="5">
        <v>48041</v>
      </c>
      <c r="K21" s="5">
        <v>49777</v>
      </c>
      <c r="L21" s="5">
        <v>165939</v>
      </c>
      <c r="M21" s="5">
        <v>3513</v>
      </c>
      <c r="N21" s="5">
        <v>12</v>
      </c>
      <c r="O21" s="43">
        <f t="shared" si="3"/>
        <v>1165081</v>
      </c>
      <c r="P21" s="44">
        <v>4930</v>
      </c>
      <c r="Q21" s="5">
        <f t="shared" si="4"/>
        <v>2609650</v>
      </c>
      <c r="R21" s="5">
        <v>753310</v>
      </c>
      <c r="S21" s="5">
        <v>452480</v>
      </c>
      <c r="T21" s="5">
        <v>249240</v>
      </c>
      <c r="U21" s="5">
        <v>419610</v>
      </c>
      <c r="V21" s="5">
        <v>160480</v>
      </c>
      <c r="W21" s="5">
        <v>677550</v>
      </c>
      <c r="X21" s="5">
        <v>242240</v>
      </c>
      <c r="Y21" s="5">
        <f t="shared" si="5"/>
        <v>1717120</v>
      </c>
      <c r="Z21" s="45">
        <v>139220</v>
      </c>
      <c r="AA21" s="46">
        <v>565.07</v>
      </c>
      <c r="AB21" s="47">
        <v>314.59</v>
      </c>
      <c r="AC21" s="47">
        <v>516.16</v>
      </c>
      <c r="AD21" s="47">
        <v>200.47</v>
      </c>
      <c r="AE21" s="47">
        <v>687.24</v>
      </c>
      <c r="AF21" s="47">
        <v>696.57</v>
      </c>
      <c r="AG21" s="48">
        <v>0.02</v>
      </c>
    </row>
    <row r="22" spans="1:33" ht="13.5">
      <c r="A22" s="40" t="s">
        <v>52</v>
      </c>
      <c r="B22" s="41">
        <v>1507610</v>
      </c>
      <c r="C22" s="42">
        <v>164411</v>
      </c>
      <c r="D22" s="5">
        <v>210753</v>
      </c>
      <c r="E22" s="5">
        <v>166177</v>
      </c>
      <c r="F22" s="5">
        <v>93213</v>
      </c>
      <c r="G22" s="5">
        <v>297058</v>
      </c>
      <c r="H22" s="5">
        <f t="shared" si="0"/>
        <v>931612</v>
      </c>
      <c r="I22" s="5">
        <v>30740</v>
      </c>
      <c r="J22" s="5">
        <v>141984</v>
      </c>
      <c r="K22" s="5">
        <v>0</v>
      </c>
      <c r="L22" s="5">
        <v>158596</v>
      </c>
      <c r="M22" s="5">
        <v>3143</v>
      </c>
      <c r="N22" s="5">
        <v>10</v>
      </c>
      <c r="O22" s="43">
        <f t="shared" si="3"/>
        <v>1266085</v>
      </c>
      <c r="P22" s="44">
        <v>13560</v>
      </c>
      <c r="Q22" s="5">
        <f aca="true" t="shared" si="6" ref="Q22:Q39">Y22+Z22+R22</f>
        <v>2632390</v>
      </c>
      <c r="R22" s="5">
        <v>643620</v>
      </c>
      <c r="S22" s="5">
        <v>408060</v>
      </c>
      <c r="T22" s="5">
        <v>475050</v>
      </c>
      <c r="U22" s="5">
        <v>402070</v>
      </c>
      <c r="V22" s="5">
        <v>208880</v>
      </c>
      <c r="W22" s="5">
        <v>667630</v>
      </c>
      <c r="X22" s="5">
        <v>246420</v>
      </c>
      <c r="Y22" s="5">
        <f aca="true" t="shared" si="7" ref="Y22:Y51">SUM(S22:W22)-X22</f>
        <v>1915270</v>
      </c>
      <c r="Z22" s="45">
        <v>73500</v>
      </c>
      <c r="AA22" s="46">
        <v>503.08</v>
      </c>
      <c r="AB22" s="47">
        <v>591.36</v>
      </c>
      <c r="AC22" s="47">
        <v>491.31</v>
      </c>
      <c r="AD22" s="47">
        <v>262.49</v>
      </c>
      <c r="AE22" s="47">
        <v>680.58</v>
      </c>
      <c r="AF22" s="47">
        <v>378.11</v>
      </c>
      <c r="AG22" s="48">
        <v>0.02</v>
      </c>
    </row>
    <row r="23" spans="1:33" ht="13.5">
      <c r="A23" s="40" t="s">
        <v>53</v>
      </c>
      <c r="B23" s="41">
        <v>1538030</v>
      </c>
      <c r="C23" s="42">
        <v>175758</v>
      </c>
      <c r="D23" s="5">
        <v>168440</v>
      </c>
      <c r="E23" s="5">
        <v>142428</v>
      </c>
      <c r="F23" s="5">
        <v>173868</v>
      </c>
      <c r="G23" s="5">
        <v>272197</v>
      </c>
      <c r="H23" s="5">
        <f t="shared" si="0"/>
        <v>932691</v>
      </c>
      <c r="I23" s="5">
        <v>55678</v>
      </c>
      <c r="J23" s="5">
        <v>124011</v>
      </c>
      <c r="K23" s="5">
        <v>52963</v>
      </c>
      <c r="L23" s="5">
        <v>122880</v>
      </c>
      <c r="M23" s="5">
        <v>1548</v>
      </c>
      <c r="N23" s="5">
        <v>12</v>
      </c>
      <c r="O23" s="43">
        <f>H23+SUM(I23:N23)</f>
        <v>1289783</v>
      </c>
      <c r="P23" s="44">
        <v>28150</v>
      </c>
      <c r="Q23" s="5">
        <f t="shared" si="6"/>
        <v>2641520</v>
      </c>
      <c r="R23" s="5">
        <v>566550</v>
      </c>
      <c r="S23" s="5">
        <v>433720</v>
      </c>
      <c r="T23" s="5">
        <v>378470</v>
      </c>
      <c r="U23" s="5">
        <v>335100</v>
      </c>
      <c r="V23" s="5">
        <v>406600</v>
      </c>
      <c r="W23" s="5">
        <v>609650</v>
      </c>
      <c r="X23" s="5">
        <v>224720</v>
      </c>
      <c r="Y23" s="5">
        <f t="shared" si="7"/>
        <v>1938820</v>
      </c>
      <c r="Z23" s="45">
        <v>136150</v>
      </c>
      <c r="AA23" s="46">
        <v>536.28</v>
      </c>
      <c r="AB23" s="47">
        <v>472.2</v>
      </c>
      <c r="AC23" s="47">
        <v>415.08</v>
      </c>
      <c r="AD23" s="47">
        <v>497.37</v>
      </c>
      <c r="AE23" s="47">
        <v>620.33</v>
      </c>
      <c r="AF23" s="47">
        <v>717.59</v>
      </c>
      <c r="AG23" s="48">
        <v>0.01</v>
      </c>
    </row>
    <row r="24" spans="1:33" ht="13.5">
      <c r="A24" s="40" t="s">
        <v>54</v>
      </c>
      <c r="B24" s="41">
        <v>1767290</v>
      </c>
      <c r="C24" s="42">
        <v>161862</v>
      </c>
      <c r="D24" s="5">
        <v>208749</v>
      </c>
      <c r="E24" s="5">
        <v>176825</v>
      </c>
      <c r="F24" s="5">
        <v>184779</v>
      </c>
      <c r="G24" s="5">
        <v>301234</v>
      </c>
      <c r="H24" s="5">
        <f t="shared" si="0"/>
        <v>1033449</v>
      </c>
      <c r="I24" s="5">
        <v>57972</v>
      </c>
      <c r="J24" s="5">
        <v>138106</v>
      </c>
      <c r="K24" s="5">
        <v>116521</v>
      </c>
      <c r="L24" s="5">
        <v>168933</v>
      </c>
      <c r="M24" s="5">
        <v>0</v>
      </c>
      <c r="N24" s="5">
        <v>0</v>
      </c>
      <c r="O24" s="43">
        <f t="shared" si="3"/>
        <v>1514981</v>
      </c>
      <c r="P24" s="44">
        <v>9720</v>
      </c>
      <c r="Q24" s="5">
        <f t="shared" si="6"/>
        <v>2852300</v>
      </c>
      <c r="R24" s="5">
        <v>576670</v>
      </c>
      <c r="S24" s="5">
        <v>396930</v>
      </c>
      <c r="T24" s="5">
        <v>465560</v>
      </c>
      <c r="U24" s="5">
        <v>413050</v>
      </c>
      <c r="V24" s="5">
        <v>426110</v>
      </c>
      <c r="W24" s="5">
        <v>666720</v>
      </c>
      <c r="X24" s="5">
        <v>235440</v>
      </c>
      <c r="Y24" s="5">
        <f t="shared" si="7"/>
        <v>2132930</v>
      </c>
      <c r="Z24" s="45">
        <v>142700</v>
      </c>
      <c r="AA24" s="46">
        <v>482.51</v>
      </c>
      <c r="AB24" s="47">
        <v>571.33</v>
      </c>
      <c r="AC24" s="47">
        <v>504.25</v>
      </c>
      <c r="AD24" s="47">
        <v>514.3</v>
      </c>
      <c r="AE24" s="47">
        <v>678.32</v>
      </c>
      <c r="AF24" s="47">
        <v>744</v>
      </c>
      <c r="AG24" s="48">
        <v>0</v>
      </c>
    </row>
    <row r="25" spans="1:33" ht="13.5">
      <c r="A25" s="40" t="s">
        <v>56</v>
      </c>
      <c r="B25" s="41">
        <v>1797185</v>
      </c>
      <c r="C25" s="42">
        <v>181744</v>
      </c>
      <c r="D25" s="5">
        <v>167235</v>
      </c>
      <c r="E25" s="5">
        <v>173165</v>
      </c>
      <c r="F25" s="5">
        <v>199792</v>
      </c>
      <c r="G25" s="5">
        <v>304407</v>
      </c>
      <c r="H25" s="5">
        <f t="shared" si="0"/>
        <v>1026343</v>
      </c>
      <c r="I25" s="5">
        <v>52461</v>
      </c>
      <c r="J25" s="5">
        <v>146163</v>
      </c>
      <c r="K25" s="5">
        <v>128850</v>
      </c>
      <c r="L25" s="5">
        <v>167283</v>
      </c>
      <c r="M25" s="5">
        <v>0</v>
      </c>
      <c r="N25" s="5">
        <v>15</v>
      </c>
      <c r="O25" s="43">
        <f t="shared" si="3"/>
        <v>1521115</v>
      </c>
      <c r="P25" s="44">
        <v>10380</v>
      </c>
      <c r="Q25" s="5">
        <f t="shared" si="6"/>
        <v>2868220</v>
      </c>
      <c r="R25" s="5">
        <v>610540</v>
      </c>
      <c r="S25" s="5">
        <v>443090</v>
      </c>
      <c r="T25" s="5">
        <v>369960</v>
      </c>
      <c r="U25" s="5">
        <v>408850</v>
      </c>
      <c r="V25" s="5">
        <v>456940</v>
      </c>
      <c r="W25" s="5">
        <v>670830</v>
      </c>
      <c r="X25" s="5">
        <v>222160</v>
      </c>
      <c r="Y25" s="5">
        <f t="shared" si="7"/>
        <v>2127510</v>
      </c>
      <c r="Z25" s="45">
        <v>130170</v>
      </c>
      <c r="AA25" s="46">
        <v>544.53</v>
      </c>
      <c r="AB25" s="47">
        <v>450.16</v>
      </c>
      <c r="AC25" s="47">
        <v>500.1</v>
      </c>
      <c r="AD25" s="47">
        <v>554.36</v>
      </c>
      <c r="AE25" s="47">
        <v>685.24</v>
      </c>
      <c r="AF25" s="47">
        <v>689.05</v>
      </c>
      <c r="AG25" s="48">
        <v>0.03</v>
      </c>
    </row>
    <row r="26" spans="1:33" ht="13.5">
      <c r="A26" s="40" t="s">
        <v>57</v>
      </c>
      <c r="B26" s="41">
        <v>1636810</v>
      </c>
      <c r="C26" s="42">
        <v>221297</v>
      </c>
      <c r="D26" s="5">
        <v>15817</v>
      </c>
      <c r="E26" s="5">
        <v>228627</v>
      </c>
      <c r="F26" s="5">
        <v>233154</v>
      </c>
      <c r="G26" s="5">
        <v>295075</v>
      </c>
      <c r="H26" s="5">
        <f t="shared" si="0"/>
        <v>993970</v>
      </c>
      <c r="I26" s="5">
        <v>50535</v>
      </c>
      <c r="J26" s="5">
        <v>3081</v>
      </c>
      <c r="K26" s="5">
        <v>75710</v>
      </c>
      <c r="L26" s="5">
        <v>112722</v>
      </c>
      <c r="M26" s="5">
        <v>0</v>
      </c>
      <c r="N26" s="5">
        <v>95284</v>
      </c>
      <c r="O26" s="43">
        <f t="shared" si="3"/>
        <v>1331302</v>
      </c>
      <c r="P26" s="44">
        <v>34610</v>
      </c>
      <c r="Q26" s="5">
        <f t="shared" si="6"/>
        <v>2550110</v>
      </c>
      <c r="R26" s="5">
        <v>293270</v>
      </c>
      <c r="S26" s="5">
        <v>546360</v>
      </c>
      <c r="T26" s="5">
        <v>34470</v>
      </c>
      <c r="U26" s="5">
        <v>551520</v>
      </c>
      <c r="V26" s="5">
        <v>546580</v>
      </c>
      <c r="W26" s="5">
        <v>654070</v>
      </c>
      <c r="X26" s="5">
        <v>201310</v>
      </c>
      <c r="Y26" s="5">
        <f t="shared" si="7"/>
        <v>2131690</v>
      </c>
      <c r="Z26" s="45">
        <v>125150</v>
      </c>
      <c r="AA26" s="46">
        <v>662.06</v>
      </c>
      <c r="AB26" s="47">
        <v>49.49</v>
      </c>
      <c r="AC26" s="47">
        <v>662.34</v>
      </c>
      <c r="AD26" s="47">
        <v>662.55</v>
      </c>
      <c r="AE26" s="47">
        <v>664.51</v>
      </c>
      <c r="AF26" s="47">
        <v>644.55</v>
      </c>
      <c r="AG26" s="48">
        <v>184.11</v>
      </c>
    </row>
    <row r="27" spans="1:33" ht="14.25" thickBot="1">
      <c r="A27" s="67" t="s">
        <v>58</v>
      </c>
      <c r="B27" s="68">
        <v>1815990</v>
      </c>
      <c r="C27" s="69">
        <v>192303</v>
      </c>
      <c r="D27" s="11">
        <v>233320</v>
      </c>
      <c r="E27" s="11">
        <v>218742</v>
      </c>
      <c r="F27" s="11">
        <v>214392</v>
      </c>
      <c r="G27" s="11">
        <v>322712</v>
      </c>
      <c r="H27" s="11">
        <f aca="true" t="shared" si="8" ref="H27:H51">SUM(C27:G27)</f>
        <v>1181469</v>
      </c>
      <c r="I27" s="11">
        <v>54205</v>
      </c>
      <c r="J27" s="11">
        <v>65274</v>
      </c>
      <c r="K27" s="11">
        <v>70415</v>
      </c>
      <c r="L27" s="11">
        <v>146336</v>
      </c>
      <c r="M27" s="11">
        <v>0</v>
      </c>
      <c r="N27" s="11">
        <v>0</v>
      </c>
      <c r="O27" s="70">
        <f aca="true" t="shared" si="9" ref="O27:O38">H27+SUM(I27:N27)</f>
        <v>1517699</v>
      </c>
      <c r="P27" s="71">
        <v>88920</v>
      </c>
      <c r="Q27" s="11">
        <f t="shared" si="6"/>
        <v>2834920</v>
      </c>
      <c r="R27" s="11">
        <v>216830</v>
      </c>
      <c r="S27" s="11">
        <v>473680</v>
      </c>
      <c r="T27" s="11">
        <v>529520</v>
      </c>
      <c r="U27" s="11">
        <v>516240</v>
      </c>
      <c r="V27" s="11">
        <v>493660</v>
      </c>
      <c r="W27" s="11">
        <v>709270</v>
      </c>
      <c r="X27" s="11">
        <v>238140</v>
      </c>
      <c r="Y27" s="11">
        <f t="shared" si="7"/>
        <v>2484230</v>
      </c>
      <c r="Z27" s="72">
        <v>133860</v>
      </c>
      <c r="AA27" s="73">
        <v>577.32</v>
      </c>
      <c r="AB27" s="29">
        <v>644.5</v>
      </c>
      <c r="AC27" s="29">
        <v>629.36</v>
      </c>
      <c r="AD27" s="29">
        <v>600.12</v>
      </c>
      <c r="AE27" s="29">
        <v>722.23</v>
      </c>
      <c r="AF27" s="29">
        <v>719.49</v>
      </c>
      <c r="AG27" s="74">
        <v>0</v>
      </c>
    </row>
    <row r="28" spans="1:33" ht="13.5">
      <c r="A28" s="31" t="s">
        <v>68</v>
      </c>
      <c r="B28" s="32">
        <v>1788961</v>
      </c>
      <c r="C28" s="33">
        <v>208900</v>
      </c>
      <c r="D28" s="7">
        <v>193260</v>
      </c>
      <c r="E28" s="7">
        <v>207758</v>
      </c>
      <c r="F28" s="7">
        <v>195265</v>
      </c>
      <c r="G28" s="7">
        <v>313681</v>
      </c>
      <c r="H28" s="7">
        <f t="shared" si="8"/>
        <v>1118864</v>
      </c>
      <c r="I28" s="7">
        <v>51539</v>
      </c>
      <c r="J28" s="7">
        <v>45774</v>
      </c>
      <c r="K28" s="7">
        <v>92841</v>
      </c>
      <c r="L28" s="7">
        <v>178345</v>
      </c>
      <c r="M28" s="7">
        <v>0</v>
      </c>
      <c r="N28" s="7">
        <v>0</v>
      </c>
      <c r="O28" s="34">
        <f t="shared" si="9"/>
        <v>1487363</v>
      </c>
      <c r="P28" s="35">
        <v>55000</v>
      </c>
      <c r="Q28" s="7">
        <f t="shared" si="6"/>
        <v>2761120</v>
      </c>
      <c r="R28" s="7">
        <v>306140</v>
      </c>
      <c r="S28" s="7">
        <v>516660</v>
      </c>
      <c r="T28" s="7">
        <v>440980</v>
      </c>
      <c r="U28" s="7">
        <v>485040</v>
      </c>
      <c r="V28" s="7">
        <v>442040</v>
      </c>
      <c r="W28" s="7">
        <v>687950</v>
      </c>
      <c r="X28" s="7">
        <v>244930</v>
      </c>
      <c r="Y28" s="7">
        <f t="shared" si="7"/>
        <v>2327740</v>
      </c>
      <c r="Z28" s="36">
        <v>127240</v>
      </c>
      <c r="AA28" s="37">
        <v>634.39</v>
      </c>
      <c r="AB28" s="38">
        <v>541.15</v>
      </c>
      <c r="AC28" s="38">
        <v>597.2</v>
      </c>
      <c r="AD28" s="38">
        <v>544.18</v>
      </c>
      <c r="AE28" s="38">
        <v>699.54</v>
      </c>
      <c r="AF28" s="38">
        <v>720</v>
      </c>
      <c r="AG28" s="39">
        <v>0</v>
      </c>
    </row>
    <row r="29" spans="1:33" ht="13.5">
      <c r="A29" s="40" t="s">
        <v>69</v>
      </c>
      <c r="B29" s="41">
        <v>1782720</v>
      </c>
      <c r="C29" s="42">
        <v>200525</v>
      </c>
      <c r="D29" s="5">
        <v>188854</v>
      </c>
      <c r="E29" s="5">
        <v>163760</v>
      </c>
      <c r="F29" s="5">
        <v>176375</v>
      </c>
      <c r="G29" s="5">
        <v>291365</v>
      </c>
      <c r="H29" s="5">
        <f t="shared" si="8"/>
        <v>1020879</v>
      </c>
      <c r="I29" s="5">
        <v>54587</v>
      </c>
      <c r="J29" s="5">
        <v>48845</v>
      </c>
      <c r="K29" s="5">
        <v>110428</v>
      </c>
      <c r="L29" s="5">
        <v>202452</v>
      </c>
      <c r="M29" s="5">
        <v>28</v>
      </c>
      <c r="N29" s="5">
        <v>23</v>
      </c>
      <c r="O29" s="43">
        <f t="shared" si="9"/>
        <v>1437242</v>
      </c>
      <c r="P29" s="44">
        <v>32540</v>
      </c>
      <c r="Q29" s="5">
        <f t="shared" si="6"/>
        <v>2776360</v>
      </c>
      <c r="R29" s="5">
        <v>504230</v>
      </c>
      <c r="S29" s="5">
        <v>499340</v>
      </c>
      <c r="T29" s="5">
        <v>435930</v>
      </c>
      <c r="U29" s="5">
        <v>390390</v>
      </c>
      <c r="V29" s="5">
        <v>406460</v>
      </c>
      <c r="W29" s="5">
        <v>647890</v>
      </c>
      <c r="X29" s="5">
        <v>242500</v>
      </c>
      <c r="Y29" s="5">
        <f t="shared" si="7"/>
        <v>2137510</v>
      </c>
      <c r="Z29" s="45">
        <v>134620</v>
      </c>
      <c r="AA29" s="46">
        <v>615.55</v>
      </c>
      <c r="AB29" s="47">
        <v>534.56</v>
      </c>
      <c r="AC29" s="47">
        <v>485.12</v>
      </c>
      <c r="AD29" s="47">
        <v>498.42</v>
      </c>
      <c r="AE29" s="47">
        <v>657.2</v>
      </c>
      <c r="AF29" s="47">
        <v>717.16</v>
      </c>
      <c r="AG29" s="48">
        <v>0.03</v>
      </c>
    </row>
    <row r="30" spans="1:33" ht="13.5">
      <c r="A30" s="40" t="s">
        <v>70</v>
      </c>
      <c r="B30" s="41">
        <v>1679150</v>
      </c>
      <c r="C30" s="42">
        <v>168030</v>
      </c>
      <c r="D30" s="5">
        <v>201279</v>
      </c>
      <c r="E30" s="5">
        <v>193566</v>
      </c>
      <c r="F30" s="5">
        <v>163295</v>
      </c>
      <c r="G30" s="5">
        <v>203476</v>
      </c>
      <c r="H30" s="5">
        <f t="shared" si="8"/>
        <v>929646</v>
      </c>
      <c r="I30" s="5">
        <v>52314</v>
      </c>
      <c r="J30" s="5">
        <v>110776</v>
      </c>
      <c r="K30" s="5">
        <v>103582</v>
      </c>
      <c r="L30" s="5">
        <v>113504</v>
      </c>
      <c r="M30" s="5">
        <v>2615</v>
      </c>
      <c r="N30" s="5">
        <v>22</v>
      </c>
      <c r="O30" s="43">
        <f t="shared" si="9"/>
        <v>1312459</v>
      </c>
      <c r="P30" s="44">
        <v>13690</v>
      </c>
      <c r="Q30" s="5">
        <f t="shared" si="6"/>
        <v>2718420</v>
      </c>
      <c r="R30" s="5">
        <v>639640</v>
      </c>
      <c r="S30" s="5">
        <v>418040</v>
      </c>
      <c r="T30" s="5">
        <v>465230</v>
      </c>
      <c r="U30" s="5">
        <v>463640</v>
      </c>
      <c r="V30" s="5">
        <v>378250</v>
      </c>
      <c r="W30" s="5">
        <v>455770</v>
      </c>
      <c r="X30" s="5">
        <v>230480</v>
      </c>
      <c r="Y30" s="5">
        <f t="shared" si="7"/>
        <v>1950450</v>
      </c>
      <c r="Z30" s="45">
        <v>128330</v>
      </c>
      <c r="AA30" s="46">
        <v>521.21</v>
      </c>
      <c r="AB30" s="47">
        <v>573.01</v>
      </c>
      <c r="AC30" s="47">
        <v>575.45</v>
      </c>
      <c r="AD30" s="47">
        <v>464.34</v>
      </c>
      <c r="AE30" s="47">
        <v>464.28</v>
      </c>
      <c r="AF30" s="47">
        <v>691.08</v>
      </c>
      <c r="AG30" s="48">
        <v>0.04</v>
      </c>
    </row>
    <row r="31" spans="1:33" ht="13.5">
      <c r="A31" s="40" t="s">
        <v>71</v>
      </c>
      <c r="B31" s="41">
        <v>1606380</v>
      </c>
      <c r="C31" s="42">
        <v>204082</v>
      </c>
      <c r="D31" s="5">
        <v>253529</v>
      </c>
      <c r="E31" s="5">
        <v>157195</v>
      </c>
      <c r="F31" s="5">
        <v>239719</v>
      </c>
      <c r="G31" s="5">
        <v>56541</v>
      </c>
      <c r="H31" s="5">
        <f t="shared" si="8"/>
        <v>911066</v>
      </c>
      <c r="I31" s="5">
        <v>57863</v>
      </c>
      <c r="J31" s="5">
        <v>98878</v>
      </c>
      <c r="K31" s="5">
        <v>88515</v>
      </c>
      <c r="L31" s="5">
        <v>14206</v>
      </c>
      <c r="M31" s="5">
        <v>6150</v>
      </c>
      <c r="N31" s="5">
        <v>0</v>
      </c>
      <c r="O31" s="43">
        <f t="shared" si="9"/>
        <v>1176678</v>
      </c>
      <c r="P31" s="44">
        <v>6930</v>
      </c>
      <c r="Q31" s="5">
        <f t="shared" si="6"/>
        <v>2681460</v>
      </c>
      <c r="R31" s="5">
        <v>592610</v>
      </c>
      <c r="S31" s="5">
        <v>509220</v>
      </c>
      <c r="T31" s="5">
        <v>588170</v>
      </c>
      <c r="U31" s="5">
        <v>374220</v>
      </c>
      <c r="V31" s="5">
        <v>563480</v>
      </c>
      <c r="W31" s="5">
        <v>126440</v>
      </c>
      <c r="X31" s="5">
        <v>214270</v>
      </c>
      <c r="Y31" s="5">
        <f t="shared" si="7"/>
        <v>1947260</v>
      </c>
      <c r="Z31" s="45">
        <v>141590</v>
      </c>
      <c r="AA31" s="46">
        <v>634.07</v>
      </c>
      <c r="AB31" s="47">
        <v>711.51</v>
      </c>
      <c r="AC31" s="47">
        <v>476.21</v>
      </c>
      <c r="AD31" s="47">
        <v>678.29</v>
      </c>
      <c r="AE31" s="47">
        <v>131.15</v>
      </c>
      <c r="AF31" s="47">
        <v>744</v>
      </c>
      <c r="AG31" s="48">
        <v>0</v>
      </c>
    </row>
    <row r="32" spans="1:33" ht="13.5">
      <c r="A32" s="40" t="s">
        <v>72</v>
      </c>
      <c r="B32" s="41">
        <v>1464110</v>
      </c>
      <c r="C32" s="42">
        <v>127524</v>
      </c>
      <c r="D32" s="5">
        <v>211894</v>
      </c>
      <c r="E32" s="5">
        <v>192912</v>
      </c>
      <c r="F32" s="5">
        <v>179584</v>
      </c>
      <c r="G32" s="5">
        <v>185320</v>
      </c>
      <c r="H32" s="5">
        <f t="shared" si="8"/>
        <v>897234</v>
      </c>
      <c r="I32" s="5">
        <v>58874</v>
      </c>
      <c r="J32" s="5">
        <v>0</v>
      </c>
      <c r="K32" s="5">
        <v>97301</v>
      </c>
      <c r="L32" s="5">
        <v>89057</v>
      </c>
      <c r="M32" s="5">
        <v>4917</v>
      </c>
      <c r="N32" s="5">
        <v>0</v>
      </c>
      <c r="O32" s="43">
        <f t="shared" si="9"/>
        <v>1147383</v>
      </c>
      <c r="P32" s="44">
        <v>3090</v>
      </c>
      <c r="Q32" s="5">
        <f t="shared" si="6"/>
        <v>2610060</v>
      </c>
      <c r="R32" s="5">
        <v>654960</v>
      </c>
      <c r="S32" s="5">
        <v>304680</v>
      </c>
      <c r="T32" s="5">
        <v>484980</v>
      </c>
      <c r="U32" s="5">
        <v>446490</v>
      </c>
      <c r="V32" s="5">
        <v>407310</v>
      </c>
      <c r="W32" s="5">
        <v>413480</v>
      </c>
      <c r="X32" s="5">
        <v>243310</v>
      </c>
      <c r="Y32" s="5">
        <f t="shared" si="7"/>
        <v>1813630</v>
      </c>
      <c r="Z32" s="45">
        <v>141470</v>
      </c>
      <c r="AA32" s="46">
        <v>460.57</v>
      </c>
      <c r="AB32" s="47">
        <v>586.59</v>
      </c>
      <c r="AC32" s="47">
        <v>556.26</v>
      </c>
      <c r="AD32" s="47">
        <v>505.14</v>
      </c>
      <c r="AE32" s="47">
        <v>426.55</v>
      </c>
      <c r="AF32" s="47">
        <v>744</v>
      </c>
      <c r="AG32" s="48">
        <v>0</v>
      </c>
    </row>
    <row r="33" spans="1:33" ht="13.5">
      <c r="A33" s="40" t="s">
        <v>73</v>
      </c>
      <c r="B33" s="41">
        <v>1453320</v>
      </c>
      <c r="C33" s="42">
        <v>6046</v>
      </c>
      <c r="D33" s="5">
        <v>204757</v>
      </c>
      <c r="E33" s="5">
        <v>196405</v>
      </c>
      <c r="F33" s="5">
        <v>153639</v>
      </c>
      <c r="G33" s="5">
        <v>297118</v>
      </c>
      <c r="H33" s="5">
        <f t="shared" si="8"/>
        <v>857965</v>
      </c>
      <c r="I33" s="5">
        <v>56632</v>
      </c>
      <c r="J33" s="5">
        <v>7481</v>
      </c>
      <c r="K33" s="5">
        <v>80584</v>
      </c>
      <c r="L33" s="5">
        <v>173893</v>
      </c>
      <c r="M33" s="5">
        <v>4455</v>
      </c>
      <c r="N33" s="5">
        <v>0</v>
      </c>
      <c r="O33" s="43">
        <f t="shared" si="9"/>
        <v>1181010</v>
      </c>
      <c r="P33" s="44">
        <v>190</v>
      </c>
      <c r="Q33" s="5">
        <f t="shared" si="6"/>
        <v>2696160</v>
      </c>
      <c r="R33" s="5">
        <v>850850</v>
      </c>
      <c r="S33" s="5">
        <v>14640</v>
      </c>
      <c r="T33" s="5">
        <v>466190</v>
      </c>
      <c r="U33" s="5">
        <v>455830</v>
      </c>
      <c r="V33" s="5">
        <v>353720</v>
      </c>
      <c r="W33" s="5">
        <v>667150</v>
      </c>
      <c r="X33" s="5">
        <v>248850</v>
      </c>
      <c r="Y33" s="5">
        <f t="shared" si="7"/>
        <v>1708680</v>
      </c>
      <c r="Z33" s="45">
        <v>136630</v>
      </c>
      <c r="AA33" s="46">
        <v>20.5</v>
      </c>
      <c r="AB33" s="47">
        <v>573.16</v>
      </c>
      <c r="AC33" s="47">
        <v>562.13</v>
      </c>
      <c r="AD33" s="47">
        <v>434.32</v>
      </c>
      <c r="AE33" s="47">
        <v>684.34</v>
      </c>
      <c r="AF33" s="47">
        <v>720</v>
      </c>
      <c r="AG33" s="48">
        <v>0</v>
      </c>
    </row>
    <row r="34" spans="1:33" ht="13.5">
      <c r="A34" s="40" t="s">
        <v>74</v>
      </c>
      <c r="B34" s="41">
        <v>1548780</v>
      </c>
      <c r="C34" s="42">
        <v>193036</v>
      </c>
      <c r="D34" s="5">
        <v>220599</v>
      </c>
      <c r="E34" s="5">
        <v>75309</v>
      </c>
      <c r="F34" s="5">
        <v>186711</v>
      </c>
      <c r="G34" s="5">
        <v>270611</v>
      </c>
      <c r="H34" s="5">
        <f t="shared" si="8"/>
        <v>946266</v>
      </c>
      <c r="I34" s="5">
        <v>34503</v>
      </c>
      <c r="J34" s="5">
        <v>113383</v>
      </c>
      <c r="K34" s="5">
        <v>0</v>
      </c>
      <c r="L34" s="5">
        <v>170776</v>
      </c>
      <c r="M34" s="5">
        <v>0</v>
      </c>
      <c r="N34" s="5">
        <v>0</v>
      </c>
      <c r="O34" s="43">
        <f t="shared" si="9"/>
        <v>1264928</v>
      </c>
      <c r="P34" s="44">
        <v>8160</v>
      </c>
      <c r="Q34" s="5">
        <f t="shared" si="6"/>
        <v>2870130</v>
      </c>
      <c r="R34" s="5">
        <v>572020</v>
      </c>
      <c r="S34" s="5">
        <v>483400</v>
      </c>
      <c r="T34" s="5">
        <v>494490</v>
      </c>
      <c r="U34" s="5">
        <v>172860</v>
      </c>
      <c r="V34" s="5">
        <v>721100</v>
      </c>
      <c r="W34" s="5">
        <v>587470</v>
      </c>
      <c r="X34" s="5">
        <v>245090</v>
      </c>
      <c r="Y34" s="5">
        <f t="shared" si="7"/>
        <v>2214230</v>
      </c>
      <c r="Z34" s="45">
        <v>83880</v>
      </c>
      <c r="AA34" s="46">
        <v>593.4</v>
      </c>
      <c r="AB34" s="47">
        <v>606.32</v>
      </c>
      <c r="AC34" s="47">
        <v>212.39</v>
      </c>
      <c r="AD34" s="47">
        <v>517.23</v>
      </c>
      <c r="AE34" s="47">
        <v>600.22</v>
      </c>
      <c r="AF34" s="47">
        <v>442.13</v>
      </c>
      <c r="AG34" s="48">
        <v>0</v>
      </c>
    </row>
    <row r="35" spans="1:33" ht="13.5">
      <c r="A35" s="40" t="s">
        <v>75</v>
      </c>
      <c r="B35" s="41">
        <v>1516000</v>
      </c>
      <c r="C35" s="42">
        <v>157648</v>
      </c>
      <c r="D35" s="5">
        <v>121257</v>
      </c>
      <c r="E35" s="5">
        <v>168172</v>
      </c>
      <c r="F35" s="5">
        <v>187056</v>
      </c>
      <c r="G35" s="5">
        <v>301676</v>
      </c>
      <c r="H35" s="5">
        <f t="shared" si="8"/>
        <v>935809</v>
      </c>
      <c r="I35" s="5">
        <v>54907</v>
      </c>
      <c r="J35" s="5">
        <v>148266</v>
      </c>
      <c r="K35" s="5">
        <v>0</v>
      </c>
      <c r="L35" s="5">
        <v>176613</v>
      </c>
      <c r="M35" s="5">
        <v>0</v>
      </c>
      <c r="N35" s="5">
        <v>0</v>
      </c>
      <c r="O35" s="43">
        <f t="shared" si="9"/>
        <v>1315595</v>
      </c>
      <c r="P35" s="44">
        <v>1750</v>
      </c>
      <c r="Q35" s="5">
        <f t="shared" si="6"/>
        <v>2536330</v>
      </c>
      <c r="R35" s="5">
        <v>518830</v>
      </c>
      <c r="S35" s="5">
        <v>391300</v>
      </c>
      <c r="T35" s="5">
        <v>267830</v>
      </c>
      <c r="U35" s="5">
        <v>400280</v>
      </c>
      <c r="V35" s="5">
        <v>414350</v>
      </c>
      <c r="W35" s="5">
        <v>654400</v>
      </c>
      <c r="X35" s="5">
        <v>242560</v>
      </c>
      <c r="Y35" s="5">
        <f t="shared" si="7"/>
        <v>1885600</v>
      </c>
      <c r="Z35" s="45">
        <v>131900</v>
      </c>
      <c r="AA35" s="46">
        <v>477.18</v>
      </c>
      <c r="AB35" s="47">
        <v>327.34</v>
      </c>
      <c r="AC35" s="47">
        <v>491.32</v>
      </c>
      <c r="AD35" s="47">
        <v>514.25</v>
      </c>
      <c r="AE35" s="47">
        <v>666.13</v>
      </c>
      <c r="AF35" s="47">
        <v>680.19</v>
      </c>
      <c r="AG35" s="48">
        <v>0.05</v>
      </c>
    </row>
    <row r="36" spans="1:33" ht="13.5">
      <c r="A36" s="40" t="s">
        <v>76</v>
      </c>
      <c r="B36" s="41">
        <v>1622550</v>
      </c>
      <c r="C36" s="42">
        <v>158954</v>
      </c>
      <c r="D36" s="5">
        <v>188967</v>
      </c>
      <c r="E36" s="5">
        <v>124339</v>
      </c>
      <c r="F36" s="5">
        <v>120415</v>
      </c>
      <c r="G36" s="5">
        <v>311428</v>
      </c>
      <c r="H36" s="5">
        <f t="shared" si="8"/>
        <v>904103</v>
      </c>
      <c r="I36" s="5">
        <v>59733</v>
      </c>
      <c r="J36" s="5">
        <v>176706</v>
      </c>
      <c r="K36" s="5">
        <v>95384</v>
      </c>
      <c r="L36" s="5">
        <v>190005</v>
      </c>
      <c r="M36" s="5">
        <v>0</v>
      </c>
      <c r="N36" s="5">
        <v>42</v>
      </c>
      <c r="O36" s="43">
        <f t="shared" si="9"/>
        <v>1425973</v>
      </c>
      <c r="P36" s="44">
        <v>1080</v>
      </c>
      <c r="Q36" s="5">
        <f t="shared" si="6"/>
        <v>2785510</v>
      </c>
      <c r="R36" s="5">
        <v>840900</v>
      </c>
      <c r="S36" s="5">
        <v>387430</v>
      </c>
      <c r="T36" s="5">
        <v>410570</v>
      </c>
      <c r="U36" s="5">
        <v>293740</v>
      </c>
      <c r="V36" s="5">
        <v>265140</v>
      </c>
      <c r="W36" s="5">
        <v>669600</v>
      </c>
      <c r="X36" s="5">
        <v>225960</v>
      </c>
      <c r="Y36" s="5">
        <f t="shared" si="7"/>
        <v>1800520</v>
      </c>
      <c r="Z36" s="45">
        <v>144090</v>
      </c>
      <c r="AA36" s="46">
        <v>480.12</v>
      </c>
      <c r="AB36" s="47">
        <v>501</v>
      </c>
      <c r="AC36" s="47">
        <v>360.24</v>
      </c>
      <c r="AD36" s="47">
        <v>327.46</v>
      </c>
      <c r="AE36" s="47">
        <v>683.43</v>
      </c>
      <c r="AF36" s="47">
        <v>738.34</v>
      </c>
      <c r="AG36" s="48">
        <v>0.05</v>
      </c>
    </row>
    <row r="37" spans="1:33" ht="13.5">
      <c r="A37" s="40" t="s">
        <v>78</v>
      </c>
      <c r="B37" s="41">
        <v>1686180</v>
      </c>
      <c r="C37" s="42">
        <v>171592</v>
      </c>
      <c r="D37" s="5">
        <v>203543</v>
      </c>
      <c r="E37" s="5">
        <v>234060</v>
      </c>
      <c r="F37" s="5">
        <v>69392</v>
      </c>
      <c r="G37" s="5">
        <v>325240</v>
      </c>
      <c r="H37" s="5">
        <f t="shared" si="8"/>
        <v>1003827</v>
      </c>
      <c r="I37" s="5">
        <v>58986</v>
      </c>
      <c r="J37" s="5">
        <v>133415</v>
      </c>
      <c r="K37" s="5">
        <v>105639</v>
      </c>
      <c r="L37" s="5">
        <v>196711</v>
      </c>
      <c r="M37" s="5">
        <v>0</v>
      </c>
      <c r="N37" s="5">
        <v>42</v>
      </c>
      <c r="O37" s="43">
        <f t="shared" si="9"/>
        <v>1498620</v>
      </c>
      <c r="P37" s="44">
        <v>3470</v>
      </c>
      <c r="Q37" s="5">
        <f t="shared" si="6"/>
        <v>2853100</v>
      </c>
      <c r="R37" s="5">
        <v>673630</v>
      </c>
      <c r="S37" s="5">
        <v>419420</v>
      </c>
      <c r="T37" s="5">
        <v>440170</v>
      </c>
      <c r="U37" s="5">
        <v>553070</v>
      </c>
      <c r="V37" s="5">
        <v>154860</v>
      </c>
      <c r="W37" s="5">
        <v>704600</v>
      </c>
      <c r="X37" s="5">
        <v>236450</v>
      </c>
      <c r="Y37" s="5">
        <f t="shared" si="7"/>
        <v>2035670</v>
      </c>
      <c r="Z37" s="45">
        <v>143800</v>
      </c>
      <c r="AA37" s="46">
        <v>512.27</v>
      </c>
      <c r="AB37" s="47">
        <v>536.13</v>
      </c>
      <c r="AC37" s="47">
        <v>676.56</v>
      </c>
      <c r="AD37" s="47">
        <v>193.29</v>
      </c>
      <c r="AE37" s="47">
        <v>718.26</v>
      </c>
      <c r="AF37" s="47">
        <v>744</v>
      </c>
      <c r="AG37" s="48">
        <v>0.05</v>
      </c>
    </row>
    <row r="38" spans="1:33" ht="13.5">
      <c r="A38" s="40" t="s">
        <v>79</v>
      </c>
      <c r="B38" s="41">
        <v>1421416</v>
      </c>
      <c r="C38" s="42">
        <v>192101</v>
      </c>
      <c r="D38" s="5">
        <v>200883</v>
      </c>
      <c r="E38" s="5">
        <v>197674</v>
      </c>
      <c r="F38" s="5">
        <v>165462</v>
      </c>
      <c r="G38" s="5">
        <v>288254</v>
      </c>
      <c r="H38" s="5">
        <f t="shared" si="8"/>
        <v>1044374</v>
      </c>
      <c r="I38" s="5">
        <v>48290</v>
      </c>
      <c r="J38" s="5">
        <v>126118</v>
      </c>
      <c r="K38" s="5">
        <v>30443</v>
      </c>
      <c r="L38" s="5">
        <v>172149</v>
      </c>
      <c r="M38" s="5">
        <v>0</v>
      </c>
      <c r="N38" s="5">
        <v>42</v>
      </c>
      <c r="O38" s="43">
        <f t="shared" si="9"/>
        <v>1421416</v>
      </c>
      <c r="P38" s="44">
        <v>63960</v>
      </c>
      <c r="Q38" s="5">
        <f t="shared" si="6"/>
        <v>2524510</v>
      </c>
      <c r="R38" s="5">
        <v>270340</v>
      </c>
      <c r="S38" s="5">
        <v>478540</v>
      </c>
      <c r="T38" s="5">
        <v>440300</v>
      </c>
      <c r="U38" s="5">
        <v>470340</v>
      </c>
      <c r="V38" s="5">
        <v>376450</v>
      </c>
      <c r="W38" s="5">
        <v>621000</v>
      </c>
      <c r="X38" s="5">
        <v>250720</v>
      </c>
      <c r="Y38" s="5">
        <f t="shared" si="7"/>
        <v>2135910</v>
      </c>
      <c r="Z38" s="45">
        <v>118260</v>
      </c>
      <c r="AA38" s="46">
        <v>581.4</v>
      </c>
      <c r="AB38" s="47">
        <v>537.29</v>
      </c>
      <c r="AC38" s="47">
        <v>576.22</v>
      </c>
      <c r="AD38" s="47">
        <v>464</v>
      </c>
      <c r="AE38" s="47">
        <v>634.31</v>
      </c>
      <c r="AF38" s="47">
        <v>615.41</v>
      </c>
      <c r="AG38" s="48">
        <v>0.05</v>
      </c>
    </row>
    <row r="39" spans="1:33" ht="14.25" thickBot="1">
      <c r="A39" s="75" t="s">
        <v>77</v>
      </c>
      <c r="B39" s="76">
        <v>1520985</v>
      </c>
      <c r="C39" s="77">
        <v>200666</v>
      </c>
      <c r="D39" s="9">
        <v>227744</v>
      </c>
      <c r="E39" s="9">
        <v>202528</v>
      </c>
      <c r="F39" s="9">
        <v>148733</v>
      </c>
      <c r="G39" s="9">
        <v>326116</v>
      </c>
      <c r="H39" s="9">
        <f>SUM(C39:G39)</f>
        <v>1105787</v>
      </c>
      <c r="I39" s="9">
        <v>58719</v>
      </c>
      <c r="J39" s="9">
        <v>50151</v>
      </c>
      <c r="K39" s="9">
        <v>110760</v>
      </c>
      <c r="L39" s="9">
        <v>195526</v>
      </c>
      <c r="M39" s="9">
        <v>0</v>
      </c>
      <c r="N39" s="9">
        <v>472</v>
      </c>
      <c r="O39" s="78">
        <f t="shared" si="3"/>
        <v>1521415</v>
      </c>
      <c r="P39" s="79">
        <v>12310</v>
      </c>
      <c r="Q39" s="9">
        <f t="shared" si="6"/>
        <v>2770030</v>
      </c>
      <c r="R39" s="9">
        <v>465290</v>
      </c>
      <c r="S39" s="9">
        <v>501430</v>
      </c>
      <c r="T39" s="9">
        <v>504400</v>
      </c>
      <c r="U39" s="9">
        <v>482100</v>
      </c>
      <c r="V39" s="9">
        <v>339160</v>
      </c>
      <c r="W39" s="9">
        <v>701670</v>
      </c>
      <c r="X39" s="9">
        <v>367700</v>
      </c>
      <c r="Y39" s="9">
        <f t="shared" si="7"/>
        <v>2161060</v>
      </c>
      <c r="Z39" s="80">
        <v>143680</v>
      </c>
      <c r="AA39" s="81">
        <v>617.39</v>
      </c>
      <c r="AB39" s="82">
        <v>617.58</v>
      </c>
      <c r="AC39" s="82">
        <v>592.17</v>
      </c>
      <c r="AD39" s="82">
        <v>418.27</v>
      </c>
      <c r="AE39" s="82">
        <v>715.27</v>
      </c>
      <c r="AF39" s="82">
        <v>744</v>
      </c>
      <c r="AG39" s="83">
        <v>0.05</v>
      </c>
    </row>
    <row r="40" spans="1:33" ht="13.5">
      <c r="A40" s="84" t="s">
        <v>122</v>
      </c>
      <c r="B40" s="32">
        <v>1793040</v>
      </c>
      <c r="C40" s="33">
        <v>151918</v>
      </c>
      <c r="D40" s="7">
        <v>220718</v>
      </c>
      <c r="E40" s="7">
        <v>200567</v>
      </c>
      <c r="F40" s="7">
        <v>130749</v>
      </c>
      <c r="G40" s="7">
        <v>265893</v>
      </c>
      <c r="H40" s="7">
        <f t="shared" si="8"/>
        <v>969845</v>
      </c>
      <c r="I40" s="7">
        <v>57731</v>
      </c>
      <c r="J40" s="7">
        <v>159610</v>
      </c>
      <c r="K40" s="7">
        <v>107640</v>
      </c>
      <c r="L40" s="7">
        <v>194856</v>
      </c>
      <c r="M40" s="7">
        <v>4187</v>
      </c>
      <c r="N40" s="7">
        <v>42</v>
      </c>
      <c r="O40" s="34">
        <f t="shared" si="3"/>
        <v>1493911</v>
      </c>
      <c r="P40" s="35">
        <v>9350</v>
      </c>
      <c r="Q40" s="7">
        <f aca="true" t="shared" si="10" ref="Q40:Q51">Y40+Z40+R40</f>
        <v>2735310</v>
      </c>
      <c r="R40" s="7">
        <v>620480</v>
      </c>
      <c r="S40" s="7">
        <v>370100</v>
      </c>
      <c r="T40" s="7">
        <v>487390</v>
      </c>
      <c r="U40" s="7">
        <v>478900</v>
      </c>
      <c r="V40" s="7">
        <v>299180</v>
      </c>
      <c r="W40" s="7">
        <v>577060</v>
      </c>
      <c r="X40" s="7">
        <v>235860</v>
      </c>
      <c r="Y40" s="7">
        <f t="shared" si="7"/>
        <v>1976770</v>
      </c>
      <c r="Z40" s="36">
        <v>138060</v>
      </c>
      <c r="AA40" s="37">
        <v>514.3</v>
      </c>
      <c r="AB40" s="38">
        <v>605.72</v>
      </c>
      <c r="AC40" s="38">
        <v>593.38</v>
      </c>
      <c r="AD40" s="38">
        <v>371.93</v>
      </c>
      <c r="AE40" s="38">
        <v>592.63</v>
      </c>
      <c r="AF40" s="38">
        <v>720</v>
      </c>
      <c r="AG40" s="39">
        <v>0.05</v>
      </c>
    </row>
    <row r="41" spans="1:33" ht="13.5">
      <c r="A41" s="85" t="s">
        <v>123</v>
      </c>
      <c r="B41" s="41">
        <v>1704260</v>
      </c>
      <c r="C41" s="42">
        <v>112453</v>
      </c>
      <c r="D41" s="5">
        <v>176118</v>
      </c>
      <c r="E41" s="5">
        <v>234119</v>
      </c>
      <c r="F41" s="5">
        <v>121425</v>
      </c>
      <c r="G41" s="5">
        <v>299312</v>
      </c>
      <c r="H41" s="5">
        <f t="shared" si="8"/>
        <v>943427</v>
      </c>
      <c r="I41" s="5">
        <v>59162</v>
      </c>
      <c r="J41" s="5">
        <v>156012</v>
      </c>
      <c r="K41" s="5">
        <v>113035</v>
      </c>
      <c r="L41" s="5">
        <v>116770</v>
      </c>
      <c r="M41" s="5">
        <v>3615</v>
      </c>
      <c r="N41" s="5">
        <v>42</v>
      </c>
      <c r="O41" s="43">
        <f t="shared" si="3"/>
        <v>1392063</v>
      </c>
      <c r="P41" s="44">
        <v>21370</v>
      </c>
      <c r="Q41" s="5">
        <f t="shared" si="10"/>
        <v>2716170</v>
      </c>
      <c r="R41" s="5">
        <v>692460</v>
      </c>
      <c r="S41" s="5">
        <v>274590</v>
      </c>
      <c r="T41" s="5">
        <v>389770</v>
      </c>
      <c r="U41" s="5">
        <v>559100</v>
      </c>
      <c r="V41" s="5">
        <v>279090</v>
      </c>
      <c r="W41" s="5">
        <v>647090</v>
      </c>
      <c r="X41" s="5">
        <v>267540</v>
      </c>
      <c r="Y41" s="5">
        <f t="shared" si="7"/>
        <v>1882100</v>
      </c>
      <c r="Z41" s="45">
        <v>141610</v>
      </c>
      <c r="AA41" s="46">
        <v>375.7</v>
      </c>
      <c r="AB41" s="47">
        <v>484.53</v>
      </c>
      <c r="AC41" s="47">
        <v>688.42</v>
      </c>
      <c r="AD41" s="47">
        <v>347.3</v>
      </c>
      <c r="AE41" s="47">
        <v>660.35</v>
      </c>
      <c r="AF41" s="47">
        <v>744</v>
      </c>
      <c r="AG41" s="48">
        <v>0.05</v>
      </c>
    </row>
    <row r="42" spans="1:33" ht="13.5">
      <c r="A42" s="85" t="s">
        <v>124</v>
      </c>
      <c r="B42" s="41">
        <v>1575880</v>
      </c>
      <c r="C42" s="42">
        <v>128703</v>
      </c>
      <c r="D42" s="5">
        <v>183881</v>
      </c>
      <c r="E42" s="5">
        <v>191344</v>
      </c>
      <c r="F42" s="5">
        <v>131979</v>
      </c>
      <c r="G42" s="5">
        <v>312863</v>
      </c>
      <c r="H42" s="5">
        <f t="shared" si="8"/>
        <v>948770</v>
      </c>
      <c r="I42" s="5">
        <v>57880</v>
      </c>
      <c r="J42" s="5">
        <v>155867</v>
      </c>
      <c r="K42" s="5">
        <v>111600</v>
      </c>
      <c r="L42" s="5">
        <v>0</v>
      </c>
      <c r="M42" s="5">
        <v>3772</v>
      </c>
      <c r="N42" s="5">
        <v>42</v>
      </c>
      <c r="O42" s="43">
        <f t="shared" si="3"/>
        <v>1277931</v>
      </c>
      <c r="P42" s="44">
        <v>13120</v>
      </c>
      <c r="Q42" s="5">
        <f t="shared" si="10"/>
        <v>2586496</v>
      </c>
      <c r="R42" s="5">
        <v>537116</v>
      </c>
      <c r="S42" s="5">
        <v>322600</v>
      </c>
      <c r="T42" s="5">
        <v>411910</v>
      </c>
      <c r="U42" s="5">
        <v>461400</v>
      </c>
      <c r="V42" s="5">
        <v>307110</v>
      </c>
      <c r="W42" s="5">
        <v>683160</v>
      </c>
      <c r="X42" s="5">
        <v>273900</v>
      </c>
      <c r="Y42" s="5">
        <f t="shared" si="7"/>
        <v>1912280</v>
      </c>
      <c r="Z42" s="45">
        <v>137100</v>
      </c>
      <c r="AA42" s="46">
        <v>417.28</v>
      </c>
      <c r="AB42" s="47">
        <v>512.5</v>
      </c>
      <c r="AC42" s="47">
        <v>573.67</v>
      </c>
      <c r="AD42" s="47">
        <v>381.98</v>
      </c>
      <c r="AE42" s="47">
        <v>695.6</v>
      </c>
      <c r="AF42" s="47">
        <v>720</v>
      </c>
      <c r="AG42" s="48">
        <v>0.05</v>
      </c>
    </row>
    <row r="43" spans="1:33" ht="13.5">
      <c r="A43" s="85" t="s">
        <v>125</v>
      </c>
      <c r="B43" s="41">
        <v>1514610</v>
      </c>
      <c r="C43" s="42">
        <v>172892</v>
      </c>
      <c r="D43" s="5">
        <v>118969</v>
      </c>
      <c r="E43" s="5">
        <v>160153</v>
      </c>
      <c r="F43" s="5">
        <v>93322</v>
      </c>
      <c r="G43" s="5">
        <v>338806</v>
      </c>
      <c r="H43" s="5">
        <f t="shared" si="8"/>
        <v>884142</v>
      </c>
      <c r="I43" s="5">
        <v>60525</v>
      </c>
      <c r="J43" s="5">
        <v>113915</v>
      </c>
      <c r="K43" s="5">
        <v>59675</v>
      </c>
      <c r="L43" s="5">
        <v>118473</v>
      </c>
      <c r="M43" s="5">
        <v>4490</v>
      </c>
      <c r="N43" s="5">
        <v>42</v>
      </c>
      <c r="O43" s="43">
        <f t="shared" si="3"/>
        <v>1241262</v>
      </c>
      <c r="P43" s="44">
        <v>480</v>
      </c>
      <c r="Q43" s="5">
        <f t="shared" si="10"/>
        <v>2789990</v>
      </c>
      <c r="R43" s="5">
        <v>904550</v>
      </c>
      <c r="S43" s="5">
        <v>442620</v>
      </c>
      <c r="T43" s="5">
        <v>272130</v>
      </c>
      <c r="U43" s="5">
        <v>387910</v>
      </c>
      <c r="V43" s="5">
        <v>219340</v>
      </c>
      <c r="W43" s="5">
        <v>728720</v>
      </c>
      <c r="X43" s="5">
        <v>307000</v>
      </c>
      <c r="Y43" s="5">
        <f t="shared" si="7"/>
        <v>1743720</v>
      </c>
      <c r="Z43" s="45">
        <v>141720</v>
      </c>
      <c r="AA43" s="46">
        <v>547.65</v>
      </c>
      <c r="AB43" s="47">
        <v>343.57</v>
      </c>
      <c r="AC43" s="47">
        <v>498</v>
      </c>
      <c r="AD43" s="47">
        <v>277</v>
      </c>
      <c r="AE43" s="47">
        <v>743.87</v>
      </c>
      <c r="AF43" s="47">
        <v>744</v>
      </c>
      <c r="AG43" s="48">
        <v>0.05</v>
      </c>
    </row>
    <row r="44" spans="1:33" ht="13.5">
      <c r="A44" s="85" t="s">
        <v>126</v>
      </c>
      <c r="B44" s="41">
        <v>1390390</v>
      </c>
      <c r="C44" s="42">
        <v>222604</v>
      </c>
      <c r="D44" s="5">
        <v>100491</v>
      </c>
      <c r="E44" s="5">
        <v>194670</v>
      </c>
      <c r="F44" s="5">
        <v>148184</v>
      </c>
      <c r="G44" s="5">
        <v>95698</v>
      </c>
      <c r="H44" s="5">
        <f t="shared" si="8"/>
        <v>761647</v>
      </c>
      <c r="I44" s="5">
        <v>59404</v>
      </c>
      <c r="J44" s="5">
        <v>0</v>
      </c>
      <c r="K44" s="5">
        <v>105765</v>
      </c>
      <c r="L44" s="5">
        <v>182479</v>
      </c>
      <c r="M44" s="5">
        <v>4596</v>
      </c>
      <c r="N44" s="5">
        <v>42</v>
      </c>
      <c r="O44" s="43">
        <f t="shared" si="3"/>
        <v>1113933</v>
      </c>
      <c r="P44" s="44">
        <v>0</v>
      </c>
      <c r="Q44" s="5">
        <f t="shared" si="10"/>
        <v>2681500</v>
      </c>
      <c r="R44" s="5">
        <v>980300</v>
      </c>
      <c r="S44" s="5">
        <v>570390</v>
      </c>
      <c r="T44" s="5">
        <v>229870</v>
      </c>
      <c r="U44" s="5">
        <v>475430</v>
      </c>
      <c r="V44" s="5">
        <v>350260</v>
      </c>
      <c r="W44" s="5">
        <v>201980</v>
      </c>
      <c r="X44" s="5">
        <v>268140</v>
      </c>
      <c r="Y44" s="5">
        <f t="shared" si="7"/>
        <v>1559790</v>
      </c>
      <c r="Z44" s="45">
        <v>141410</v>
      </c>
      <c r="AA44" s="46">
        <v>739.82</v>
      </c>
      <c r="AB44" s="47">
        <v>296.67</v>
      </c>
      <c r="AC44" s="47">
        <v>617.23</v>
      </c>
      <c r="AD44" s="47">
        <v>444.4</v>
      </c>
      <c r="AE44" s="47">
        <v>205.48</v>
      </c>
      <c r="AF44" s="47">
        <v>744</v>
      </c>
      <c r="AG44" s="48">
        <v>0.05</v>
      </c>
    </row>
    <row r="45" spans="1:33" ht="13.5">
      <c r="A45" s="85" t="s">
        <v>127</v>
      </c>
      <c r="B45" s="41">
        <v>1346240</v>
      </c>
      <c r="C45" s="42">
        <v>188143</v>
      </c>
      <c r="D45" s="5">
        <v>79375</v>
      </c>
      <c r="E45" s="5">
        <v>136051</v>
      </c>
      <c r="F45" s="5">
        <v>195002</v>
      </c>
      <c r="G45" s="5">
        <v>188500</v>
      </c>
      <c r="H45" s="5">
        <f t="shared" si="8"/>
        <v>787071</v>
      </c>
      <c r="I45" s="5">
        <v>57122</v>
      </c>
      <c r="J45" s="5">
        <v>5833</v>
      </c>
      <c r="K45" s="5">
        <v>70631</v>
      </c>
      <c r="L45" s="5">
        <v>199963</v>
      </c>
      <c r="M45" s="5">
        <v>4212</v>
      </c>
      <c r="N45" s="5">
        <v>42</v>
      </c>
      <c r="O45" s="43">
        <f t="shared" si="3"/>
        <v>1124874</v>
      </c>
      <c r="P45" s="44">
        <v>200</v>
      </c>
      <c r="Q45" s="5">
        <f t="shared" si="10"/>
        <v>2662720</v>
      </c>
      <c r="R45" s="5">
        <v>918980</v>
      </c>
      <c r="S45" s="5">
        <v>478030</v>
      </c>
      <c r="T45" s="5">
        <v>178750</v>
      </c>
      <c r="U45" s="5">
        <v>327400</v>
      </c>
      <c r="V45" s="5">
        <v>463370</v>
      </c>
      <c r="W45" s="5">
        <v>416300</v>
      </c>
      <c r="X45" s="5">
        <v>257150</v>
      </c>
      <c r="Y45" s="5">
        <f t="shared" si="7"/>
        <v>1606700</v>
      </c>
      <c r="Z45" s="45">
        <v>137040</v>
      </c>
      <c r="AA45" s="46">
        <v>638</v>
      </c>
      <c r="AB45" s="47">
        <v>242.07</v>
      </c>
      <c r="AC45" s="47">
        <v>442.37</v>
      </c>
      <c r="AD45" s="47">
        <v>582.6</v>
      </c>
      <c r="AE45" s="47">
        <v>425.88</v>
      </c>
      <c r="AF45" s="47">
        <v>720</v>
      </c>
      <c r="AG45" s="48">
        <v>0.05</v>
      </c>
    </row>
    <row r="46" spans="1:33" ht="13.5">
      <c r="A46" s="85" t="s">
        <v>128</v>
      </c>
      <c r="B46" s="41">
        <v>1342670</v>
      </c>
      <c r="C46" s="42">
        <v>154614</v>
      </c>
      <c r="D46" s="5">
        <v>87491</v>
      </c>
      <c r="E46" s="5">
        <v>141409</v>
      </c>
      <c r="F46" s="5">
        <v>130937</v>
      </c>
      <c r="G46" s="5">
        <v>226647</v>
      </c>
      <c r="H46" s="5">
        <f t="shared" si="8"/>
        <v>741098</v>
      </c>
      <c r="I46" s="5">
        <v>45045</v>
      </c>
      <c r="J46" s="5">
        <v>146936</v>
      </c>
      <c r="K46" s="5">
        <v>0</v>
      </c>
      <c r="L46" s="5">
        <v>197180</v>
      </c>
      <c r="M46" s="5">
        <v>2902</v>
      </c>
      <c r="N46" s="5">
        <v>42</v>
      </c>
      <c r="O46" s="43">
        <f t="shared" si="3"/>
        <v>1133203</v>
      </c>
      <c r="P46" s="44">
        <v>380</v>
      </c>
      <c r="Q46" s="5">
        <f t="shared" si="10"/>
        <v>2593460</v>
      </c>
      <c r="R46" s="5">
        <v>994220</v>
      </c>
      <c r="S46" s="5">
        <v>391520</v>
      </c>
      <c r="T46" s="5">
        <v>197460</v>
      </c>
      <c r="U46" s="5">
        <v>338930</v>
      </c>
      <c r="V46" s="5">
        <v>308460</v>
      </c>
      <c r="W46" s="5">
        <v>484630</v>
      </c>
      <c r="X46" s="5">
        <v>230530</v>
      </c>
      <c r="Y46" s="5">
        <f t="shared" si="7"/>
        <v>1490470</v>
      </c>
      <c r="Z46" s="45">
        <v>108770</v>
      </c>
      <c r="AA46" s="46">
        <v>485.43</v>
      </c>
      <c r="AB46" s="47">
        <v>245.62</v>
      </c>
      <c r="AC46" s="47">
        <v>427.02</v>
      </c>
      <c r="AD46" s="47">
        <v>382.42</v>
      </c>
      <c r="AE46" s="47">
        <v>495.9</v>
      </c>
      <c r="AF46" s="47">
        <v>738.3</v>
      </c>
      <c r="AG46" s="48">
        <v>0.05</v>
      </c>
    </row>
    <row r="47" spans="1:33" ht="13.5">
      <c r="A47" s="85" t="s">
        <v>129</v>
      </c>
      <c r="B47" s="41">
        <v>1521730</v>
      </c>
      <c r="C47" s="42">
        <v>47796</v>
      </c>
      <c r="D47" s="5">
        <v>188821</v>
      </c>
      <c r="E47" s="5">
        <v>143108</v>
      </c>
      <c r="F47" s="5">
        <v>190850</v>
      </c>
      <c r="G47" s="5">
        <v>316798</v>
      </c>
      <c r="H47" s="5">
        <f t="shared" si="8"/>
        <v>887373</v>
      </c>
      <c r="I47" s="5">
        <v>57066</v>
      </c>
      <c r="J47" s="5">
        <v>20235</v>
      </c>
      <c r="K47" s="5">
        <v>20235</v>
      </c>
      <c r="L47" s="5">
        <v>187822</v>
      </c>
      <c r="M47" s="5">
        <v>1878</v>
      </c>
      <c r="N47" s="5">
        <v>42</v>
      </c>
      <c r="O47" s="43">
        <f t="shared" si="3"/>
        <v>1174651</v>
      </c>
      <c r="P47" s="44">
        <v>610</v>
      </c>
      <c r="Q47" s="5">
        <f t="shared" si="10"/>
        <v>2593610</v>
      </c>
      <c r="R47" s="5">
        <v>699360</v>
      </c>
      <c r="S47" s="5">
        <v>120490</v>
      </c>
      <c r="T47" s="5">
        <v>427640</v>
      </c>
      <c r="U47" s="5">
        <v>342960</v>
      </c>
      <c r="V47" s="5">
        <v>444680</v>
      </c>
      <c r="W47" s="5">
        <v>666360</v>
      </c>
      <c r="X47" s="5">
        <v>244360</v>
      </c>
      <c r="Y47" s="5">
        <f t="shared" si="7"/>
        <v>1757770</v>
      </c>
      <c r="Z47" s="45">
        <v>136480</v>
      </c>
      <c r="AA47" s="46">
        <v>150.73</v>
      </c>
      <c r="AB47" s="47">
        <v>522.55</v>
      </c>
      <c r="AC47" s="47">
        <v>426.5</v>
      </c>
      <c r="AD47" s="47">
        <v>541.62</v>
      </c>
      <c r="AE47" s="47">
        <v>677.63</v>
      </c>
      <c r="AF47" s="47">
        <v>720</v>
      </c>
      <c r="AG47" s="48">
        <v>0.05</v>
      </c>
    </row>
    <row r="48" spans="1:33" ht="13.5">
      <c r="A48" s="85" t="s">
        <v>130</v>
      </c>
      <c r="B48" s="41">
        <v>1677320</v>
      </c>
      <c r="C48" s="42">
        <v>102912</v>
      </c>
      <c r="D48" s="5">
        <v>211594</v>
      </c>
      <c r="E48" s="5">
        <v>160318</v>
      </c>
      <c r="F48" s="5">
        <v>134591</v>
      </c>
      <c r="G48" s="5">
        <v>250643</v>
      </c>
      <c r="H48" s="5">
        <f t="shared" si="8"/>
        <v>860058</v>
      </c>
      <c r="I48" s="5">
        <v>43063</v>
      </c>
      <c r="J48" s="5">
        <v>190993</v>
      </c>
      <c r="K48" s="5">
        <v>136200</v>
      </c>
      <c r="L48" s="5">
        <v>210033</v>
      </c>
      <c r="M48" s="5">
        <v>119</v>
      </c>
      <c r="N48" s="5">
        <v>42</v>
      </c>
      <c r="O48" s="43">
        <f t="shared" si="3"/>
        <v>1440508</v>
      </c>
      <c r="P48" s="44">
        <v>70</v>
      </c>
      <c r="Q48" s="5">
        <f t="shared" si="10"/>
        <v>2803710</v>
      </c>
      <c r="R48" s="5">
        <v>962630</v>
      </c>
      <c r="S48" s="5">
        <v>264150</v>
      </c>
      <c r="T48" s="5">
        <v>478110</v>
      </c>
      <c r="U48" s="5">
        <v>382810</v>
      </c>
      <c r="V48" s="5">
        <v>312280</v>
      </c>
      <c r="W48" s="5">
        <v>522150</v>
      </c>
      <c r="X48" s="5">
        <v>219780</v>
      </c>
      <c r="Y48" s="5">
        <f t="shared" si="7"/>
        <v>1739720</v>
      </c>
      <c r="Z48" s="45">
        <v>101360</v>
      </c>
      <c r="AA48" s="46">
        <v>333.4</v>
      </c>
      <c r="AB48" s="47">
        <v>585.98</v>
      </c>
      <c r="AC48" s="47">
        <v>482.33</v>
      </c>
      <c r="AD48" s="47">
        <v>385.67</v>
      </c>
      <c r="AE48" s="47">
        <v>533.68</v>
      </c>
      <c r="AF48" s="47">
        <v>744</v>
      </c>
      <c r="AG48" s="48">
        <v>0.05</v>
      </c>
    </row>
    <row r="49" spans="1:33" ht="13.5">
      <c r="A49" s="85" t="s">
        <v>131</v>
      </c>
      <c r="B49" s="41">
        <v>1774780</v>
      </c>
      <c r="C49" s="42">
        <v>108789</v>
      </c>
      <c r="D49" s="5">
        <v>225978</v>
      </c>
      <c r="E49" s="5">
        <v>95323</v>
      </c>
      <c r="F49" s="5">
        <v>167172</v>
      </c>
      <c r="G49" s="5">
        <v>347287</v>
      </c>
      <c r="H49" s="5">
        <f t="shared" si="8"/>
        <v>944549</v>
      </c>
      <c r="I49" s="5">
        <v>43859</v>
      </c>
      <c r="J49" s="5">
        <v>201734</v>
      </c>
      <c r="K49" s="5">
        <v>136740</v>
      </c>
      <c r="L49" s="5">
        <v>217629</v>
      </c>
      <c r="M49" s="5">
        <v>0</v>
      </c>
      <c r="N49" s="5">
        <v>42</v>
      </c>
      <c r="O49" s="43">
        <f t="shared" si="3"/>
        <v>1544553</v>
      </c>
      <c r="P49" s="44">
        <v>2540</v>
      </c>
      <c r="Q49" s="5">
        <f t="shared" si="10"/>
        <v>2794810</v>
      </c>
      <c r="R49" s="5">
        <v>809580</v>
      </c>
      <c r="S49" s="5">
        <v>273800</v>
      </c>
      <c r="T49" s="5">
        <v>502210</v>
      </c>
      <c r="U49" s="5">
        <v>223870</v>
      </c>
      <c r="V49" s="5">
        <v>385800</v>
      </c>
      <c r="W49" s="5">
        <v>721300</v>
      </c>
      <c r="X49" s="5">
        <v>229590</v>
      </c>
      <c r="Y49" s="5">
        <f t="shared" si="7"/>
        <v>1877390</v>
      </c>
      <c r="Z49" s="45">
        <v>107840</v>
      </c>
      <c r="AA49" s="46">
        <v>338.43</v>
      </c>
      <c r="AB49" s="47">
        <v>613.55</v>
      </c>
      <c r="AC49" s="47">
        <v>276.68</v>
      </c>
      <c r="AD49" s="47">
        <v>472.65</v>
      </c>
      <c r="AE49" s="47">
        <v>735.33</v>
      </c>
      <c r="AF49" s="47">
        <v>744</v>
      </c>
      <c r="AG49" s="48">
        <v>0.05</v>
      </c>
    </row>
    <row r="50" spans="1:33" ht="13.5">
      <c r="A50" s="85" t="s">
        <v>132</v>
      </c>
      <c r="B50" s="41">
        <v>1717200</v>
      </c>
      <c r="C50" s="42">
        <v>176762</v>
      </c>
      <c r="D50" s="5">
        <v>221623</v>
      </c>
      <c r="E50" s="5">
        <v>216993</v>
      </c>
      <c r="F50" s="5">
        <v>192343</v>
      </c>
      <c r="G50" s="5">
        <v>306312</v>
      </c>
      <c r="H50" s="5">
        <f t="shared" si="8"/>
        <v>1114033</v>
      </c>
      <c r="I50" s="5">
        <v>40896</v>
      </c>
      <c r="J50" s="5">
        <v>59227</v>
      </c>
      <c r="K50" s="5">
        <v>92495</v>
      </c>
      <c r="L50" s="5">
        <v>174925</v>
      </c>
      <c r="M50" s="5">
        <v>0</v>
      </c>
      <c r="N50" s="5">
        <v>6211</v>
      </c>
      <c r="O50" s="43">
        <f t="shared" si="3"/>
        <v>1487787</v>
      </c>
      <c r="P50" s="44">
        <v>92040</v>
      </c>
      <c r="Q50" s="5">
        <f t="shared" si="10"/>
        <v>2561670</v>
      </c>
      <c r="R50" s="5">
        <v>159900</v>
      </c>
      <c r="S50" s="5">
        <v>445970</v>
      </c>
      <c r="T50" s="5">
        <v>490240</v>
      </c>
      <c r="U50" s="5">
        <v>507340</v>
      </c>
      <c r="V50" s="5">
        <v>441920</v>
      </c>
      <c r="W50" s="5">
        <v>659720</v>
      </c>
      <c r="X50" s="5">
        <v>243970</v>
      </c>
      <c r="Y50" s="5">
        <f t="shared" si="7"/>
        <v>2301220</v>
      </c>
      <c r="Z50" s="45">
        <v>100550</v>
      </c>
      <c r="AA50" s="46">
        <v>546.6</v>
      </c>
      <c r="AB50" s="47">
        <v>599.23</v>
      </c>
      <c r="AC50" s="47">
        <v>627.03</v>
      </c>
      <c r="AD50" s="47">
        <v>540.83</v>
      </c>
      <c r="AE50" s="47">
        <v>670.72</v>
      </c>
      <c r="AF50" s="47">
        <v>665.43</v>
      </c>
      <c r="AG50" s="48">
        <v>12.25</v>
      </c>
    </row>
    <row r="51" spans="1:33" ht="14.25" thickBot="1">
      <c r="A51" s="86" t="s">
        <v>133</v>
      </c>
      <c r="B51" s="76">
        <v>1898770</v>
      </c>
      <c r="C51" s="77">
        <v>200812</v>
      </c>
      <c r="D51" s="9">
        <v>246441</v>
      </c>
      <c r="E51" s="9">
        <v>190527</v>
      </c>
      <c r="F51" s="9">
        <v>226597</v>
      </c>
      <c r="G51" s="9">
        <v>298503</v>
      </c>
      <c r="H51" s="9">
        <f t="shared" si="8"/>
        <v>1162880</v>
      </c>
      <c r="I51" s="9">
        <v>43989</v>
      </c>
      <c r="J51" s="9">
        <v>184659</v>
      </c>
      <c r="K51" s="9">
        <v>86625</v>
      </c>
      <c r="L51" s="9">
        <v>169605</v>
      </c>
      <c r="M51" s="9">
        <v>0</v>
      </c>
      <c r="N51" s="9">
        <v>1238</v>
      </c>
      <c r="O51" s="78">
        <f aca="true" t="shared" si="11" ref="O51:O62">H51+SUM(I51:N51)</f>
        <v>1648996</v>
      </c>
      <c r="P51" s="79">
        <v>109100</v>
      </c>
      <c r="Q51" s="9">
        <f t="shared" si="10"/>
        <v>2734140</v>
      </c>
      <c r="R51" s="9">
        <v>208080</v>
      </c>
      <c r="S51" s="9">
        <v>505260</v>
      </c>
      <c r="T51" s="9">
        <v>543450</v>
      </c>
      <c r="U51" s="9">
        <v>442660</v>
      </c>
      <c r="V51" s="9">
        <v>518610</v>
      </c>
      <c r="W51" s="9">
        <v>651260</v>
      </c>
      <c r="X51" s="9">
        <v>241670</v>
      </c>
      <c r="Y51" s="9">
        <f t="shared" si="7"/>
        <v>2419570</v>
      </c>
      <c r="Z51" s="80">
        <v>106490</v>
      </c>
      <c r="AA51" s="81">
        <v>618.2</v>
      </c>
      <c r="AB51" s="82">
        <v>669.72</v>
      </c>
      <c r="AC51" s="82">
        <v>551.37</v>
      </c>
      <c r="AD51" s="82">
        <v>636.55</v>
      </c>
      <c r="AE51" s="82">
        <v>666.35</v>
      </c>
      <c r="AF51" s="82">
        <v>709.45</v>
      </c>
      <c r="AG51" s="83">
        <v>2.28</v>
      </c>
    </row>
    <row r="52" spans="1:33" ht="13.5">
      <c r="A52" s="87" t="s">
        <v>134</v>
      </c>
      <c r="B52" s="32">
        <v>1720014</v>
      </c>
      <c r="C52" s="33">
        <v>218920</v>
      </c>
      <c r="D52" s="7">
        <v>226085</v>
      </c>
      <c r="E52" s="7">
        <v>220487</v>
      </c>
      <c r="F52" s="7">
        <v>220051</v>
      </c>
      <c r="G52" s="7">
        <v>310375</v>
      </c>
      <c r="H52" s="7">
        <f aca="true" t="shared" si="12" ref="H52:H63">SUM(C52:G52)</f>
        <v>1195918</v>
      </c>
      <c r="I52" s="7">
        <v>45190</v>
      </c>
      <c r="J52" s="7">
        <v>195152</v>
      </c>
      <c r="K52" s="7">
        <v>59475</v>
      </c>
      <c r="L52" s="7">
        <v>104997</v>
      </c>
      <c r="M52" s="7">
        <v>2270</v>
      </c>
      <c r="N52" s="7">
        <v>42</v>
      </c>
      <c r="O52" s="34">
        <f t="shared" si="11"/>
        <v>1603044</v>
      </c>
      <c r="P52" s="35">
        <v>171100</v>
      </c>
      <c r="Q52" s="7">
        <f aca="true" t="shared" si="13" ref="Q52:Q63">Y52+Z52+R52</f>
        <v>2599070</v>
      </c>
      <c r="R52" s="7">
        <v>0</v>
      </c>
      <c r="S52" s="7">
        <v>550030</v>
      </c>
      <c r="T52" s="7">
        <v>498690</v>
      </c>
      <c r="U52" s="7">
        <v>513840</v>
      </c>
      <c r="V52" s="7">
        <v>505350</v>
      </c>
      <c r="W52" s="7">
        <v>683820</v>
      </c>
      <c r="X52" s="7">
        <v>261270</v>
      </c>
      <c r="Y52" s="7">
        <f aca="true" t="shared" si="14" ref="Y52:Y63">SUM(S52:W52)-X52</f>
        <v>2490460</v>
      </c>
      <c r="Z52" s="36">
        <v>108610</v>
      </c>
      <c r="AA52" s="37">
        <v>667.82</v>
      </c>
      <c r="AB52" s="38">
        <v>611.33</v>
      </c>
      <c r="AC52" s="38">
        <v>633.75</v>
      </c>
      <c r="AD52" s="38">
        <v>617.3</v>
      </c>
      <c r="AE52" s="38">
        <v>696.43</v>
      </c>
      <c r="AF52" s="38">
        <v>720</v>
      </c>
      <c r="AG52" s="39">
        <v>0.05</v>
      </c>
    </row>
    <row r="53" spans="1:33" ht="13.5">
      <c r="A53" s="85" t="s">
        <v>135</v>
      </c>
      <c r="B53" s="41">
        <v>1575885</v>
      </c>
      <c r="C53" s="42">
        <v>220851</v>
      </c>
      <c r="D53" s="5">
        <v>246376</v>
      </c>
      <c r="E53" s="5">
        <v>82925</v>
      </c>
      <c r="F53" s="5">
        <v>210146</v>
      </c>
      <c r="G53" s="5">
        <v>343529</v>
      </c>
      <c r="H53" s="5">
        <f t="shared" si="12"/>
        <v>1103827</v>
      </c>
      <c r="I53" s="5">
        <v>46785</v>
      </c>
      <c r="J53" s="5">
        <v>221758</v>
      </c>
      <c r="K53" s="5">
        <v>125150</v>
      </c>
      <c r="L53" s="5">
        <v>0</v>
      </c>
      <c r="M53" s="5">
        <v>3243</v>
      </c>
      <c r="N53" s="5">
        <v>42</v>
      </c>
      <c r="O53" s="43">
        <f t="shared" si="11"/>
        <v>1500805</v>
      </c>
      <c r="P53" s="44">
        <v>74690</v>
      </c>
      <c r="Q53" s="5">
        <f t="shared" si="13"/>
        <v>2522450</v>
      </c>
      <c r="R53" s="5">
        <v>156540</v>
      </c>
      <c r="S53" s="5">
        <v>561920</v>
      </c>
      <c r="T53" s="5">
        <v>553080</v>
      </c>
      <c r="U53" s="5">
        <v>194280</v>
      </c>
      <c r="V53" s="5">
        <v>485330</v>
      </c>
      <c r="W53" s="5">
        <v>724900</v>
      </c>
      <c r="X53" s="5">
        <v>266220</v>
      </c>
      <c r="Y53" s="5">
        <f t="shared" si="14"/>
        <v>2253290</v>
      </c>
      <c r="Z53" s="45">
        <v>112620</v>
      </c>
      <c r="AA53" s="46">
        <v>682.83</v>
      </c>
      <c r="AB53" s="47">
        <v>680.45</v>
      </c>
      <c r="AC53" s="47">
        <v>240.52</v>
      </c>
      <c r="AD53" s="47">
        <v>591.52</v>
      </c>
      <c r="AE53" s="47">
        <v>737.47</v>
      </c>
      <c r="AF53" s="47">
        <v>744</v>
      </c>
      <c r="AG53" s="48">
        <v>5.36</v>
      </c>
    </row>
    <row r="54" spans="1:33" ht="13.5">
      <c r="A54" s="85" t="s">
        <v>136</v>
      </c>
      <c r="B54" s="41">
        <v>1648092</v>
      </c>
      <c r="C54" s="42">
        <v>195722</v>
      </c>
      <c r="D54" s="5">
        <v>222788</v>
      </c>
      <c r="E54" s="5">
        <v>69271</v>
      </c>
      <c r="F54" s="5">
        <v>190023</v>
      </c>
      <c r="G54" s="5">
        <v>317116</v>
      </c>
      <c r="H54" s="5">
        <f t="shared" si="12"/>
        <v>994920</v>
      </c>
      <c r="I54" s="5">
        <v>45754</v>
      </c>
      <c r="J54" s="5">
        <v>72142</v>
      </c>
      <c r="K54" s="5">
        <v>133200</v>
      </c>
      <c r="L54" s="5">
        <v>157315</v>
      </c>
      <c r="M54" s="5">
        <v>3733</v>
      </c>
      <c r="N54" s="5">
        <v>9519</v>
      </c>
      <c r="O54" s="43">
        <f t="shared" si="11"/>
        <v>1416583</v>
      </c>
      <c r="P54" s="44">
        <v>140</v>
      </c>
      <c r="Q54" s="5">
        <f t="shared" si="13"/>
        <v>2722272</v>
      </c>
      <c r="R54" s="5">
        <v>600332</v>
      </c>
      <c r="S54" s="5">
        <v>497430</v>
      </c>
      <c r="T54" s="5">
        <v>501280</v>
      </c>
      <c r="U54" s="5">
        <v>167490</v>
      </c>
      <c r="V54" s="5">
        <v>441030</v>
      </c>
      <c r="W54" s="5">
        <v>663320</v>
      </c>
      <c r="X54" s="5">
        <v>257620</v>
      </c>
      <c r="Y54" s="5">
        <f t="shared" si="14"/>
        <v>2012930</v>
      </c>
      <c r="Z54" s="45">
        <v>109010</v>
      </c>
      <c r="AA54" s="46">
        <v>617.5</v>
      </c>
      <c r="AB54" s="47">
        <v>620.68</v>
      </c>
      <c r="AC54" s="47">
        <v>207.6</v>
      </c>
      <c r="AD54" s="47">
        <v>540.63</v>
      </c>
      <c r="AE54" s="47">
        <v>675.9</v>
      </c>
      <c r="AF54" s="47">
        <v>720</v>
      </c>
      <c r="AG54" s="48">
        <v>20.19</v>
      </c>
    </row>
    <row r="55" spans="1:33" ht="13.5">
      <c r="A55" s="85" t="s">
        <v>137</v>
      </c>
      <c r="B55" s="41">
        <v>1554224</v>
      </c>
      <c r="C55" s="42">
        <v>122002</v>
      </c>
      <c r="D55" s="5">
        <v>175599</v>
      </c>
      <c r="E55" s="5">
        <v>154083</v>
      </c>
      <c r="F55" s="5">
        <v>120866</v>
      </c>
      <c r="G55" s="5">
        <v>342974</v>
      </c>
      <c r="H55" s="5">
        <f t="shared" si="12"/>
        <v>915524</v>
      </c>
      <c r="I55" s="5">
        <v>38740</v>
      </c>
      <c r="J55" s="5">
        <v>0</v>
      </c>
      <c r="K55" s="5">
        <v>122285</v>
      </c>
      <c r="L55" s="5">
        <v>197065</v>
      </c>
      <c r="M55" s="5">
        <v>4852</v>
      </c>
      <c r="N55" s="5">
        <v>42</v>
      </c>
      <c r="O55" s="43">
        <f t="shared" si="11"/>
        <v>1278508</v>
      </c>
      <c r="P55" s="44">
        <v>3900</v>
      </c>
      <c r="Q55" s="5">
        <f t="shared" si="13"/>
        <v>2714805</v>
      </c>
      <c r="R55" s="5">
        <v>795755</v>
      </c>
      <c r="S55" s="5">
        <v>311920</v>
      </c>
      <c r="T55" s="5">
        <v>400460</v>
      </c>
      <c r="U55" s="5">
        <v>378180</v>
      </c>
      <c r="V55" s="5">
        <v>283430</v>
      </c>
      <c r="W55" s="5">
        <v>712590</v>
      </c>
      <c r="X55" s="5">
        <v>259880</v>
      </c>
      <c r="Y55" s="5">
        <f t="shared" si="14"/>
        <v>1826700</v>
      </c>
      <c r="Z55" s="45">
        <v>92350</v>
      </c>
      <c r="AA55" s="46">
        <v>402.07</v>
      </c>
      <c r="AB55" s="47">
        <v>501.83</v>
      </c>
      <c r="AC55" s="47">
        <v>473.97</v>
      </c>
      <c r="AD55" s="47">
        <v>353.93</v>
      </c>
      <c r="AE55" s="47">
        <v>725.73</v>
      </c>
      <c r="AF55" s="47">
        <v>609.8</v>
      </c>
      <c r="AG55" s="48">
        <v>0.05</v>
      </c>
    </row>
    <row r="56" spans="1:33" ht="13.5">
      <c r="A56" s="85" t="s">
        <v>138</v>
      </c>
      <c r="B56" s="41">
        <v>1304312</v>
      </c>
      <c r="C56" s="42">
        <v>188616</v>
      </c>
      <c r="D56" s="5">
        <v>159044</v>
      </c>
      <c r="E56" s="5">
        <v>218930</v>
      </c>
      <c r="F56" s="5">
        <v>167317</v>
      </c>
      <c r="G56" s="5">
        <v>18370</v>
      </c>
      <c r="H56" s="5">
        <f t="shared" si="12"/>
        <v>752277</v>
      </c>
      <c r="I56" s="5">
        <v>0</v>
      </c>
      <c r="J56" s="5">
        <v>165133</v>
      </c>
      <c r="K56" s="5">
        <v>0</v>
      </c>
      <c r="L56" s="5">
        <v>193451</v>
      </c>
      <c r="M56" s="5">
        <v>6668</v>
      </c>
      <c r="N56" s="5">
        <v>3042</v>
      </c>
      <c r="O56" s="43">
        <f t="shared" si="11"/>
        <v>1120571</v>
      </c>
      <c r="P56" s="44">
        <v>0</v>
      </c>
      <c r="Q56" s="5">
        <f t="shared" si="13"/>
        <v>2515378</v>
      </c>
      <c r="R56" s="5">
        <v>905438</v>
      </c>
      <c r="S56" s="5">
        <v>484760</v>
      </c>
      <c r="T56" s="5">
        <v>364810</v>
      </c>
      <c r="U56" s="5">
        <v>542440</v>
      </c>
      <c r="V56" s="5">
        <v>397850</v>
      </c>
      <c r="W56" s="5">
        <v>38150</v>
      </c>
      <c r="X56" s="5">
        <v>218070</v>
      </c>
      <c r="Y56" s="5">
        <f t="shared" si="14"/>
        <v>1609940</v>
      </c>
      <c r="Z56" s="45">
        <v>0</v>
      </c>
      <c r="AA56" s="46">
        <v>660.53</v>
      </c>
      <c r="AB56" s="47">
        <v>471.57</v>
      </c>
      <c r="AC56" s="47">
        <v>694.72</v>
      </c>
      <c r="AD56" s="47">
        <v>526.22</v>
      </c>
      <c r="AE56" s="47">
        <v>38.83</v>
      </c>
      <c r="AF56" s="47">
        <v>0</v>
      </c>
      <c r="AG56" s="48">
        <v>6.02</v>
      </c>
    </row>
    <row r="57" spans="1:33" ht="13.5">
      <c r="A57" s="85" t="s">
        <v>139</v>
      </c>
      <c r="B57" s="41">
        <v>1253191</v>
      </c>
      <c r="C57" s="42">
        <v>132483</v>
      </c>
      <c r="D57" s="5">
        <v>108550</v>
      </c>
      <c r="E57" s="5">
        <v>173530</v>
      </c>
      <c r="F57" s="5">
        <v>115334</v>
      </c>
      <c r="G57" s="5">
        <v>171573</v>
      </c>
      <c r="H57" s="5">
        <f t="shared" si="12"/>
        <v>701470</v>
      </c>
      <c r="I57" s="5">
        <v>15436</v>
      </c>
      <c r="J57" s="5">
        <v>163083</v>
      </c>
      <c r="K57" s="5">
        <v>0</v>
      </c>
      <c r="L57" s="5">
        <v>194319</v>
      </c>
      <c r="M57" s="5">
        <v>5246</v>
      </c>
      <c r="N57" s="5">
        <v>42</v>
      </c>
      <c r="O57" s="43">
        <f t="shared" si="11"/>
        <v>1079596</v>
      </c>
      <c r="P57" s="44">
        <v>300</v>
      </c>
      <c r="Q57" s="5">
        <f t="shared" si="13"/>
        <v>2473953</v>
      </c>
      <c r="R57" s="5">
        <v>954863</v>
      </c>
      <c r="S57" s="5">
        <v>341670</v>
      </c>
      <c r="T57" s="5">
        <v>249390</v>
      </c>
      <c r="U57" s="5">
        <v>427540</v>
      </c>
      <c r="V57" s="5">
        <v>277790</v>
      </c>
      <c r="W57" s="5">
        <v>399240</v>
      </c>
      <c r="X57" s="5">
        <v>213880</v>
      </c>
      <c r="Y57" s="5">
        <f t="shared" si="14"/>
        <v>1481750</v>
      </c>
      <c r="Z57" s="45">
        <v>37340</v>
      </c>
      <c r="AA57" s="46">
        <v>459.27</v>
      </c>
      <c r="AB57" s="47">
        <v>311.38</v>
      </c>
      <c r="AC57" s="47">
        <v>539.03</v>
      </c>
      <c r="AD57" s="47">
        <v>354.68</v>
      </c>
      <c r="AE57" s="47">
        <v>410.85</v>
      </c>
      <c r="AF57" s="47">
        <v>247.5</v>
      </c>
      <c r="AG57" s="48">
        <v>0.05</v>
      </c>
    </row>
    <row r="58" spans="1:33" ht="13.5">
      <c r="A58" s="85" t="s">
        <v>140</v>
      </c>
      <c r="B58" s="41">
        <v>1366007</v>
      </c>
      <c r="C58" s="42">
        <v>75916</v>
      </c>
      <c r="D58" s="5">
        <v>152699</v>
      </c>
      <c r="E58" s="5">
        <v>167326</v>
      </c>
      <c r="F58" s="5">
        <v>139150</v>
      </c>
      <c r="G58" s="5">
        <v>276643</v>
      </c>
      <c r="H58" s="5">
        <f t="shared" si="12"/>
        <v>811734</v>
      </c>
      <c r="I58" s="5">
        <v>41619</v>
      </c>
      <c r="J58" s="5">
        <v>139903</v>
      </c>
      <c r="K58" s="5">
        <v>0</v>
      </c>
      <c r="L58" s="5">
        <v>207185</v>
      </c>
      <c r="M58" s="5">
        <v>3302</v>
      </c>
      <c r="N58" s="5">
        <v>42</v>
      </c>
      <c r="O58" s="43">
        <f t="shared" si="11"/>
        <v>1203785</v>
      </c>
      <c r="P58" s="44">
        <v>1200</v>
      </c>
      <c r="Q58" s="5">
        <f t="shared" si="13"/>
        <v>2552585</v>
      </c>
      <c r="R58" s="5">
        <v>762075</v>
      </c>
      <c r="S58" s="5">
        <v>191240</v>
      </c>
      <c r="T58" s="5">
        <v>347360</v>
      </c>
      <c r="U58" s="5">
        <v>402290</v>
      </c>
      <c r="V58" s="5">
        <v>331950</v>
      </c>
      <c r="W58" s="5">
        <v>637870</v>
      </c>
      <c r="X58" s="5">
        <v>220650</v>
      </c>
      <c r="Y58" s="5">
        <f t="shared" si="14"/>
        <v>1690060</v>
      </c>
      <c r="Z58" s="45">
        <v>100450</v>
      </c>
      <c r="AA58" s="46">
        <v>255.57</v>
      </c>
      <c r="AB58" s="47">
        <v>431.05</v>
      </c>
      <c r="AC58" s="47">
        <v>495.73</v>
      </c>
      <c r="AD58" s="47">
        <v>408.33</v>
      </c>
      <c r="AE58" s="47">
        <v>651.08</v>
      </c>
      <c r="AF58" s="47">
        <v>633.7</v>
      </c>
      <c r="AG58" s="48">
        <v>0.05</v>
      </c>
    </row>
    <row r="59" spans="1:33" ht="13.5">
      <c r="A59" s="85" t="s">
        <v>141</v>
      </c>
      <c r="B59" s="41">
        <v>1492563</v>
      </c>
      <c r="C59" s="42">
        <v>174235</v>
      </c>
      <c r="D59" s="5">
        <v>147844</v>
      </c>
      <c r="E59" s="5">
        <v>111565</v>
      </c>
      <c r="F59" s="5">
        <v>88983</v>
      </c>
      <c r="G59" s="5">
        <v>293593</v>
      </c>
      <c r="H59" s="5">
        <f t="shared" si="12"/>
        <v>816220</v>
      </c>
      <c r="I59" s="5">
        <v>44156</v>
      </c>
      <c r="J59" s="5">
        <v>231637</v>
      </c>
      <c r="K59" s="5">
        <v>23565</v>
      </c>
      <c r="L59" s="5">
        <v>198788</v>
      </c>
      <c r="M59" s="5">
        <v>1269</v>
      </c>
      <c r="N59" s="5">
        <v>42</v>
      </c>
      <c r="O59" s="43">
        <f t="shared" si="11"/>
        <v>1315677</v>
      </c>
      <c r="P59" s="44">
        <v>5000</v>
      </c>
      <c r="Q59" s="5">
        <f t="shared" si="13"/>
        <v>2521922</v>
      </c>
      <c r="R59" s="5">
        <v>708692</v>
      </c>
      <c r="S59" s="5">
        <v>442660</v>
      </c>
      <c r="T59" s="5">
        <v>331090</v>
      </c>
      <c r="U59" s="5">
        <v>266520</v>
      </c>
      <c r="V59" s="5">
        <v>207620</v>
      </c>
      <c r="W59" s="5">
        <v>670470</v>
      </c>
      <c r="X59" s="5">
        <v>212120</v>
      </c>
      <c r="Y59" s="5">
        <f t="shared" si="14"/>
        <v>1706240</v>
      </c>
      <c r="Z59" s="45">
        <v>106990</v>
      </c>
      <c r="AA59" s="46">
        <v>553.83</v>
      </c>
      <c r="AB59" s="47">
        <v>407.2</v>
      </c>
      <c r="AC59" s="47">
        <v>330.3</v>
      </c>
      <c r="AD59" s="47">
        <v>256.4</v>
      </c>
      <c r="AE59" s="47">
        <v>683.67</v>
      </c>
      <c r="AF59" s="47">
        <v>709.15</v>
      </c>
      <c r="AG59" s="48">
        <v>0.05</v>
      </c>
    </row>
    <row r="60" spans="1:33" ht="13.5">
      <c r="A60" s="85" t="s">
        <v>142</v>
      </c>
      <c r="B60" s="41">
        <v>1785828</v>
      </c>
      <c r="C60" s="42">
        <v>129745</v>
      </c>
      <c r="D60" s="5">
        <v>181582</v>
      </c>
      <c r="E60" s="5">
        <v>186017</v>
      </c>
      <c r="F60" s="5">
        <v>155934</v>
      </c>
      <c r="G60" s="5">
        <v>292244</v>
      </c>
      <c r="H60" s="5">
        <f t="shared" si="12"/>
        <v>945522</v>
      </c>
      <c r="I60" s="5">
        <v>45903</v>
      </c>
      <c r="J60" s="5">
        <v>188572</v>
      </c>
      <c r="K60" s="5">
        <v>137206</v>
      </c>
      <c r="L60" s="5">
        <v>188661</v>
      </c>
      <c r="M60" s="5">
        <v>59</v>
      </c>
      <c r="N60" s="5">
        <v>42</v>
      </c>
      <c r="O60" s="43">
        <f t="shared" si="11"/>
        <v>1505965</v>
      </c>
      <c r="P60" s="44">
        <v>5580</v>
      </c>
      <c r="Q60" s="5">
        <f t="shared" si="13"/>
        <v>2734941</v>
      </c>
      <c r="R60" s="5">
        <v>659051</v>
      </c>
      <c r="S60" s="5">
        <v>324770</v>
      </c>
      <c r="T60" s="5">
        <v>399400</v>
      </c>
      <c r="U60" s="5">
        <v>440160</v>
      </c>
      <c r="V60" s="5">
        <v>366870</v>
      </c>
      <c r="W60" s="5">
        <v>653860</v>
      </c>
      <c r="X60" s="5">
        <v>221560</v>
      </c>
      <c r="Y60" s="5">
        <f t="shared" si="14"/>
        <v>1963500</v>
      </c>
      <c r="Z60" s="45">
        <v>112390</v>
      </c>
      <c r="AA60" s="46">
        <v>412.82</v>
      </c>
      <c r="AB60" s="47">
        <v>505.62</v>
      </c>
      <c r="AC60" s="47">
        <v>555.22</v>
      </c>
      <c r="AD60" s="47">
        <v>454.6</v>
      </c>
      <c r="AE60" s="47">
        <v>687.02</v>
      </c>
      <c r="AF60" s="47">
        <v>744</v>
      </c>
      <c r="AG60" s="48">
        <v>0.05</v>
      </c>
    </row>
    <row r="61" spans="1:33" ht="13.5">
      <c r="A61" s="85" t="s">
        <v>143</v>
      </c>
      <c r="B61" s="41">
        <v>1740867</v>
      </c>
      <c r="C61" s="42">
        <v>183806</v>
      </c>
      <c r="D61" s="5">
        <v>138157</v>
      </c>
      <c r="E61" s="5">
        <v>199186</v>
      </c>
      <c r="F61" s="5">
        <v>134831</v>
      </c>
      <c r="G61" s="5">
        <v>310219</v>
      </c>
      <c r="H61" s="5">
        <f t="shared" si="12"/>
        <v>966199</v>
      </c>
      <c r="I61" s="5">
        <v>45993</v>
      </c>
      <c r="J61" s="5">
        <v>81760</v>
      </c>
      <c r="K61" s="5">
        <v>134843</v>
      </c>
      <c r="L61" s="5">
        <v>211611</v>
      </c>
      <c r="M61" s="5">
        <v>0</v>
      </c>
      <c r="N61" s="5">
        <v>42</v>
      </c>
      <c r="O61" s="43">
        <f t="shared" si="11"/>
        <v>1440448</v>
      </c>
      <c r="P61" s="44">
        <v>22830</v>
      </c>
      <c r="Q61" s="5">
        <f t="shared" si="13"/>
        <v>2724663</v>
      </c>
      <c r="R61" s="5">
        <v>602263</v>
      </c>
      <c r="S61" s="5">
        <v>453530</v>
      </c>
      <c r="T61" s="5">
        <v>300330</v>
      </c>
      <c r="U61" s="5">
        <v>466180</v>
      </c>
      <c r="V61" s="5">
        <v>311200</v>
      </c>
      <c r="W61" s="5">
        <v>690210</v>
      </c>
      <c r="X61" s="5">
        <v>211400</v>
      </c>
      <c r="Y61" s="5">
        <f t="shared" si="14"/>
        <v>2010050</v>
      </c>
      <c r="Z61" s="45">
        <v>112350</v>
      </c>
      <c r="AA61" s="46">
        <v>574.22</v>
      </c>
      <c r="AB61" s="47">
        <v>376.5</v>
      </c>
      <c r="AC61" s="47">
        <v>589.98</v>
      </c>
      <c r="AD61" s="47">
        <v>398.55</v>
      </c>
      <c r="AE61" s="47">
        <v>728.18</v>
      </c>
      <c r="AF61" s="47">
        <v>744</v>
      </c>
      <c r="AG61" s="48">
        <v>0.05</v>
      </c>
    </row>
    <row r="62" spans="1:33" ht="13.5">
      <c r="A62" s="85" t="s">
        <v>144</v>
      </c>
      <c r="B62" s="41">
        <v>1837526</v>
      </c>
      <c r="C62" s="42">
        <v>192474</v>
      </c>
      <c r="D62" s="5">
        <v>226454</v>
      </c>
      <c r="E62" s="5">
        <v>203000</v>
      </c>
      <c r="F62" s="5">
        <v>150163</v>
      </c>
      <c r="G62" s="5">
        <v>293163</v>
      </c>
      <c r="H62" s="5">
        <f t="shared" si="12"/>
        <v>1065254</v>
      </c>
      <c r="I62" s="5">
        <v>14450</v>
      </c>
      <c r="J62" s="5">
        <v>112770</v>
      </c>
      <c r="K62" s="5">
        <v>147342</v>
      </c>
      <c r="L62" s="5">
        <v>182409</v>
      </c>
      <c r="M62" s="5">
        <v>0</v>
      </c>
      <c r="N62" s="5">
        <v>42</v>
      </c>
      <c r="O62" s="43">
        <f t="shared" si="11"/>
        <v>1522267</v>
      </c>
      <c r="P62" s="44">
        <v>30310</v>
      </c>
      <c r="Q62" s="5">
        <f t="shared" si="13"/>
        <v>2706821</v>
      </c>
      <c r="R62" s="5">
        <v>449881</v>
      </c>
      <c r="S62" s="5">
        <v>473220</v>
      </c>
      <c r="T62" s="5">
        <v>490080</v>
      </c>
      <c r="U62" s="5">
        <v>475550</v>
      </c>
      <c r="V62" s="5">
        <v>349510</v>
      </c>
      <c r="W62" s="5">
        <v>651220</v>
      </c>
      <c r="X62" s="5">
        <v>217520</v>
      </c>
      <c r="Y62" s="5">
        <f t="shared" si="14"/>
        <v>2222060</v>
      </c>
      <c r="Z62" s="45">
        <v>34880</v>
      </c>
      <c r="AA62" s="46">
        <v>581.48</v>
      </c>
      <c r="AB62" s="47">
        <v>604.28</v>
      </c>
      <c r="AC62" s="47">
        <v>582.5</v>
      </c>
      <c r="AD62" s="47">
        <v>436.33</v>
      </c>
      <c r="AE62" s="47">
        <v>666.48</v>
      </c>
      <c r="AF62" s="47">
        <v>231.08</v>
      </c>
      <c r="AG62" s="48">
        <v>0.05</v>
      </c>
    </row>
    <row r="63" spans="1:33" ht="14.25" thickBot="1">
      <c r="A63" s="88" t="s">
        <v>145</v>
      </c>
      <c r="B63" s="76">
        <v>1861978</v>
      </c>
      <c r="C63" s="77">
        <v>233633</v>
      </c>
      <c r="D63" s="9">
        <v>268611</v>
      </c>
      <c r="E63" s="9">
        <v>236681</v>
      </c>
      <c r="F63" s="9">
        <v>238187</v>
      </c>
      <c r="G63" s="9">
        <v>270412</v>
      </c>
      <c r="H63" s="9">
        <f t="shared" si="12"/>
        <v>1247524</v>
      </c>
      <c r="I63" s="9">
        <v>21553</v>
      </c>
      <c r="J63" s="9">
        <v>75174</v>
      </c>
      <c r="K63" s="9">
        <v>166938</v>
      </c>
      <c r="L63" s="9">
        <v>102702</v>
      </c>
      <c r="M63" s="9">
        <v>0</v>
      </c>
      <c r="N63" s="9">
        <v>24060</v>
      </c>
      <c r="O63" s="78">
        <f aca="true" t="shared" si="15" ref="O63:O74">H63+SUM(I63:N63)</f>
        <v>1637951</v>
      </c>
      <c r="P63" s="79">
        <v>171620</v>
      </c>
      <c r="Q63" s="9">
        <f t="shared" si="13"/>
        <v>2665730</v>
      </c>
      <c r="R63" s="9">
        <v>10390</v>
      </c>
      <c r="S63" s="9">
        <v>576660</v>
      </c>
      <c r="T63" s="9">
        <v>580060</v>
      </c>
      <c r="U63" s="9">
        <v>553540</v>
      </c>
      <c r="V63" s="9">
        <v>552890</v>
      </c>
      <c r="W63" s="9">
        <v>600960</v>
      </c>
      <c r="X63" s="9">
        <v>261270</v>
      </c>
      <c r="Y63" s="9">
        <f t="shared" si="14"/>
        <v>2602840</v>
      </c>
      <c r="Z63" s="80">
        <v>52500</v>
      </c>
      <c r="AA63" s="81">
        <v>704.65</v>
      </c>
      <c r="AB63" s="82">
        <v>709.63</v>
      </c>
      <c r="AC63" s="82">
        <v>679.4</v>
      </c>
      <c r="AD63" s="82">
        <v>678.13</v>
      </c>
      <c r="AE63" s="82">
        <v>613.01</v>
      </c>
      <c r="AF63" s="82">
        <v>349.75</v>
      </c>
      <c r="AG63" s="83">
        <v>48.07</v>
      </c>
    </row>
    <row r="64" spans="1:33" ht="13.5">
      <c r="A64" s="87" t="s">
        <v>146</v>
      </c>
      <c r="B64" s="32">
        <v>1518076</v>
      </c>
      <c r="C64" s="33">
        <v>222111</v>
      </c>
      <c r="D64" s="7">
        <v>235705</v>
      </c>
      <c r="E64" s="7">
        <v>241996</v>
      </c>
      <c r="F64" s="7">
        <v>34821</v>
      </c>
      <c r="G64" s="7">
        <v>314188</v>
      </c>
      <c r="H64" s="7">
        <f aca="true" t="shared" si="16" ref="H64:H75">SUM(C64:G64)</f>
        <v>1048821</v>
      </c>
      <c r="I64" s="7">
        <v>44566</v>
      </c>
      <c r="J64" s="7">
        <v>202497</v>
      </c>
      <c r="K64" s="7">
        <v>150078</v>
      </c>
      <c r="L64" s="7">
        <v>0</v>
      </c>
      <c r="M64" s="7">
        <v>15</v>
      </c>
      <c r="N64" s="7">
        <v>72099</v>
      </c>
      <c r="O64" s="34">
        <f t="shared" si="15"/>
        <v>1518076</v>
      </c>
      <c r="P64" s="35">
        <v>46250</v>
      </c>
      <c r="Q64" s="7">
        <f aca="true" t="shared" si="17" ref="Q64:Q75">Y64+Z64+R64</f>
        <v>2492669</v>
      </c>
      <c r="R64" s="7">
        <v>226789</v>
      </c>
      <c r="S64" s="7">
        <v>548830</v>
      </c>
      <c r="T64" s="7">
        <v>507360</v>
      </c>
      <c r="U64" s="7">
        <v>567800</v>
      </c>
      <c r="V64" s="7">
        <v>80950</v>
      </c>
      <c r="W64" s="7">
        <v>698970</v>
      </c>
      <c r="X64" s="7">
        <v>245930</v>
      </c>
      <c r="Y64" s="7">
        <f aca="true" t="shared" si="18" ref="Y64:Y75">SUM(S64:W64)-X64</f>
        <v>2157980</v>
      </c>
      <c r="Z64" s="36">
        <v>107900</v>
      </c>
      <c r="AA64" s="37">
        <v>675.48</v>
      </c>
      <c r="AB64" s="38">
        <v>653.34</v>
      </c>
      <c r="AC64" s="38">
        <v>693.06</v>
      </c>
      <c r="AD64" s="38">
        <v>98.4</v>
      </c>
      <c r="AE64" s="38">
        <v>711.44</v>
      </c>
      <c r="AF64" s="38">
        <v>720</v>
      </c>
      <c r="AG64" s="39">
        <v>135.46</v>
      </c>
    </row>
    <row r="65" spans="1:33" ht="13.5">
      <c r="A65" s="85" t="s">
        <v>147</v>
      </c>
      <c r="B65" s="41">
        <v>1577513</v>
      </c>
      <c r="C65" s="42">
        <v>241333</v>
      </c>
      <c r="D65" s="5">
        <v>133603</v>
      </c>
      <c r="E65" s="5">
        <v>236505</v>
      </c>
      <c r="F65" s="5">
        <v>158770</v>
      </c>
      <c r="G65" s="5">
        <v>323328</v>
      </c>
      <c r="H65" s="5">
        <f t="shared" si="16"/>
        <v>1093539</v>
      </c>
      <c r="I65" s="5">
        <v>33854</v>
      </c>
      <c r="J65" s="5">
        <v>228617</v>
      </c>
      <c r="K65" s="5">
        <v>150953</v>
      </c>
      <c r="L65" s="5">
        <v>0</v>
      </c>
      <c r="M65" s="5">
        <v>2066</v>
      </c>
      <c r="N65" s="5">
        <v>68484</v>
      </c>
      <c r="O65" s="43">
        <f t="shared" si="15"/>
        <v>1577513</v>
      </c>
      <c r="P65" s="44">
        <v>24440</v>
      </c>
      <c r="Q65" s="5">
        <f t="shared" si="17"/>
        <v>2609724</v>
      </c>
      <c r="R65" s="5">
        <v>255834</v>
      </c>
      <c r="S65" s="5">
        <v>598550</v>
      </c>
      <c r="T65" s="5">
        <v>291230</v>
      </c>
      <c r="U65" s="5">
        <v>552280</v>
      </c>
      <c r="V65" s="5">
        <v>379480</v>
      </c>
      <c r="W65" s="5">
        <v>722870</v>
      </c>
      <c r="X65" s="5">
        <v>267600</v>
      </c>
      <c r="Y65" s="5">
        <f t="shared" si="18"/>
        <v>2276810</v>
      </c>
      <c r="Z65" s="45">
        <v>77080</v>
      </c>
      <c r="AA65" s="46">
        <v>738.37</v>
      </c>
      <c r="AB65" s="47">
        <v>373.49</v>
      </c>
      <c r="AC65" s="47">
        <v>708.57</v>
      </c>
      <c r="AD65" s="47">
        <v>472.29</v>
      </c>
      <c r="AE65" s="47">
        <v>735.52</v>
      </c>
      <c r="AF65" s="47">
        <v>744</v>
      </c>
      <c r="AG65" s="48">
        <v>138.12</v>
      </c>
    </row>
    <row r="66" spans="1:33" ht="13.5">
      <c r="A66" s="85" t="s">
        <v>148</v>
      </c>
      <c r="B66" s="41">
        <v>1396478</v>
      </c>
      <c r="C66" s="42">
        <v>165223</v>
      </c>
      <c r="D66" s="5">
        <v>78998</v>
      </c>
      <c r="E66" s="5">
        <v>200029</v>
      </c>
      <c r="F66" s="5">
        <v>224793</v>
      </c>
      <c r="G66" s="5">
        <v>311746</v>
      </c>
      <c r="H66" s="5">
        <f t="shared" si="16"/>
        <v>980789</v>
      </c>
      <c r="I66" s="5">
        <v>19340</v>
      </c>
      <c r="J66" s="5">
        <v>221043</v>
      </c>
      <c r="K66" s="5">
        <v>157715</v>
      </c>
      <c r="L66" s="5">
        <v>0</v>
      </c>
      <c r="M66" s="5">
        <v>3603</v>
      </c>
      <c r="N66" s="5">
        <v>13988</v>
      </c>
      <c r="O66" s="43">
        <f t="shared" si="15"/>
        <v>1396478</v>
      </c>
      <c r="P66" s="44">
        <v>2970</v>
      </c>
      <c r="Q66" s="5">
        <f t="shared" si="17"/>
        <v>2458739</v>
      </c>
      <c r="R66" s="5">
        <v>407319</v>
      </c>
      <c r="S66" s="5">
        <v>406450</v>
      </c>
      <c r="T66" s="5">
        <v>179650</v>
      </c>
      <c r="U66" s="5">
        <v>464210</v>
      </c>
      <c r="V66" s="5">
        <v>541990</v>
      </c>
      <c r="W66" s="5">
        <v>692310</v>
      </c>
      <c r="X66" s="5">
        <v>260950</v>
      </c>
      <c r="Y66" s="5">
        <f t="shared" si="18"/>
        <v>2023660</v>
      </c>
      <c r="Z66" s="45">
        <v>27760</v>
      </c>
      <c r="AA66" s="46">
        <v>505.07</v>
      </c>
      <c r="AB66" s="47">
        <v>223.53</v>
      </c>
      <c r="AC66" s="47">
        <v>599.32</v>
      </c>
      <c r="AD66" s="47">
        <v>669.07</v>
      </c>
      <c r="AE66" s="47">
        <v>705.08</v>
      </c>
      <c r="AF66" s="47">
        <v>499.25</v>
      </c>
      <c r="AG66" s="48">
        <v>27.59</v>
      </c>
    </row>
    <row r="67" spans="1:33" ht="13.5">
      <c r="A67" s="85" t="s">
        <v>149</v>
      </c>
      <c r="B67" s="41">
        <v>1287927</v>
      </c>
      <c r="C67" s="42">
        <v>76635</v>
      </c>
      <c r="D67" s="5">
        <v>176948</v>
      </c>
      <c r="E67" s="5">
        <v>181730</v>
      </c>
      <c r="F67" s="5">
        <v>177282</v>
      </c>
      <c r="G67" s="5">
        <v>314525</v>
      </c>
      <c r="H67" s="5">
        <f t="shared" si="16"/>
        <v>927120</v>
      </c>
      <c r="I67" s="5">
        <v>0</v>
      </c>
      <c r="J67" s="5">
        <v>140753</v>
      </c>
      <c r="K67" s="5">
        <v>141969</v>
      </c>
      <c r="L67" s="5">
        <v>71894</v>
      </c>
      <c r="M67" s="5">
        <v>6191</v>
      </c>
      <c r="N67" s="5">
        <v>0</v>
      </c>
      <c r="O67" s="43">
        <f t="shared" si="15"/>
        <v>1287927</v>
      </c>
      <c r="P67" s="44">
        <v>7250</v>
      </c>
      <c r="Q67" s="5">
        <f t="shared" si="17"/>
        <v>2633367</v>
      </c>
      <c r="R67" s="5">
        <v>728987</v>
      </c>
      <c r="S67" s="5">
        <v>193020</v>
      </c>
      <c r="T67" s="5">
        <v>412590</v>
      </c>
      <c r="U67" s="5">
        <v>425240</v>
      </c>
      <c r="V67" s="5">
        <v>434950</v>
      </c>
      <c r="W67" s="5">
        <v>706880</v>
      </c>
      <c r="X67" s="5">
        <v>268300</v>
      </c>
      <c r="Y67" s="5">
        <f t="shared" si="18"/>
        <v>1904380</v>
      </c>
      <c r="Z67" s="45">
        <v>0</v>
      </c>
      <c r="AA67" s="46">
        <v>242.22</v>
      </c>
      <c r="AB67" s="47">
        <v>513</v>
      </c>
      <c r="AC67" s="47">
        <v>576.59</v>
      </c>
      <c r="AD67" s="47">
        <v>541.09</v>
      </c>
      <c r="AE67" s="47">
        <v>723.06</v>
      </c>
      <c r="AF67" s="47">
        <v>0</v>
      </c>
      <c r="AG67" s="48">
        <v>0</v>
      </c>
    </row>
    <row r="68" spans="1:33" ht="13.5">
      <c r="A68" s="85" t="s">
        <v>150</v>
      </c>
      <c r="B68" s="41">
        <v>1182293</v>
      </c>
      <c r="C68" s="42">
        <v>181223</v>
      </c>
      <c r="D68" s="5">
        <v>195685</v>
      </c>
      <c r="E68" s="5">
        <v>114563</v>
      </c>
      <c r="F68" s="5">
        <v>187424</v>
      </c>
      <c r="G68" s="5">
        <v>202044</v>
      </c>
      <c r="H68" s="5">
        <f t="shared" si="16"/>
        <v>880939</v>
      </c>
      <c r="I68" s="5">
        <v>0</v>
      </c>
      <c r="J68" s="5">
        <v>0</v>
      </c>
      <c r="K68" s="5">
        <v>128568</v>
      </c>
      <c r="L68" s="5">
        <v>166216</v>
      </c>
      <c r="M68" s="5">
        <v>6528</v>
      </c>
      <c r="N68" s="5">
        <v>42</v>
      </c>
      <c r="O68" s="43">
        <f t="shared" si="15"/>
        <v>1182293</v>
      </c>
      <c r="P68" s="44">
        <v>4560</v>
      </c>
      <c r="Q68" s="5">
        <f t="shared" si="17"/>
        <v>2663237</v>
      </c>
      <c r="R68" s="5">
        <v>811897</v>
      </c>
      <c r="S68" s="5">
        <v>470610</v>
      </c>
      <c r="T68" s="5">
        <v>456880</v>
      </c>
      <c r="U68" s="5">
        <v>270280</v>
      </c>
      <c r="V68" s="5">
        <v>463050</v>
      </c>
      <c r="W68" s="5">
        <v>457290</v>
      </c>
      <c r="X68" s="5">
        <v>266770</v>
      </c>
      <c r="Y68" s="5">
        <f t="shared" si="18"/>
        <v>1851340</v>
      </c>
      <c r="Z68" s="45">
        <v>0</v>
      </c>
      <c r="AA68" s="46">
        <v>590.48</v>
      </c>
      <c r="AB68" s="47">
        <v>568.02</v>
      </c>
      <c r="AC68" s="47">
        <v>368.26</v>
      </c>
      <c r="AD68" s="47">
        <v>581.31</v>
      </c>
      <c r="AE68" s="47">
        <v>467.53</v>
      </c>
      <c r="AF68" s="47">
        <v>0</v>
      </c>
      <c r="AG68" s="48">
        <v>0.05</v>
      </c>
    </row>
    <row r="69" spans="1:33" ht="13.5">
      <c r="A69" s="85" t="s">
        <v>151</v>
      </c>
      <c r="B69" s="41">
        <v>1189273</v>
      </c>
      <c r="C69" s="42">
        <v>178860</v>
      </c>
      <c r="D69" s="5">
        <v>219260</v>
      </c>
      <c r="E69" s="5">
        <v>83054</v>
      </c>
      <c r="F69" s="5">
        <v>188202</v>
      </c>
      <c r="G69" s="5">
        <v>194240</v>
      </c>
      <c r="H69" s="5">
        <f t="shared" si="16"/>
        <v>863616</v>
      </c>
      <c r="I69" s="5">
        <v>0</v>
      </c>
      <c r="J69" s="5">
        <v>10013</v>
      </c>
      <c r="K69" s="5">
        <v>144703</v>
      </c>
      <c r="L69" s="5">
        <v>166188</v>
      </c>
      <c r="M69" s="5">
        <v>4711</v>
      </c>
      <c r="N69" s="5">
        <v>42</v>
      </c>
      <c r="O69" s="43">
        <f t="shared" si="15"/>
        <v>1189273</v>
      </c>
      <c r="P69" s="44">
        <v>290</v>
      </c>
      <c r="Q69" s="5">
        <f t="shared" si="17"/>
        <v>2538679</v>
      </c>
      <c r="R69" s="5">
        <v>722989</v>
      </c>
      <c r="S69" s="5">
        <v>461300</v>
      </c>
      <c r="T69" s="5">
        <v>505300</v>
      </c>
      <c r="U69" s="5">
        <v>196780</v>
      </c>
      <c r="V69" s="5">
        <v>453860</v>
      </c>
      <c r="W69" s="5">
        <v>447660</v>
      </c>
      <c r="X69" s="5">
        <v>249210</v>
      </c>
      <c r="Y69" s="5">
        <f t="shared" si="18"/>
        <v>1815690</v>
      </c>
      <c r="Z69" s="45">
        <v>0</v>
      </c>
      <c r="AA69" s="46">
        <v>573.46</v>
      </c>
      <c r="AB69" s="47">
        <v>624.31</v>
      </c>
      <c r="AC69" s="47">
        <v>248.21</v>
      </c>
      <c r="AD69" s="47">
        <v>584</v>
      </c>
      <c r="AE69" s="47">
        <v>458.13</v>
      </c>
      <c r="AF69" s="47">
        <v>0</v>
      </c>
      <c r="AG69" s="48">
        <v>0.05</v>
      </c>
    </row>
    <row r="70" spans="1:33" ht="13.5">
      <c r="A70" s="85" t="s">
        <v>152</v>
      </c>
      <c r="B70" s="41">
        <v>1294348</v>
      </c>
      <c r="C70" s="42">
        <v>162178</v>
      </c>
      <c r="D70" s="5">
        <v>205132</v>
      </c>
      <c r="E70" s="5">
        <v>99246</v>
      </c>
      <c r="F70" s="5">
        <v>122669</v>
      </c>
      <c r="G70" s="5">
        <v>299036</v>
      </c>
      <c r="H70" s="5">
        <f t="shared" si="16"/>
        <v>888261</v>
      </c>
      <c r="I70" s="5">
        <v>0</v>
      </c>
      <c r="J70" s="5">
        <v>250310</v>
      </c>
      <c r="K70" s="5">
        <v>0</v>
      </c>
      <c r="L70" s="5">
        <v>153152</v>
      </c>
      <c r="M70" s="5">
        <v>2625</v>
      </c>
      <c r="N70" s="5">
        <v>0</v>
      </c>
      <c r="O70" s="43">
        <f t="shared" si="15"/>
        <v>1294348</v>
      </c>
      <c r="P70" s="44">
        <v>46700</v>
      </c>
      <c r="Q70" s="5">
        <f t="shared" si="17"/>
        <v>2575237</v>
      </c>
      <c r="R70" s="5">
        <v>718237</v>
      </c>
      <c r="S70" s="5">
        <v>411520</v>
      </c>
      <c r="T70" s="5">
        <v>466500</v>
      </c>
      <c r="U70" s="5">
        <v>238700</v>
      </c>
      <c r="V70" s="5">
        <v>295390</v>
      </c>
      <c r="W70" s="5">
        <v>686810</v>
      </c>
      <c r="X70" s="5">
        <v>241920</v>
      </c>
      <c r="Y70" s="5">
        <f t="shared" si="18"/>
        <v>1857000</v>
      </c>
      <c r="Z70" s="45">
        <v>0</v>
      </c>
      <c r="AA70" s="46">
        <v>509.41</v>
      </c>
      <c r="AB70" s="47">
        <v>576.24</v>
      </c>
      <c r="AC70" s="47">
        <v>300.1</v>
      </c>
      <c r="AD70" s="47">
        <v>369.37</v>
      </c>
      <c r="AE70" s="47">
        <v>700.59</v>
      </c>
      <c r="AF70" s="47">
        <v>0</v>
      </c>
      <c r="AG70" s="48">
        <v>0</v>
      </c>
    </row>
    <row r="71" spans="1:33" ht="13.5">
      <c r="A71" s="85" t="s">
        <v>153</v>
      </c>
      <c r="B71" s="41">
        <v>1349274</v>
      </c>
      <c r="C71" s="42">
        <v>164491</v>
      </c>
      <c r="D71" s="5">
        <v>159774</v>
      </c>
      <c r="E71" s="5">
        <v>165645</v>
      </c>
      <c r="F71" s="5">
        <v>141085</v>
      </c>
      <c r="G71" s="5">
        <v>295407</v>
      </c>
      <c r="H71" s="5">
        <f t="shared" si="16"/>
        <v>926402</v>
      </c>
      <c r="I71" s="5">
        <v>0</v>
      </c>
      <c r="J71" s="5">
        <v>246783</v>
      </c>
      <c r="K71" s="5">
        <v>2667</v>
      </c>
      <c r="L71" s="5">
        <v>167118</v>
      </c>
      <c r="M71" s="5">
        <v>92</v>
      </c>
      <c r="N71" s="5">
        <v>6212</v>
      </c>
      <c r="O71" s="43">
        <f t="shared" si="15"/>
        <v>1349274</v>
      </c>
      <c r="P71" s="44">
        <v>5590</v>
      </c>
      <c r="Q71" s="5">
        <f t="shared" si="17"/>
        <v>2210669</v>
      </c>
      <c r="R71" s="5">
        <v>282219</v>
      </c>
      <c r="S71" s="5">
        <v>411110</v>
      </c>
      <c r="T71" s="5">
        <v>356790</v>
      </c>
      <c r="U71" s="5">
        <v>400430</v>
      </c>
      <c r="V71" s="5">
        <v>333780</v>
      </c>
      <c r="W71" s="5">
        <v>670080</v>
      </c>
      <c r="X71" s="5">
        <v>243740</v>
      </c>
      <c r="Y71" s="5">
        <f t="shared" si="18"/>
        <v>1928450</v>
      </c>
      <c r="Z71" s="45">
        <v>0</v>
      </c>
      <c r="AA71" s="46">
        <v>528.44</v>
      </c>
      <c r="AB71" s="47">
        <v>465.2</v>
      </c>
      <c r="AC71" s="47">
        <v>496.42</v>
      </c>
      <c r="AD71" s="47">
        <v>433.39</v>
      </c>
      <c r="AE71" s="47">
        <v>694.23</v>
      </c>
      <c r="AF71" s="47">
        <v>0</v>
      </c>
      <c r="AG71" s="48">
        <v>12.25</v>
      </c>
    </row>
    <row r="72" spans="1:33" ht="13.5">
      <c r="A72" s="85" t="s">
        <v>154</v>
      </c>
      <c r="B72" s="41">
        <v>1525524</v>
      </c>
      <c r="C72" s="42">
        <v>198868</v>
      </c>
      <c r="D72" s="5">
        <v>177990</v>
      </c>
      <c r="E72" s="5">
        <v>166490</v>
      </c>
      <c r="F72" s="5">
        <v>108235</v>
      </c>
      <c r="G72" s="5">
        <v>311138</v>
      </c>
      <c r="H72" s="5">
        <f t="shared" si="16"/>
        <v>962721</v>
      </c>
      <c r="I72" s="5">
        <v>0</v>
      </c>
      <c r="J72" s="5">
        <v>227346</v>
      </c>
      <c r="K72" s="5">
        <v>153633</v>
      </c>
      <c r="L72" s="5">
        <v>181824</v>
      </c>
      <c r="M72" s="5">
        <v>0</v>
      </c>
      <c r="N72" s="5">
        <v>0</v>
      </c>
      <c r="O72" s="43">
        <f t="shared" si="15"/>
        <v>1525524</v>
      </c>
      <c r="P72" s="44">
        <v>560</v>
      </c>
      <c r="Q72" s="5">
        <f t="shared" si="17"/>
        <v>2879461</v>
      </c>
      <c r="R72" s="5">
        <v>856771</v>
      </c>
      <c r="S72" s="5">
        <v>495020</v>
      </c>
      <c r="T72" s="5">
        <v>393900</v>
      </c>
      <c r="U72" s="5">
        <v>400530</v>
      </c>
      <c r="V72" s="5">
        <v>255500</v>
      </c>
      <c r="W72" s="5">
        <v>702490</v>
      </c>
      <c r="X72" s="5">
        <v>224750</v>
      </c>
      <c r="Y72" s="5">
        <f t="shared" si="18"/>
        <v>2022690</v>
      </c>
      <c r="Z72" s="45">
        <v>0</v>
      </c>
      <c r="AA72" s="46">
        <v>606.25</v>
      </c>
      <c r="AB72" s="47">
        <v>486.32</v>
      </c>
      <c r="AC72" s="47">
        <v>493.5</v>
      </c>
      <c r="AD72" s="47">
        <v>314.55</v>
      </c>
      <c r="AE72" s="47">
        <v>715.2</v>
      </c>
      <c r="AF72" s="47">
        <v>0</v>
      </c>
      <c r="AG72" s="48">
        <v>0</v>
      </c>
    </row>
    <row r="73" spans="1:33" ht="13.5">
      <c r="A73" s="85" t="s">
        <v>143</v>
      </c>
      <c r="B73" s="41">
        <v>1583531</v>
      </c>
      <c r="C73" s="42">
        <v>214409</v>
      </c>
      <c r="D73" s="5">
        <v>224759</v>
      </c>
      <c r="E73" s="5">
        <v>236395</v>
      </c>
      <c r="F73" s="5">
        <v>174971</v>
      </c>
      <c r="G73" s="5">
        <v>316422</v>
      </c>
      <c r="H73" s="5">
        <f t="shared" si="16"/>
        <v>1166956</v>
      </c>
      <c r="I73" s="5">
        <v>0</v>
      </c>
      <c r="J73" s="5">
        <v>76967</v>
      </c>
      <c r="K73" s="5">
        <v>154214</v>
      </c>
      <c r="L73" s="5">
        <v>185192</v>
      </c>
      <c r="M73" s="5">
        <v>0</v>
      </c>
      <c r="N73" s="5">
        <v>202</v>
      </c>
      <c r="O73" s="43">
        <f t="shared" si="15"/>
        <v>1583531</v>
      </c>
      <c r="P73" s="44">
        <v>31970</v>
      </c>
      <c r="Q73" s="5">
        <f t="shared" si="17"/>
        <v>2878764</v>
      </c>
      <c r="R73" s="5">
        <v>422334</v>
      </c>
      <c r="S73" s="5">
        <v>529950</v>
      </c>
      <c r="T73" s="5">
        <v>497490</v>
      </c>
      <c r="U73" s="5">
        <v>563730</v>
      </c>
      <c r="V73" s="5">
        <v>411090</v>
      </c>
      <c r="W73" s="5">
        <v>709670</v>
      </c>
      <c r="X73" s="5">
        <v>255500</v>
      </c>
      <c r="Y73" s="5">
        <f t="shared" si="18"/>
        <v>2456430</v>
      </c>
      <c r="Z73" s="45">
        <v>0</v>
      </c>
      <c r="AA73" s="46">
        <v>646.56</v>
      </c>
      <c r="AB73" s="47">
        <v>611.26</v>
      </c>
      <c r="AC73" s="47">
        <v>700.19</v>
      </c>
      <c r="AD73" s="47">
        <v>503.24</v>
      </c>
      <c r="AE73" s="47">
        <v>723.5</v>
      </c>
      <c r="AF73" s="47">
        <v>0</v>
      </c>
      <c r="AG73" s="48">
        <v>0.24</v>
      </c>
    </row>
    <row r="74" spans="1:33" ht="13.5">
      <c r="A74" s="85" t="s">
        <v>144</v>
      </c>
      <c r="B74" s="41">
        <v>1514553</v>
      </c>
      <c r="C74" s="42">
        <v>204331</v>
      </c>
      <c r="D74" s="5">
        <v>232532</v>
      </c>
      <c r="E74" s="5">
        <v>202640</v>
      </c>
      <c r="F74" s="5">
        <v>220717</v>
      </c>
      <c r="G74" s="5">
        <v>286688</v>
      </c>
      <c r="H74" s="5">
        <f t="shared" si="16"/>
        <v>1146908</v>
      </c>
      <c r="I74" s="5">
        <v>0</v>
      </c>
      <c r="J74" s="5">
        <v>80891</v>
      </c>
      <c r="K74" s="5">
        <v>121929</v>
      </c>
      <c r="L74" s="5">
        <v>136766</v>
      </c>
      <c r="M74" s="5">
        <v>0</v>
      </c>
      <c r="N74" s="5">
        <v>28059</v>
      </c>
      <c r="O74" s="43">
        <f t="shared" si="15"/>
        <v>1514553</v>
      </c>
      <c r="P74" s="44">
        <v>113080</v>
      </c>
      <c r="Q74" s="5">
        <f t="shared" si="17"/>
        <v>2512107</v>
      </c>
      <c r="R74" s="5">
        <v>95767</v>
      </c>
      <c r="S74" s="5">
        <v>504680</v>
      </c>
      <c r="T74" s="5">
        <v>515770</v>
      </c>
      <c r="U74" s="5">
        <v>484360</v>
      </c>
      <c r="V74" s="5">
        <v>519360</v>
      </c>
      <c r="W74" s="5">
        <v>643610</v>
      </c>
      <c r="X74" s="5">
        <v>251440</v>
      </c>
      <c r="Y74" s="5">
        <f t="shared" si="18"/>
        <v>2416340</v>
      </c>
      <c r="Z74" s="45">
        <v>0</v>
      </c>
      <c r="AA74" s="46">
        <v>617.46</v>
      </c>
      <c r="AB74" s="47">
        <v>627.38</v>
      </c>
      <c r="AC74" s="47">
        <v>603.06</v>
      </c>
      <c r="AD74" s="47">
        <v>637.58</v>
      </c>
      <c r="AE74" s="47">
        <v>656.48</v>
      </c>
      <c r="AF74" s="47">
        <v>0</v>
      </c>
      <c r="AG74" s="48">
        <v>56.07</v>
      </c>
    </row>
    <row r="75" spans="1:33" ht="14.25" thickBot="1">
      <c r="A75" s="88" t="s">
        <v>145</v>
      </c>
      <c r="B75" s="76">
        <v>1711718</v>
      </c>
      <c r="C75" s="77">
        <v>199921</v>
      </c>
      <c r="D75" s="9">
        <v>181397</v>
      </c>
      <c r="E75" s="9">
        <v>201895</v>
      </c>
      <c r="F75" s="9">
        <v>179306</v>
      </c>
      <c r="G75" s="9">
        <v>317895</v>
      </c>
      <c r="H75" s="9">
        <f t="shared" si="16"/>
        <v>1080414</v>
      </c>
      <c r="I75" s="9">
        <v>0</v>
      </c>
      <c r="J75" s="9">
        <v>236433</v>
      </c>
      <c r="K75" s="9">
        <v>166753</v>
      </c>
      <c r="L75" s="9">
        <v>224335</v>
      </c>
      <c r="M75" s="9">
        <v>0</v>
      </c>
      <c r="N75" s="9">
        <v>3783</v>
      </c>
      <c r="O75" s="78">
        <f>H75+SUM(I75:N75)</f>
        <v>1711718</v>
      </c>
      <c r="P75" s="79">
        <v>4800</v>
      </c>
      <c r="Q75" s="9">
        <f t="shared" si="17"/>
        <v>2818379</v>
      </c>
      <c r="R75" s="9">
        <v>563599</v>
      </c>
      <c r="S75" s="9">
        <v>492400</v>
      </c>
      <c r="T75" s="9">
        <v>402040</v>
      </c>
      <c r="U75" s="9">
        <v>482760</v>
      </c>
      <c r="V75" s="9">
        <v>423760</v>
      </c>
      <c r="W75" s="9">
        <v>712330</v>
      </c>
      <c r="X75" s="9">
        <v>258510</v>
      </c>
      <c r="Y75" s="9">
        <f t="shared" si="18"/>
        <v>2254780</v>
      </c>
      <c r="Z75" s="80">
        <v>0</v>
      </c>
      <c r="AA75" s="81">
        <v>604.36</v>
      </c>
      <c r="AB75" s="82">
        <v>495.37</v>
      </c>
      <c r="AC75" s="82">
        <v>594.21</v>
      </c>
      <c r="AD75" s="82">
        <v>520.03</v>
      </c>
      <c r="AE75" s="82">
        <v>727.39</v>
      </c>
      <c r="AF75" s="82">
        <v>0</v>
      </c>
      <c r="AG75" s="83">
        <v>7.34</v>
      </c>
    </row>
    <row r="76" spans="1:33" ht="13.5">
      <c r="A76" s="89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90"/>
      <c r="AB76" s="90"/>
      <c r="AC76" s="90"/>
      <c r="AD76" s="90"/>
      <c r="AE76" s="90"/>
      <c r="AF76" s="90"/>
      <c r="AG76" s="90"/>
    </row>
    <row r="77" spans="2:25" ht="13.5">
      <c r="B77" s="91" t="s">
        <v>43</v>
      </c>
      <c r="P77" s="17" t="s">
        <v>16</v>
      </c>
      <c r="Y77" s="17" t="s">
        <v>17</v>
      </c>
    </row>
    <row r="78" ht="13.5">
      <c r="R78" s="17" t="s">
        <v>84</v>
      </c>
    </row>
    <row r="79" ht="13.5">
      <c r="Q79" s="17" t="s">
        <v>18</v>
      </c>
    </row>
    <row r="80" ht="13.5">
      <c r="O80" s="17" t="s">
        <v>19</v>
      </c>
    </row>
  </sheetData>
  <mergeCells count="8">
    <mergeCell ref="A2:A3"/>
    <mergeCell ref="AA2:AG2"/>
    <mergeCell ref="S2:Z2"/>
    <mergeCell ref="P2:P3"/>
    <mergeCell ref="Q2:Q3"/>
    <mergeCell ref="R2:R3"/>
    <mergeCell ref="B2:B3"/>
    <mergeCell ref="C2:O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105" r:id="rId2"/>
  <rowBreaks count="1" manualBreakCount="1">
    <brk id="39" max="32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横浜市環境創造局設備課</Manager>
  <Company>横浜市環境創造局設備課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北部汚泥資源化センター消化ガス発電設備整備事業</dc:title>
  <dc:subject>ガス使用量</dc:subject>
  <dc:creator>横浜市環境創造局設備課</dc:creator>
  <cp:keywords/>
  <dc:description/>
  <cp:lastModifiedBy>setubi</cp:lastModifiedBy>
  <cp:lastPrinted>2007-08-28T02:00:35Z</cp:lastPrinted>
  <dcterms:created xsi:type="dcterms:W3CDTF">2003-08-05T02:10:12Z</dcterms:created>
  <dcterms:modified xsi:type="dcterms:W3CDTF">2007-08-31T00:51:56Z</dcterms:modified>
  <cp:category/>
  <cp:version/>
  <cp:contentType/>
  <cp:contentStatus/>
</cp:coreProperties>
</file>