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 codeName="ThisWorkbook" defaultThemeVersion="124226"/>
  <xr:revisionPtr revIDLastSave="0" documentId="13_ncr:1_{F1DFD389-9037-4E14-8D18-F3CD4CB95AA2}" xr6:coauthVersionLast="47" xr6:coauthVersionMax="47" xr10:uidLastSave="{00000000-0000-0000-0000-000000000000}"/>
  <bookViews>
    <workbookView xWindow="20370" yWindow="-2235" windowWidth="29040" windowHeight="15720" tabRatio="824" xr2:uid="{00000000-000D-0000-FFFF-FFFF00000000}"/>
  </bookViews>
  <sheets>
    <sheet name="固定資産税" sheetId="1" r:id="rId1"/>
    <sheet name="８８～８９" sheetId="2" r:id="rId2"/>
    <sheet name="９０～９１" sheetId="3" r:id="rId3"/>
    <sheet name="９２～９３" sheetId="4" r:id="rId4"/>
    <sheet name="９４" sheetId="7" r:id="rId5"/>
    <sheet name="９５" sheetId="5" r:id="rId6"/>
    <sheet name="９６～９７" sheetId="6" r:id="rId7"/>
    <sheet name="９８～９９" sheetId="8" r:id="rId8"/>
    <sheet name="１００～１０１" sheetId="9" r:id="rId9"/>
    <sheet name="１０２～１０３" sheetId="10" r:id="rId10"/>
    <sheet name="１０４～１０５" sheetId="11" r:id="rId11"/>
    <sheet name="１０６～１０７" sheetId="12" r:id="rId12"/>
    <sheet name="１０８～１０９" sheetId="13" r:id="rId13"/>
  </sheets>
  <definedNames>
    <definedName name="_xlnm.Print_Area" localSheetId="8">'１００～１０１'!$A$1:$Q$54</definedName>
    <definedName name="_xlnm.Print_Area" localSheetId="9">'１０２～１０３'!$A$1:$Q$54</definedName>
    <definedName name="_xlnm.Print_Area" localSheetId="10">'１０４～１０５'!$A$1:$Q$54</definedName>
    <definedName name="_xlnm.Print_Area" localSheetId="11">'１０６～１０７'!$A$1:$Q$54</definedName>
    <definedName name="_xlnm.Print_Area" localSheetId="12">'１０８～１０９'!$A$1:$Q$53</definedName>
    <definedName name="_xlnm.Print_Area" localSheetId="1">'８８～８９'!$A$1:$M$63</definedName>
    <definedName name="_xlnm.Print_Area" localSheetId="2">'９０～９１'!$A$1:$L$64</definedName>
    <definedName name="_xlnm.Print_Area" localSheetId="3">'９２～９３'!$A$1:$M$63</definedName>
    <definedName name="_xlnm.Print_Area" localSheetId="4">'９４'!$A$1:$H$63</definedName>
    <definedName name="_xlnm.Print_Area" localSheetId="5">'９５'!$A$1:$G$63</definedName>
    <definedName name="_xlnm.Print_Area" localSheetId="6">'９６～９７'!$A$1:$P$65</definedName>
    <definedName name="_xlnm.Print_Area" localSheetId="7">'９８～９９'!$A$1:$Q$57</definedName>
    <definedName name="_xlnm.Print_Area" localSheetId="0">固定資産税!$A$1:$K$66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2" l="1"/>
  <c r="L27" i="2"/>
  <c r="L24" i="2"/>
  <c r="M15" i="2"/>
  <c r="L12" i="2"/>
  <c r="L9" i="2"/>
  <c r="E6" i="4" l="1"/>
  <c r="D20" i="2"/>
  <c r="D15" i="2"/>
  <c r="G59" i="5" l="1"/>
  <c r="G56" i="5"/>
  <c r="G53" i="5"/>
  <c r="G50" i="5"/>
  <c r="G47" i="5"/>
  <c r="G44" i="5"/>
  <c r="G41" i="5"/>
  <c r="G38" i="5"/>
  <c r="G35" i="5"/>
  <c r="G32" i="5"/>
  <c r="G29" i="5"/>
  <c r="G26" i="5"/>
  <c r="G23" i="5"/>
  <c r="G20" i="5"/>
  <c r="G17" i="5"/>
  <c r="G14" i="5"/>
  <c r="G11" i="5"/>
  <c r="G8" i="5"/>
  <c r="F59" i="7"/>
  <c r="E59" i="7"/>
  <c r="D59" i="7"/>
  <c r="C59" i="7"/>
  <c r="F56" i="7"/>
  <c r="E56" i="7"/>
  <c r="D56" i="7"/>
  <c r="C56" i="7"/>
  <c r="F53" i="7"/>
  <c r="E53" i="7"/>
  <c r="D53" i="7"/>
  <c r="C53" i="7"/>
  <c r="F50" i="7"/>
  <c r="E50" i="7"/>
  <c r="D50" i="7"/>
  <c r="C50" i="7"/>
  <c r="F47" i="7"/>
  <c r="E47" i="7"/>
  <c r="D47" i="7"/>
  <c r="C47" i="7"/>
  <c r="F44" i="7"/>
  <c r="E44" i="7"/>
  <c r="D44" i="7"/>
  <c r="C44" i="7"/>
  <c r="F41" i="7"/>
  <c r="E41" i="7"/>
  <c r="D41" i="7"/>
  <c r="C41" i="7"/>
  <c r="F38" i="7"/>
  <c r="E38" i="7"/>
  <c r="D38" i="7"/>
  <c r="C38" i="7"/>
  <c r="F35" i="7"/>
  <c r="E35" i="7"/>
  <c r="D35" i="7"/>
  <c r="C35" i="7"/>
  <c r="F32" i="7"/>
  <c r="E32" i="7"/>
  <c r="D32" i="7"/>
  <c r="C32" i="7"/>
  <c r="F29" i="7"/>
  <c r="E29" i="7"/>
  <c r="D29" i="7"/>
  <c r="C29" i="7"/>
  <c r="F26" i="7"/>
  <c r="E26" i="7"/>
  <c r="D26" i="7"/>
  <c r="C26" i="7"/>
  <c r="F23" i="7"/>
  <c r="E23" i="7"/>
  <c r="D23" i="7"/>
  <c r="C23" i="7"/>
  <c r="F20" i="7"/>
  <c r="E20" i="7"/>
  <c r="D20" i="7"/>
  <c r="C20" i="7"/>
  <c r="F17" i="7"/>
  <c r="E17" i="7"/>
  <c r="D17" i="7"/>
  <c r="C17" i="7"/>
  <c r="F14" i="7"/>
  <c r="E14" i="7"/>
  <c r="D14" i="7"/>
  <c r="C14" i="7"/>
  <c r="F11" i="7"/>
  <c r="E11" i="7"/>
  <c r="D11" i="7"/>
  <c r="C11" i="7"/>
  <c r="F8" i="7"/>
  <c r="E8" i="7"/>
  <c r="D8" i="7"/>
  <c r="C8" i="7"/>
  <c r="C62" i="7" s="1"/>
  <c r="E18" i="2" s="1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A43" i="13" s="1"/>
  <c r="B42" i="13"/>
  <c r="A44" i="13" s="1"/>
  <c r="B8" i="13"/>
  <c r="B7" i="13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A43" i="12" s="1"/>
  <c r="B42" i="12"/>
  <c r="A44" i="12" s="1"/>
  <c r="B8" i="12"/>
  <c r="B7" i="12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A43" i="11" s="1"/>
  <c r="B42" i="11"/>
  <c r="A44" i="11" s="1"/>
  <c r="B8" i="11"/>
  <c r="B7" i="11"/>
  <c r="M39" i="10"/>
  <c r="M40" i="10"/>
  <c r="M11" i="12"/>
  <c r="M12" i="12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A43" i="10" s="1"/>
  <c r="B42" i="10"/>
  <c r="A44" i="10" s="1"/>
  <c r="B8" i="10"/>
  <c r="B7" i="10"/>
  <c r="A44" i="9"/>
  <c r="A43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8" i="9"/>
  <c r="B7" i="9"/>
  <c r="A44" i="8"/>
  <c r="A43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10" i="8"/>
  <c r="B9" i="8"/>
  <c r="F20" i="2"/>
  <c r="C35" i="6"/>
  <c r="E46" i="4"/>
  <c r="E45" i="4"/>
  <c r="E24" i="4"/>
  <c r="E25" i="4"/>
  <c r="F17" i="4"/>
  <c r="H60" i="4"/>
  <c r="I60" i="4"/>
  <c r="H61" i="4"/>
  <c r="I61" i="4"/>
  <c r="G15" i="2"/>
  <c r="G21" i="2" s="1"/>
  <c r="H15" i="2"/>
  <c r="H21" i="2" s="1"/>
  <c r="G20" i="2"/>
  <c r="H20" i="2"/>
  <c r="I20" i="2"/>
  <c r="I21" i="2"/>
  <c r="G30" i="2"/>
  <c r="H30" i="2"/>
  <c r="G60" i="5"/>
  <c r="L20" i="8"/>
  <c r="L19" i="8"/>
  <c r="K20" i="8"/>
  <c r="K19" i="8"/>
  <c r="J20" i="8"/>
  <c r="J19" i="8"/>
  <c r="I20" i="8"/>
  <c r="I19" i="8"/>
  <c r="H20" i="8"/>
  <c r="H19" i="8"/>
  <c r="I43" i="13"/>
  <c r="C43" i="10"/>
  <c r="H44" i="10"/>
  <c r="H43" i="10"/>
  <c r="C7" i="8"/>
  <c r="D7" i="8"/>
  <c r="E7" i="8"/>
  <c r="F7" i="8"/>
  <c r="G7" i="8"/>
  <c r="C8" i="8"/>
  <c r="D8" i="8"/>
  <c r="E8" i="8"/>
  <c r="F8" i="8"/>
  <c r="G8" i="8"/>
  <c r="E31" i="4"/>
  <c r="E32" i="4" s="1"/>
  <c r="E30" i="4"/>
  <c r="E9" i="4"/>
  <c r="E10" i="4"/>
  <c r="E12" i="4"/>
  <c r="E13" i="4"/>
  <c r="E15" i="4"/>
  <c r="E16" i="4"/>
  <c r="E18" i="4"/>
  <c r="E20" i="4" s="1"/>
  <c r="E19" i="4"/>
  <c r="E21" i="4"/>
  <c r="E22" i="4"/>
  <c r="E23" i="4" s="1"/>
  <c r="E27" i="4"/>
  <c r="E28" i="4"/>
  <c r="E33" i="4"/>
  <c r="E34" i="4"/>
  <c r="E35" i="4" s="1"/>
  <c r="E36" i="4"/>
  <c r="E37" i="4"/>
  <c r="E39" i="4"/>
  <c r="E40" i="4"/>
  <c r="E42" i="4"/>
  <c r="E43" i="4"/>
  <c r="E48" i="4"/>
  <c r="E49" i="4"/>
  <c r="E51" i="4"/>
  <c r="E52" i="4"/>
  <c r="E54" i="4"/>
  <c r="E55" i="4"/>
  <c r="E57" i="4"/>
  <c r="E59" i="4" s="1"/>
  <c r="E58" i="4"/>
  <c r="E7" i="4"/>
  <c r="F8" i="4"/>
  <c r="G61" i="5"/>
  <c r="F61" i="5"/>
  <c r="C60" i="7"/>
  <c r="F29" i="4"/>
  <c r="C61" i="7"/>
  <c r="G58" i="6"/>
  <c r="G57" i="6"/>
  <c r="G55" i="6"/>
  <c r="G54" i="6"/>
  <c r="G52" i="6"/>
  <c r="G51" i="6"/>
  <c r="G49" i="6"/>
  <c r="G48" i="6"/>
  <c r="G50" i="6" s="1"/>
  <c r="G46" i="6"/>
  <c r="G45" i="6"/>
  <c r="G43" i="6"/>
  <c r="G42" i="6"/>
  <c r="G44" i="6" s="1"/>
  <c r="G40" i="6"/>
  <c r="G39" i="6"/>
  <c r="G37" i="6"/>
  <c r="G36" i="6"/>
  <c r="G38" i="6" s="1"/>
  <c r="G34" i="6"/>
  <c r="G33" i="6"/>
  <c r="G35" i="6"/>
  <c r="G31" i="6"/>
  <c r="G32" i="6" s="1"/>
  <c r="G30" i="6"/>
  <c r="G28" i="6"/>
  <c r="G27" i="6"/>
  <c r="G25" i="6"/>
  <c r="G24" i="6"/>
  <c r="G22" i="6"/>
  <c r="G21" i="6"/>
  <c r="G19" i="6"/>
  <c r="G18" i="6"/>
  <c r="G16" i="6"/>
  <c r="G15" i="6"/>
  <c r="G13" i="6"/>
  <c r="G12" i="6"/>
  <c r="G10" i="6"/>
  <c r="G9" i="6"/>
  <c r="G7" i="6"/>
  <c r="G6" i="6"/>
  <c r="L61" i="6"/>
  <c r="K61" i="6"/>
  <c r="M61" i="6"/>
  <c r="L60" i="6"/>
  <c r="M60" i="6"/>
  <c r="K60" i="6"/>
  <c r="C61" i="6"/>
  <c r="D61" i="6"/>
  <c r="E61" i="6"/>
  <c r="D60" i="6"/>
  <c r="E60" i="6"/>
  <c r="C60" i="6"/>
  <c r="C20" i="6"/>
  <c r="C11" i="5"/>
  <c r="H17" i="4"/>
  <c r="D30" i="2"/>
  <c r="M39" i="9"/>
  <c r="M40" i="9"/>
  <c r="M37" i="9"/>
  <c r="M17" i="9"/>
  <c r="M18" i="9"/>
  <c r="M15" i="9"/>
  <c r="M16" i="9"/>
  <c r="D10" i="8"/>
  <c r="J9" i="2"/>
  <c r="N6" i="6"/>
  <c r="F61" i="7"/>
  <c r="E61" i="7"/>
  <c r="D61" i="7"/>
  <c r="G61" i="6" s="1"/>
  <c r="F60" i="7"/>
  <c r="E60" i="7"/>
  <c r="D60" i="7"/>
  <c r="G60" i="6" s="1"/>
  <c r="M7" i="13"/>
  <c r="M8" i="13"/>
  <c r="F18" i="6"/>
  <c r="C60" i="5"/>
  <c r="C50" i="5"/>
  <c r="D50" i="5"/>
  <c r="D47" i="5"/>
  <c r="E47" i="5"/>
  <c r="F47" i="5"/>
  <c r="C47" i="5"/>
  <c r="G20" i="4"/>
  <c r="I23" i="4"/>
  <c r="H23" i="4"/>
  <c r="G23" i="4"/>
  <c r="F23" i="4"/>
  <c r="D23" i="4"/>
  <c r="C23" i="4"/>
  <c r="D8" i="4"/>
  <c r="D11" i="4"/>
  <c r="G43" i="9"/>
  <c r="J44" i="9"/>
  <c r="I44" i="9"/>
  <c r="I43" i="9"/>
  <c r="J43" i="9"/>
  <c r="K43" i="9"/>
  <c r="L43" i="9"/>
  <c r="K44" i="9"/>
  <c r="L44" i="9"/>
  <c r="H44" i="9"/>
  <c r="H43" i="9"/>
  <c r="C43" i="9"/>
  <c r="J43" i="10"/>
  <c r="D19" i="8"/>
  <c r="N19" i="8" s="1"/>
  <c r="E19" i="8"/>
  <c r="F19" i="8"/>
  <c r="P19" i="8" s="1"/>
  <c r="G19" i="8"/>
  <c r="D20" i="8"/>
  <c r="E20" i="8"/>
  <c r="F20" i="8"/>
  <c r="G20" i="8"/>
  <c r="C19" i="8"/>
  <c r="C20" i="8"/>
  <c r="C21" i="8"/>
  <c r="C60" i="4"/>
  <c r="F43" i="9"/>
  <c r="D43" i="9"/>
  <c r="E43" i="9"/>
  <c r="D44" i="9"/>
  <c r="E44" i="9"/>
  <c r="O44" i="9" s="1"/>
  <c r="F44" i="9"/>
  <c r="G44" i="9"/>
  <c r="C44" i="9"/>
  <c r="P20" i="9"/>
  <c r="M19" i="9"/>
  <c r="N19" i="9"/>
  <c r="O19" i="9"/>
  <c r="P19" i="9"/>
  <c r="Q19" i="9"/>
  <c r="M20" i="9"/>
  <c r="N20" i="9"/>
  <c r="O20" i="9"/>
  <c r="Q20" i="9"/>
  <c r="H7" i="8"/>
  <c r="D43" i="10"/>
  <c r="D13" i="8"/>
  <c r="E17" i="5"/>
  <c r="E15" i="2"/>
  <c r="L15" i="2" s="1"/>
  <c r="F59" i="5"/>
  <c r="E59" i="5"/>
  <c r="F56" i="5"/>
  <c r="E56" i="5"/>
  <c r="F53" i="5"/>
  <c r="E53" i="5"/>
  <c r="F50" i="5"/>
  <c r="E50" i="5"/>
  <c r="F44" i="5"/>
  <c r="E44" i="5"/>
  <c r="F41" i="5"/>
  <c r="E41" i="5"/>
  <c r="F38" i="5"/>
  <c r="E38" i="5"/>
  <c r="F35" i="5"/>
  <c r="E35" i="5"/>
  <c r="F32" i="5"/>
  <c r="E32" i="5"/>
  <c r="F29" i="5"/>
  <c r="E29" i="5"/>
  <c r="F26" i="5"/>
  <c r="E26" i="5"/>
  <c r="F23" i="5"/>
  <c r="E23" i="5"/>
  <c r="F20" i="5"/>
  <c r="E20" i="5"/>
  <c r="F17" i="5"/>
  <c r="F14" i="5"/>
  <c r="E14" i="5"/>
  <c r="F11" i="5"/>
  <c r="E11" i="5"/>
  <c r="F8" i="5"/>
  <c r="E8" i="5"/>
  <c r="K59" i="6"/>
  <c r="K56" i="6"/>
  <c r="K53" i="6"/>
  <c r="K50" i="6"/>
  <c r="K47" i="6"/>
  <c r="K44" i="6"/>
  <c r="K41" i="6"/>
  <c r="K38" i="6"/>
  <c r="K35" i="6"/>
  <c r="K32" i="6"/>
  <c r="K29" i="6"/>
  <c r="K26" i="6"/>
  <c r="K23" i="6"/>
  <c r="K20" i="6"/>
  <c r="K17" i="6"/>
  <c r="K14" i="6"/>
  <c r="K11" i="6"/>
  <c r="K8" i="6"/>
  <c r="C59" i="6"/>
  <c r="C56" i="6"/>
  <c r="C53" i="6"/>
  <c r="C50" i="6"/>
  <c r="C47" i="6"/>
  <c r="C44" i="6"/>
  <c r="C41" i="6"/>
  <c r="C38" i="6"/>
  <c r="C32" i="6"/>
  <c r="C29" i="6"/>
  <c r="C26" i="6"/>
  <c r="C23" i="6"/>
  <c r="C17" i="6"/>
  <c r="C14" i="6"/>
  <c r="C11" i="6"/>
  <c r="C8" i="6"/>
  <c r="D59" i="5"/>
  <c r="C59" i="5"/>
  <c r="D56" i="5"/>
  <c r="C56" i="5"/>
  <c r="D53" i="5"/>
  <c r="C53" i="5"/>
  <c r="D44" i="5"/>
  <c r="C44" i="5"/>
  <c r="D41" i="5"/>
  <c r="C41" i="5"/>
  <c r="D38" i="5"/>
  <c r="C38" i="5"/>
  <c r="D35" i="5"/>
  <c r="C35" i="5"/>
  <c r="D32" i="5"/>
  <c r="C32" i="5"/>
  <c r="D29" i="5"/>
  <c r="C29" i="5"/>
  <c r="D26" i="5"/>
  <c r="C26" i="5"/>
  <c r="D23" i="5"/>
  <c r="C23" i="5"/>
  <c r="D20" i="5"/>
  <c r="C20" i="5"/>
  <c r="D17" i="5"/>
  <c r="C17" i="5"/>
  <c r="D14" i="5"/>
  <c r="C14" i="5"/>
  <c r="D11" i="5"/>
  <c r="D8" i="5"/>
  <c r="C8" i="5"/>
  <c r="H43" i="12"/>
  <c r="I43" i="12"/>
  <c r="J43" i="12"/>
  <c r="K43" i="12"/>
  <c r="L43" i="12"/>
  <c r="M27" i="9"/>
  <c r="M7" i="9"/>
  <c r="M8" i="9"/>
  <c r="M59" i="6"/>
  <c r="L59" i="6"/>
  <c r="M56" i="6"/>
  <c r="L56" i="6"/>
  <c r="M53" i="6"/>
  <c r="L53" i="6"/>
  <c r="M50" i="6"/>
  <c r="L50" i="6"/>
  <c r="M47" i="6"/>
  <c r="L47" i="6"/>
  <c r="M44" i="6"/>
  <c r="L44" i="6"/>
  <c r="M41" i="6"/>
  <c r="L41" i="6"/>
  <c r="M38" i="6"/>
  <c r="L38" i="6"/>
  <c r="M35" i="6"/>
  <c r="L35" i="6"/>
  <c r="M32" i="6"/>
  <c r="L32" i="6"/>
  <c r="M29" i="6"/>
  <c r="L29" i="6"/>
  <c r="N29" i="6" s="1"/>
  <c r="M26" i="6"/>
  <c r="L26" i="6"/>
  <c r="M23" i="6"/>
  <c r="L23" i="6"/>
  <c r="M20" i="6"/>
  <c r="L20" i="6"/>
  <c r="M17" i="6"/>
  <c r="L17" i="6"/>
  <c r="M14" i="6"/>
  <c r="L14" i="6"/>
  <c r="M11" i="6"/>
  <c r="L11" i="6"/>
  <c r="M8" i="6"/>
  <c r="L8" i="6"/>
  <c r="E59" i="6"/>
  <c r="D59" i="6"/>
  <c r="E56" i="6"/>
  <c r="D56" i="6"/>
  <c r="E53" i="6"/>
  <c r="D53" i="6"/>
  <c r="E50" i="6"/>
  <c r="F50" i="6" s="1"/>
  <c r="D50" i="6"/>
  <c r="E47" i="6"/>
  <c r="D47" i="6"/>
  <c r="E44" i="6"/>
  <c r="F44" i="6" s="1"/>
  <c r="D44" i="6"/>
  <c r="E41" i="6"/>
  <c r="D41" i="6"/>
  <c r="E38" i="6"/>
  <c r="D38" i="6"/>
  <c r="E35" i="6"/>
  <c r="D35" i="6"/>
  <c r="E32" i="6"/>
  <c r="D32" i="6"/>
  <c r="E29" i="6"/>
  <c r="D29" i="6"/>
  <c r="E26" i="6"/>
  <c r="D26" i="6"/>
  <c r="E23" i="6"/>
  <c r="D23" i="6"/>
  <c r="E20" i="6"/>
  <c r="D20" i="6"/>
  <c r="E17" i="6"/>
  <c r="D17" i="6"/>
  <c r="E14" i="6"/>
  <c r="F14" i="6" s="1"/>
  <c r="D14" i="6"/>
  <c r="E11" i="6"/>
  <c r="D11" i="6"/>
  <c r="E8" i="6"/>
  <c r="F8" i="6" s="1"/>
  <c r="D8" i="6"/>
  <c r="I59" i="4"/>
  <c r="H59" i="4"/>
  <c r="I56" i="4"/>
  <c r="H56" i="4"/>
  <c r="I53" i="4"/>
  <c r="H53" i="4"/>
  <c r="I50" i="4"/>
  <c r="H50" i="4"/>
  <c r="I47" i="4"/>
  <c r="H47" i="4"/>
  <c r="I44" i="4"/>
  <c r="H44" i="4"/>
  <c r="I41" i="4"/>
  <c r="H41" i="4"/>
  <c r="I38" i="4"/>
  <c r="H38" i="4"/>
  <c r="I35" i="4"/>
  <c r="H35" i="4"/>
  <c r="I32" i="4"/>
  <c r="H32" i="4"/>
  <c r="I29" i="4"/>
  <c r="H29" i="4"/>
  <c r="I26" i="4"/>
  <c r="H26" i="4"/>
  <c r="I20" i="4"/>
  <c r="H20" i="4"/>
  <c r="I17" i="4"/>
  <c r="I14" i="4"/>
  <c r="H14" i="4"/>
  <c r="I11" i="4"/>
  <c r="H11" i="4"/>
  <c r="I8" i="4"/>
  <c r="H8" i="4"/>
  <c r="G59" i="4"/>
  <c r="F59" i="4"/>
  <c r="G56" i="4"/>
  <c r="F56" i="4"/>
  <c r="G53" i="4"/>
  <c r="F53" i="4"/>
  <c r="G50" i="4"/>
  <c r="F50" i="4"/>
  <c r="G47" i="4"/>
  <c r="F47" i="4"/>
  <c r="G44" i="4"/>
  <c r="F44" i="4"/>
  <c r="G41" i="4"/>
  <c r="F41" i="4"/>
  <c r="G38" i="4"/>
  <c r="F38" i="4"/>
  <c r="G35" i="4"/>
  <c r="F35" i="4"/>
  <c r="G32" i="4"/>
  <c r="F32" i="4"/>
  <c r="G29" i="4"/>
  <c r="G26" i="4"/>
  <c r="F26" i="4"/>
  <c r="F20" i="4"/>
  <c r="G17" i="4"/>
  <c r="G14" i="4"/>
  <c r="F14" i="4"/>
  <c r="G11" i="4"/>
  <c r="F11" i="4"/>
  <c r="G8" i="4"/>
  <c r="D59" i="4"/>
  <c r="C59" i="4"/>
  <c r="D56" i="4"/>
  <c r="C56" i="4"/>
  <c r="D53" i="4"/>
  <c r="C53" i="4"/>
  <c r="D50" i="4"/>
  <c r="C50" i="4"/>
  <c r="D47" i="4"/>
  <c r="C47" i="4"/>
  <c r="D44" i="4"/>
  <c r="C44" i="4"/>
  <c r="D41" i="4"/>
  <c r="C41" i="4"/>
  <c r="D38" i="4"/>
  <c r="C38" i="4"/>
  <c r="D35" i="4"/>
  <c r="C35" i="4"/>
  <c r="D32" i="4"/>
  <c r="C32" i="4"/>
  <c r="D29" i="4"/>
  <c r="C29" i="4"/>
  <c r="D26" i="4"/>
  <c r="C26" i="4"/>
  <c r="D20" i="4"/>
  <c r="C20" i="4"/>
  <c r="D17" i="4"/>
  <c r="C17" i="4"/>
  <c r="D14" i="4"/>
  <c r="C14" i="4"/>
  <c r="C11" i="4"/>
  <c r="C8" i="4"/>
  <c r="C44" i="10"/>
  <c r="M44" i="10" s="1"/>
  <c r="Q49" i="8"/>
  <c r="P49" i="8"/>
  <c r="O49" i="8"/>
  <c r="N49" i="8"/>
  <c r="M49" i="8"/>
  <c r="Q48" i="8"/>
  <c r="P48" i="8"/>
  <c r="O48" i="8"/>
  <c r="N48" i="8"/>
  <c r="M48" i="8"/>
  <c r="Q47" i="8"/>
  <c r="P47" i="8"/>
  <c r="O47" i="8"/>
  <c r="N47" i="8"/>
  <c r="M47" i="8"/>
  <c r="L42" i="8"/>
  <c r="K42" i="8"/>
  <c r="J42" i="8"/>
  <c r="I42" i="8"/>
  <c r="H42" i="8"/>
  <c r="G42" i="8"/>
  <c r="F42" i="8"/>
  <c r="E42" i="8"/>
  <c r="D42" i="8"/>
  <c r="C42" i="8"/>
  <c r="L41" i="8"/>
  <c r="K41" i="8"/>
  <c r="J41" i="8"/>
  <c r="I41" i="8"/>
  <c r="H41" i="8"/>
  <c r="G41" i="8"/>
  <c r="F41" i="8"/>
  <c r="E41" i="8"/>
  <c r="D41" i="8"/>
  <c r="C41" i="8"/>
  <c r="L40" i="8"/>
  <c r="K40" i="8"/>
  <c r="J40" i="8"/>
  <c r="I40" i="8"/>
  <c r="H40" i="8"/>
  <c r="G40" i="8"/>
  <c r="F40" i="8"/>
  <c r="E40" i="8"/>
  <c r="D40" i="8"/>
  <c r="C40" i="8"/>
  <c r="L39" i="8"/>
  <c r="K39" i="8"/>
  <c r="J39" i="8"/>
  <c r="I39" i="8"/>
  <c r="H39" i="8"/>
  <c r="G39" i="8"/>
  <c r="F39" i="8"/>
  <c r="E39" i="8"/>
  <c r="D39" i="8"/>
  <c r="C39" i="8"/>
  <c r="L38" i="8"/>
  <c r="K38" i="8"/>
  <c r="J38" i="8"/>
  <c r="I38" i="8"/>
  <c r="H38" i="8"/>
  <c r="G38" i="8"/>
  <c r="F38" i="8"/>
  <c r="E38" i="8"/>
  <c r="D38" i="8"/>
  <c r="C38" i="8"/>
  <c r="L37" i="8"/>
  <c r="K37" i="8"/>
  <c r="J37" i="8"/>
  <c r="I37" i="8"/>
  <c r="H37" i="8"/>
  <c r="G37" i="8"/>
  <c r="F37" i="8"/>
  <c r="E37" i="8"/>
  <c r="D37" i="8"/>
  <c r="C37" i="8"/>
  <c r="L36" i="8"/>
  <c r="K36" i="8"/>
  <c r="J36" i="8"/>
  <c r="I36" i="8"/>
  <c r="H36" i="8"/>
  <c r="G36" i="8"/>
  <c r="F36" i="8"/>
  <c r="E36" i="8"/>
  <c r="D36" i="8"/>
  <c r="C36" i="8"/>
  <c r="L35" i="8"/>
  <c r="K35" i="8"/>
  <c r="J35" i="8"/>
  <c r="I35" i="8"/>
  <c r="H35" i="8"/>
  <c r="G35" i="8"/>
  <c r="F35" i="8"/>
  <c r="E35" i="8"/>
  <c r="D35" i="8"/>
  <c r="C35" i="8"/>
  <c r="L34" i="8"/>
  <c r="K34" i="8"/>
  <c r="J34" i="8"/>
  <c r="I34" i="8"/>
  <c r="H34" i="8"/>
  <c r="G34" i="8"/>
  <c r="F34" i="8"/>
  <c r="E34" i="8"/>
  <c r="D34" i="8"/>
  <c r="C34" i="8"/>
  <c r="L33" i="8"/>
  <c r="K33" i="8"/>
  <c r="J33" i="8"/>
  <c r="I33" i="8"/>
  <c r="H33" i="8"/>
  <c r="G33" i="8"/>
  <c r="F33" i="8"/>
  <c r="E33" i="8"/>
  <c r="D33" i="8"/>
  <c r="C33" i="8"/>
  <c r="L32" i="8"/>
  <c r="K32" i="8"/>
  <c r="J32" i="8"/>
  <c r="I32" i="8"/>
  <c r="H32" i="8"/>
  <c r="G32" i="8"/>
  <c r="F32" i="8"/>
  <c r="E32" i="8"/>
  <c r="D32" i="8"/>
  <c r="C32" i="8"/>
  <c r="L31" i="8"/>
  <c r="K31" i="8"/>
  <c r="J31" i="8"/>
  <c r="I31" i="8"/>
  <c r="H31" i="8"/>
  <c r="G31" i="8"/>
  <c r="F31" i="8"/>
  <c r="E31" i="8"/>
  <c r="D31" i="8"/>
  <c r="C31" i="8"/>
  <c r="L30" i="8"/>
  <c r="K30" i="8"/>
  <c r="J30" i="8"/>
  <c r="I30" i="8"/>
  <c r="H30" i="8"/>
  <c r="G30" i="8"/>
  <c r="F30" i="8"/>
  <c r="E30" i="8"/>
  <c r="D30" i="8"/>
  <c r="C30" i="8"/>
  <c r="L29" i="8"/>
  <c r="K29" i="8"/>
  <c r="J29" i="8"/>
  <c r="I29" i="8"/>
  <c r="H29" i="8"/>
  <c r="G29" i="8"/>
  <c r="F29" i="8"/>
  <c r="E29" i="8"/>
  <c r="D29" i="8"/>
  <c r="C29" i="8"/>
  <c r="L28" i="8"/>
  <c r="K28" i="8"/>
  <c r="J28" i="8"/>
  <c r="I28" i="8"/>
  <c r="H28" i="8"/>
  <c r="G28" i="8"/>
  <c r="F28" i="8"/>
  <c r="E28" i="8"/>
  <c r="D28" i="8"/>
  <c r="C28" i="8"/>
  <c r="L27" i="8"/>
  <c r="K27" i="8"/>
  <c r="J27" i="8"/>
  <c r="I27" i="8"/>
  <c r="H27" i="8"/>
  <c r="G27" i="8"/>
  <c r="F27" i="8"/>
  <c r="E27" i="8"/>
  <c r="D27" i="8"/>
  <c r="C27" i="8"/>
  <c r="L26" i="8"/>
  <c r="K26" i="8"/>
  <c r="J26" i="8"/>
  <c r="I26" i="8"/>
  <c r="H26" i="8"/>
  <c r="G26" i="8"/>
  <c r="F26" i="8"/>
  <c r="E26" i="8"/>
  <c r="D26" i="8"/>
  <c r="C26" i="8"/>
  <c r="L25" i="8"/>
  <c r="K25" i="8"/>
  <c r="J25" i="8"/>
  <c r="I25" i="8"/>
  <c r="H25" i="8"/>
  <c r="G25" i="8"/>
  <c r="F25" i="8"/>
  <c r="E25" i="8"/>
  <c r="D25" i="8"/>
  <c r="C25" i="8"/>
  <c r="L24" i="8"/>
  <c r="K24" i="8"/>
  <c r="J24" i="8"/>
  <c r="I24" i="8"/>
  <c r="H24" i="8"/>
  <c r="G24" i="8"/>
  <c r="F24" i="8"/>
  <c r="E24" i="8"/>
  <c r="D24" i="8"/>
  <c r="C24" i="8"/>
  <c r="L23" i="8"/>
  <c r="K23" i="8"/>
  <c r="J23" i="8"/>
  <c r="I23" i="8"/>
  <c r="H23" i="8"/>
  <c r="G23" i="8"/>
  <c r="F23" i="8"/>
  <c r="E23" i="8"/>
  <c r="D23" i="8"/>
  <c r="C23" i="8"/>
  <c r="L22" i="8"/>
  <c r="K22" i="8"/>
  <c r="J22" i="8"/>
  <c r="I22" i="8"/>
  <c r="H22" i="8"/>
  <c r="G22" i="8"/>
  <c r="F22" i="8"/>
  <c r="E22" i="8"/>
  <c r="D22" i="8"/>
  <c r="C22" i="8"/>
  <c r="L21" i="8"/>
  <c r="K21" i="8"/>
  <c r="J21" i="8"/>
  <c r="I21" i="8"/>
  <c r="H21" i="8"/>
  <c r="G21" i="8"/>
  <c r="F21" i="8"/>
  <c r="E21" i="8"/>
  <c r="D21" i="8"/>
  <c r="L18" i="8"/>
  <c r="K18" i="8"/>
  <c r="J18" i="8"/>
  <c r="I18" i="8"/>
  <c r="H18" i="8"/>
  <c r="G18" i="8"/>
  <c r="F18" i="8"/>
  <c r="E18" i="8"/>
  <c r="D18" i="8"/>
  <c r="C18" i="8"/>
  <c r="L17" i="8"/>
  <c r="K17" i="8"/>
  <c r="J17" i="8"/>
  <c r="I17" i="8"/>
  <c r="H17" i="8"/>
  <c r="G17" i="8"/>
  <c r="F17" i="8"/>
  <c r="E17" i="8"/>
  <c r="D17" i="8"/>
  <c r="C17" i="8"/>
  <c r="L16" i="8"/>
  <c r="K16" i="8"/>
  <c r="J16" i="8"/>
  <c r="I16" i="8"/>
  <c r="H16" i="8"/>
  <c r="G16" i="8"/>
  <c r="F16" i="8"/>
  <c r="E16" i="8"/>
  <c r="D16" i="8"/>
  <c r="C16" i="8"/>
  <c r="L15" i="8"/>
  <c r="K15" i="8"/>
  <c r="J15" i="8"/>
  <c r="I15" i="8"/>
  <c r="H15" i="8"/>
  <c r="G15" i="8"/>
  <c r="F15" i="8"/>
  <c r="E15" i="8"/>
  <c r="D15" i="8"/>
  <c r="C15" i="8"/>
  <c r="L14" i="8"/>
  <c r="K14" i="8"/>
  <c r="J14" i="8"/>
  <c r="I14" i="8"/>
  <c r="H14" i="8"/>
  <c r="G14" i="8"/>
  <c r="F14" i="8"/>
  <c r="E14" i="8"/>
  <c r="D14" i="8"/>
  <c r="C14" i="8"/>
  <c r="L13" i="8"/>
  <c r="K13" i="8"/>
  <c r="J13" i="8"/>
  <c r="I13" i="8"/>
  <c r="H13" i="8"/>
  <c r="G13" i="8"/>
  <c r="F13" i="8"/>
  <c r="E13" i="8"/>
  <c r="L12" i="8"/>
  <c r="K12" i="8"/>
  <c r="J12" i="8"/>
  <c r="I12" i="8"/>
  <c r="H12" i="8"/>
  <c r="G12" i="8"/>
  <c r="F12" i="8"/>
  <c r="E12" i="8"/>
  <c r="D12" i="8"/>
  <c r="C12" i="8"/>
  <c r="L11" i="8"/>
  <c r="K11" i="8"/>
  <c r="J11" i="8"/>
  <c r="I11" i="8"/>
  <c r="H11" i="8"/>
  <c r="G11" i="8"/>
  <c r="F11" i="8"/>
  <c r="E11" i="8"/>
  <c r="D11" i="8"/>
  <c r="C11" i="8"/>
  <c r="L10" i="8"/>
  <c r="K10" i="8"/>
  <c r="J10" i="8"/>
  <c r="I10" i="8"/>
  <c r="H10" i="8"/>
  <c r="G10" i="8"/>
  <c r="F10" i="8"/>
  <c r="E10" i="8"/>
  <c r="C10" i="8"/>
  <c r="M10" i="8" s="1"/>
  <c r="L9" i="8"/>
  <c r="K9" i="8"/>
  <c r="J9" i="8"/>
  <c r="I9" i="8"/>
  <c r="H9" i="8"/>
  <c r="G9" i="8"/>
  <c r="F9" i="8"/>
  <c r="E9" i="8"/>
  <c r="D9" i="8"/>
  <c r="C9" i="8"/>
  <c r="L8" i="8"/>
  <c r="Q8" i="8" s="1"/>
  <c r="K8" i="8"/>
  <c r="J8" i="8"/>
  <c r="I8" i="8"/>
  <c r="H8" i="8"/>
  <c r="M8" i="8" s="1"/>
  <c r="L7" i="8"/>
  <c r="K7" i="8"/>
  <c r="J7" i="8"/>
  <c r="I7" i="8"/>
  <c r="N7" i="8" s="1"/>
  <c r="J27" i="2"/>
  <c r="J24" i="2"/>
  <c r="K15" i="2"/>
  <c r="J12" i="2"/>
  <c r="H44" i="11"/>
  <c r="H43" i="11"/>
  <c r="E43" i="10"/>
  <c r="F43" i="10"/>
  <c r="G43" i="10"/>
  <c r="Q43" i="10" s="1"/>
  <c r="I43" i="10"/>
  <c r="K43" i="10"/>
  <c r="L43" i="10"/>
  <c r="D44" i="10"/>
  <c r="E44" i="10"/>
  <c r="F44" i="10"/>
  <c r="G44" i="10"/>
  <c r="I44" i="10"/>
  <c r="J44" i="10"/>
  <c r="J45" i="10" s="1"/>
  <c r="K44" i="10"/>
  <c r="L44" i="10"/>
  <c r="E30" i="2"/>
  <c r="L30" i="2" s="1"/>
  <c r="E20" i="2"/>
  <c r="D60" i="4"/>
  <c r="D61" i="4"/>
  <c r="C61" i="4"/>
  <c r="F60" i="5"/>
  <c r="E61" i="5"/>
  <c r="D61" i="5"/>
  <c r="E60" i="5"/>
  <c r="D60" i="5"/>
  <c r="C61" i="5"/>
  <c r="N9" i="6"/>
  <c r="N12" i="6"/>
  <c r="N15" i="6"/>
  <c r="N18" i="6"/>
  <c r="N21" i="6"/>
  <c r="N24" i="6"/>
  <c r="N27" i="6"/>
  <c r="N30" i="6"/>
  <c r="N33" i="6"/>
  <c r="N36" i="6"/>
  <c r="N39" i="6"/>
  <c r="N42" i="6"/>
  <c r="N45" i="6"/>
  <c r="N48" i="6"/>
  <c r="N51" i="6"/>
  <c r="N54" i="6"/>
  <c r="N57" i="6"/>
  <c r="N7" i="6"/>
  <c r="N10" i="6"/>
  <c r="N13" i="6"/>
  <c r="N16" i="6"/>
  <c r="N19" i="6"/>
  <c r="N22" i="6"/>
  <c r="N25" i="6"/>
  <c r="N28" i="6"/>
  <c r="N31" i="6"/>
  <c r="N34" i="6"/>
  <c r="N37" i="6"/>
  <c r="N40" i="6"/>
  <c r="N43" i="6"/>
  <c r="N46" i="6"/>
  <c r="N49" i="6"/>
  <c r="N52" i="6"/>
  <c r="N55" i="6"/>
  <c r="N58" i="6"/>
  <c r="F6" i="6"/>
  <c r="F9" i="6"/>
  <c r="F12" i="6"/>
  <c r="F15" i="6"/>
  <c r="F21" i="6"/>
  <c r="H21" i="6" s="1"/>
  <c r="F24" i="6"/>
  <c r="H24" i="6" s="1"/>
  <c r="F27" i="6"/>
  <c r="F30" i="6"/>
  <c r="F33" i="6"/>
  <c r="F36" i="6"/>
  <c r="F39" i="6"/>
  <c r="F42" i="6"/>
  <c r="F45" i="6"/>
  <c r="H45" i="6" s="1"/>
  <c r="F54" i="6"/>
  <c r="F51" i="6"/>
  <c r="F48" i="6"/>
  <c r="F57" i="6"/>
  <c r="F7" i="6"/>
  <c r="F10" i="6"/>
  <c r="F13" i="6"/>
  <c r="F16" i="6"/>
  <c r="F19" i="6"/>
  <c r="F22" i="6"/>
  <c r="F25" i="6"/>
  <c r="F28" i="6"/>
  <c r="H28" i="6" s="1"/>
  <c r="F31" i="6"/>
  <c r="F34" i="6"/>
  <c r="H34" i="6" s="1"/>
  <c r="F37" i="6"/>
  <c r="F40" i="6"/>
  <c r="H40" i="6" s="1"/>
  <c r="F43" i="6"/>
  <c r="F46" i="6"/>
  <c r="H46" i="6" s="1"/>
  <c r="F55" i="6"/>
  <c r="F52" i="6"/>
  <c r="F49" i="6"/>
  <c r="H49" i="6" s="1"/>
  <c r="F58" i="6"/>
  <c r="H43" i="13"/>
  <c r="G43" i="13"/>
  <c r="Q43" i="13" s="1"/>
  <c r="G44" i="13"/>
  <c r="L43" i="13"/>
  <c r="L44" i="13"/>
  <c r="F43" i="13"/>
  <c r="P43" i="13" s="1"/>
  <c r="F44" i="13"/>
  <c r="K43" i="13"/>
  <c r="K44" i="13"/>
  <c r="E43" i="13"/>
  <c r="O43" i="13" s="1"/>
  <c r="E44" i="13"/>
  <c r="J43" i="13"/>
  <c r="J44" i="13"/>
  <c r="D43" i="13"/>
  <c r="D44" i="13"/>
  <c r="I44" i="13"/>
  <c r="C44" i="13"/>
  <c r="H44" i="13"/>
  <c r="H45" i="13" s="1"/>
  <c r="Q42" i="13"/>
  <c r="P42" i="13"/>
  <c r="O42" i="13"/>
  <c r="N42" i="13"/>
  <c r="M42" i="13"/>
  <c r="Q41" i="13"/>
  <c r="P41" i="13"/>
  <c r="O41" i="13"/>
  <c r="N41" i="13"/>
  <c r="M41" i="13"/>
  <c r="Q40" i="13"/>
  <c r="P40" i="13"/>
  <c r="O40" i="13"/>
  <c r="N40" i="13"/>
  <c r="M40" i="13"/>
  <c r="Q39" i="13"/>
  <c r="P39" i="13"/>
  <c r="O39" i="13"/>
  <c r="N39" i="13"/>
  <c r="M39" i="13"/>
  <c r="Q38" i="13"/>
  <c r="P38" i="13"/>
  <c r="O38" i="13"/>
  <c r="N38" i="13"/>
  <c r="M38" i="13"/>
  <c r="Q37" i="13"/>
  <c r="P37" i="13"/>
  <c r="O37" i="13"/>
  <c r="N37" i="13"/>
  <c r="M37" i="13"/>
  <c r="Q36" i="13"/>
  <c r="P36" i="13"/>
  <c r="O36" i="13"/>
  <c r="N36" i="13"/>
  <c r="M36" i="13"/>
  <c r="Q35" i="13"/>
  <c r="P35" i="13"/>
  <c r="O35" i="13"/>
  <c r="N35" i="13"/>
  <c r="M35" i="13"/>
  <c r="Q34" i="13"/>
  <c r="P34" i="13"/>
  <c r="O34" i="13"/>
  <c r="N34" i="13"/>
  <c r="M34" i="13"/>
  <c r="Q33" i="13"/>
  <c r="P33" i="13"/>
  <c r="O33" i="13"/>
  <c r="N33" i="13"/>
  <c r="M33" i="13"/>
  <c r="Q32" i="13"/>
  <c r="P32" i="13"/>
  <c r="O32" i="13"/>
  <c r="N32" i="13"/>
  <c r="M32" i="13"/>
  <c r="Q31" i="13"/>
  <c r="P31" i="13"/>
  <c r="O31" i="13"/>
  <c r="N31" i="13"/>
  <c r="M31" i="13"/>
  <c r="Q30" i="13"/>
  <c r="P30" i="13"/>
  <c r="O30" i="13"/>
  <c r="N30" i="13"/>
  <c r="M30" i="13"/>
  <c r="Q29" i="13"/>
  <c r="P29" i="13"/>
  <c r="O29" i="13"/>
  <c r="N29" i="13"/>
  <c r="M29" i="13"/>
  <c r="Q28" i="13"/>
  <c r="P28" i="13"/>
  <c r="O28" i="13"/>
  <c r="N28" i="13"/>
  <c r="M28" i="13"/>
  <c r="Q27" i="13"/>
  <c r="P27" i="13"/>
  <c r="O27" i="13"/>
  <c r="N27" i="13"/>
  <c r="M27" i="13"/>
  <c r="Q26" i="13"/>
  <c r="P26" i="13"/>
  <c r="O26" i="13"/>
  <c r="N26" i="13"/>
  <c r="M26" i="13"/>
  <c r="Q25" i="13"/>
  <c r="P25" i="13"/>
  <c r="O25" i="13"/>
  <c r="N25" i="13"/>
  <c r="M25" i="13"/>
  <c r="Q24" i="13"/>
  <c r="P24" i="13"/>
  <c r="O24" i="13"/>
  <c r="N24" i="13"/>
  <c r="M24" i="13"/>
  <c r="Q23" i="13"/>
  <c r="P23" i="13"/>
  <c r="O23" i="13"/>
  <c r="N23" i="13"/>
  <c r="M23" i="13"/>
  <c r="Q22" i="13"/>
  <c r="P22" i="13"/>
  <c r="O22" i="13"/>
  <c r="N22" i="13"/>
  <c r="M22" i="13"/>
  <c r="Q21" i="13"/>
  <c r="P21" i="13"/>
  <c r="O21" i="13"/>
  <c r="N21" i="13"/>
  <c r="M21" i="13"/>
  <c r="Q20" i="13"/>
  <c r="P20" i="13"/>
  <c r="O20" i="13"/>
  <c r="N20" i="13"/>
  <c r="M20" i="13"/>
  <c r="Q19" i="13"/>
  <c r="P19" i="13"/>
  <c r="O19" i="13"/>
  <c r="N19" i="13"/>
  <c r="M19" i="13"/>
  <c r="Q18" i="13"/>
  <c r="P18" i="13"/>
  <c r="O18" i="13"/>
  <c r="N18" i="13"/>
  <c r="M18" i="13"/>
  <c r="Q17" i="13"/>
  <c r="P17" i="13"/>
  <c r="O17" i="13"/>
  <c r="N17" i="13"/>
  <c r="M17" i="13"/>
  <c r="Q16" i="13"/>
  <c r="P16" i="13"/>
  <c r="O16" i="13"/>
  <c r="N16" i="13"/>
  <c r="M16" i="13"/>
  <c r="Q15" i="13"/>
  <c r="P15" i="13"/>
  <c r="O15" i="13"/>
  <c r="N15" i="13"/>
  <c r="M15" i="13"/>
  <c r="Q14" i="13"/>
  <c r="P14" i="13"/>
  <c r="O14" i="13"/>
  <c r="N14" i="13"/>
  <c r="M14" i="13"/>
  <c r="Q13" i="13"/>
  <c r="P13" i="13"/>
  <c r="O13" i="13"/>
  <c r="N13" i="13"/>
  <c r="Q12" i="13"/>
  <c r="P12" i="13"/>
  <c r="O12" i="13"/>
  <c r="N12" i="13"/>
  <c r="M12" i="13"/>
  <c r="Q11" i="13"/>
  <c r="P11" i="13"/>
  <c r="O11" i="13"/>
  <c r="N11" i="13"/>
  <c r="M11" i="13"/>
  <c r="Q10" i="13"/>
  <c r="P10" i="13"/>
  <c r="O10" i="13"/>
  <c r="N10" i="13"/>
  <c r="M10" i="13"/>
  <c r="Q9" i="13"/>
  <c r="P9" i="13"/>
  <c r="O9" i="13"/>
  <c r="N9" i="13"/>
  <c r="M9" i="13"/>
  <c r="Q8" i="13"/>
  <c r="P8" i="13"/>
  <c r="O8" i="13"/>
  <c r="N8" i="13"/>
  <c r="Q7" i="13"/>
  <c r="P7" i="13"/>
  <c r="O7" i="13"/>
  <c r="N7" i="13"/>
  <c r="G43" i="12"/>
  <c r="G44" i="12"/>
  <c r="L44" i="12"/>
  <c r="L45" i="12" s="1"/>
  <c r="F43" i="12"/>
  <c r="F44" i="12"/>
  <c r="K44" i="12"/>
  <c r="E43" i="12"/>
  <c r="E44" i="12"/>
  <c r="J44" i="12"/>
  <c r="D43" i="12"/>
  <c r="D44" i="12"/>
  <c r="I44" i="12"/>
  <c r="C43" i="12"/>
  <c r="C44" i="12"/>
  <c r="H44" i="12"/>
  <c r="H45" i="12" s="1"/>
  <c r="Q42" i="12"/>
  <c r="P42" i="12"/>
  <c r="O42" i="12"/>
  <c r="N42" i="12"/>
  <c r="M42" i="12"/>
  <c r="Q41" i="12"/>
  <c r="P41" i="12"/>
  <c r="O41" i="12"/>
  <c r="N41" i="12"/>
  <c r="M41" i="12"/>
  <c r="Q40" i="12"/>
  <c r="P40" i="12"/>
  <c r="O40" i="12"/>
  <c r="N40" i="12"/>
  <c r="M40" i="12"/>
  <c r="Q39" i="12"/>
  <c r="P39" i="12"/>
  <c r="O39" i="12"/>
  <c r="N39" i="12"/>
  <c r="M39" i="12"/>
  <c r="Q38" i="12"/>
  <c r="P38" i="12"/>
  <c r="O38" i="12"/>
  <c r="N38" i="12"/>
  <c r="M38" i="12"/>
  <c r="Q37" i="12"/>
  <c r="P37" i="12"/>
  <c r="O37" i="12"/>
  <c r="N37" i="12"/>
  <c r="M37" i="12"/>
  <c r="Q36" i="12"/>
  <c r="P36" i="12"/>
  <c r="O36" i="12"/>
  <c r="N36" i="12"/>
  <c r="M36" i="12"/>
  <c r="Q35" i="12"/>
  <c r="P35" i="12"/>
  <c r="O35" i="12"/>
  <c r="N35" i="12"/>
  <c r="M35" i="12"/>
  <c r="Q34" i="12"/>
  <c r="P34" i="12"/>
  <c r="O34" i="12"/>
  <c r="N34" i="12"/>
  <c r="M34" i="12"/>
  <c r="Q33" i="12"/>
  <c r="P33" i="12"/>
  <c r="O33" i="12"/>
  <c r="N33" i="12"/>
  <c r="M33" i="12"/>
  <c r="Q32" i="12"/>
  <c r="P32" i="12"/>
  <c r="O32" i="12"/>
  <c r="N32" i="12"/>
  <c r="M32" i="12"/>
  <c r="Q31" i="12"/>
  <c r="P31" i="12"/>
  <c r="O31" i="12"/>
  <c r="N31" i="12"/>
  <c r="M31" i="12"/>
  <c r="Q30" i="12"/>
  <c r="P30" i="12"/>
  <c r="O30" i="12"/>
  <c r="N30" i="12"/>
  <c r="M30" i="12"/>
  <c r="Q29" i="12"/>
  <c r="P29" i="12"/>
  <c r="O29" i="12"/>
  <c r="N29" i="12"/>
  <c r="M29" i="12"/>
  <c r="Q28" i="12"/>
  <c r="P28" i="12"/>
  <c r="O28" i="12"/>
  <c r="N28" i="12"/>
  <c r="M28" i="12"/>
  <c r="Q27" i="12"/>
  <c r="P27" i="12"/>
  <c r="O27" i="12"/>
  <c r="N27" i="12"/>
  <c r="M27" i="12"/>
  <c r="Q26" i="12"/>
  <c r="P26" i="12"/>
  <c r="O26" i="12"/>
  <c r="N26" i="12"/>
  <c r="M26" i="12"/>
  <c r="Q25" i="12"/>
  <c r="P25" i="12"/>
  <c r="O25" i="12"/>
  <c r="N25" i="12"/>
  <c r="M25" i="12"/>
  <c r="Q24" i="12"/>
  <c r="P24" i="12"/>
  <c r="O24" i="12"/>
  <c r="N24" i="12"/>
  <c r="M24" i="12"/>
  <c r="Q23" i="12"/>
  <c r="P23" i="12"/>
  <c r="O23" i="12"/>
  <c r="N23" i="12"/>
  <c r="M23" i="12"/>
  <c r="Q22" i="12"/>
  <c r="P22" i="12"/>
  <c r="O22" i="12"/>
  <c r="N22" i="12"/>
  <c r="M22" i="12"/>
  <c r="Q21" i="12"/>
  <c r="P21" i="12"/>
  <c r="O21" i="12"/>
  <c r="N21" i="12"/>
  <c r="M21" i="12"/>
  <c r="Q20" i="12"/>
  <c r="P20" i="12"/>
  <c r="O20" i="12"/>
  <c r="N20" i="12"/>
  <c r="M20" i="12"/>
  <c r="Q19" i="12"/>
  <c r="P19" i="12"/>
  <c r="O19" i="12"/>
  <c r="N19" i="12"/>
  <c r="M19" i="12"/>
  <c r="Q18" i="12"/>
  <c r="P18" i="12"/>
  <c r="O18" i="12"/>
  <c r="N18" i="12"/>
  <c r="M18" i="12"/>
  <c r="Q17" i="12"/>
  <c r="P17" i="12"/>
  <c r="O17" i="12"/>
  <c r="N17" i="12"/>
  <c r="M17" i="12"/>
  <c r="Q16" i="12"/>
  <c r="P16" i="12"/>
  <c r="O16" i="12"/>
  <c r="N16" i="12"/>
  <c r="M16" i="12"/>
  <c r="Q15" i="12"/>
  <c r="P15" i="12"/>
  <c r="O15" i="12"/>
  <c r="N15" i="12"/>
  <c r="M15" i="12"/>
  <c r="Q14" i="12"/>
  <c r="P14" i="12"/>
  <c r="O14" i="12"/>
  <c r="N14" i="12"/>
  <c r="M14" i="12"/>
  <c r="Q13" i="12"/>
  <c r="P13" i="12"/>
  <c r="O13" i="12"/>
  <c r="N13" i="12"/>
  <c r="M13" i="12"/>
  <c r="Q12" i="12"/>
  <c r="P12" i="12"/>
  <c r="O12" i="12"/>
  <c r="N12" i="12"/>
  <c r="Q11" i="12"/>
  <c r="P11" i="12"/>
  <c r="O11" i="12"/>
  <c r="N11" i="12"/>
  <c r="Q10" i="12"/>
  <c r="P10" i="12"/>
  <c r="O10" i="12"/>
  <c r="N10" i="12"/>
  <c r="M10" i="12"/>
  <c r="Q9" i="12"/>
  <c r="P9" i="12"/>
  <c r="O9" i="12"/>
  <c r="N9" i="12"/>
  <c r="M9" i="12"/>
  <c r="Q8" i="12"/>
  <c r="P8" i="12"/>
  <c r="O8" i="12"/>
  <c r="N8" i="12"/>
  <c r="M8" i="12"/>
  <c r="Q7" i="12"/>
  <c r="P7" i="12"/>
  <c r="O7" i="12"/>
  <c r="N7" i="12"/>
  <c r="M7" i="12"/>
  <c r="F44" i="11"/>
  <c r="L44" i="11"/>
  <c r="K44" i="11"/>
  <c r="J44" i="11"/>
  <c r="I44" i="11"/>
  <c r="G44" i="11"/>
  <c r="Q44" i="11" s="1"/>
  <c r="E44" i="11"/>
  <c r="D44" i="11"/>
  <c r="C44" i="11"/>
  <c r="L43" i="11"/>
  <c r="L45" i="11" s="1"/>
  <c r="K43" i="11"/>
  <c r="K45" i="11" s="1"/>
  <c r="J43" i="11"/>
  <c r="J45" i="11" s="1"/>
  <c r="I43" i="11"/>
  <c r="G43" i="11"/>
  <c r="G45" i="11" s="1"/>
  <c r="F43" i="11"/>
  <c r="P43" i="11" s="1"/>
  <c r="E43" i="11"/>
  <c r="D43" i="11"/>
  <c r="D45" i="11" s="1"/>
  <c r="Q42" i="11"/>
  <c r="P42" i="11"/>
  <c r="O42" i="11"/>
  <c r="N42" i="11"/>
  <c r="M42" i="11"/>
  <c r="Q41" i="11"/>
  <c r="P41" i="11"/>
  <c r="O41" i="11"/>
  <c r="N41" i="11"/>
  <c r="M41" i="11"/>
  <c r="Q40" i="11"/>
  <c r="P40" i="11"/>
  <c r="O40" i="11"/>
  <c r="N40" i="11"/>
  <c r="M40" i="11"/>
  <c r="Q39" i="11"/>
  <c r="P39" i="11"/>
  <c r="O39" i="11"/>
  <c r="N39" i="11"/>
  <c r="M39" i="11"/>
  <c r="Q38" i="11"/>
  <c r="P38" i="11"/>
  <c r="O38" i="11"/>
  <c r="N38" i="11"/>
  <c r="M38" i="11"/>
  <c r="Q37" i="11"/>
  <c r="P37" i="11"/>
  <c r="O37" i="11"/>
  <c r="N37" i="11"/>
  <c r="M37" i="11"/>
  <c r="Q36" i="11"/>
  <c r="P36" i="11"/>
  <c r="O36" i="11"/>
  <c r="N36" i="11"/>
  <c r="M36" i="11"/>
  <c r="Q35" i="11"/>
  <c r="P35" i="11"/>
  <c r="O35" i="11"/>
  <c r="N35" i="11"/>
  <c r="M35" i="11"/>
  <c r="Q34" i="11"/>
  <c r="P34" i="11"/>
  <c r="O34" i="11"/>
  <c r="N34" i="11"/>
  <c r="M34" i="11"/>
  <c r="Q33" i="11"/>
  <c r="P33" i="11"/>
  <c r="O33" i="11"/>
  <c r="N33" i="11"/>
  <c r="M33" i="11"/>
  <c r="Q32" i="11"/>
  <c r="P32" i="11"/>
  <c r="O32" i="11"/>
  <c r="N32" i="11"/>
  <c r="M32" i="11"/>
  <c r="Q31" i="11"/>
  <c r="P31" i="11"/>
  <c r="O31" i="11"/>
  <c r="N31" i="11"/>
  <c r="M31" i="11"/>
  <c r="Q30" i="11"/>
  <c r="P30" i="11"/>
  <c r="O30" i="11"/>
  <c r="N30" i="11"/>
  <c r="M30" i="11"/>
  <c r="Q29" i="11"/>
  <c r="P29" i="11"/>
  <c r="O29" i="11"/>
  <c r="N29" i="11"/>
  <c r="M29" i="11"/>
  <c r="Q28" i="11"/>
  <c r="P28" i="11"/>
  <c r="O28" i="11"/>
  <c r="N28" i="11"/>
  <c r="M28" i="11"/>
  <c r="Q27" i="11"/>
  <c r="P27" i="11"/>
  <c r="O27" i="11"/>
  <c r="N27" i="11"/>
  <c r="M27" i="11"/>
  <c r="Q26" i="11"/>
  <c r="P26" i="11"/>
  <c r="O26" i="11"/>
  <c r="N26" i="11"/>
  <c r="M26" i="11"/>
  <c r="Q25" i="11"/>
  <c r="P25" i="11"/>
  <c r="O25" i="11"/>
  <c r="N25" i="11"/>
  <c r="M25" i="11"/>
  <c r="Q24" i="11"/>
  <c r="P24" i="11"/>
  <c r="O24" i="11"/>
  <c r="N24" i="11"/>
  <c r="M24" i="11"/>
  <c r="Q23" i="11"/>
  <c r="P23" i="11"/>
  <c r="O23" i="11"/>
  <c r="N23" i="11"/>
  <c r="M23" i="11"/>
  <c r="Q22" i="11"/>
  <c r="P22" i="11"/>
  <c r="O22" i="11"/>
  <c r="N22" i="11"/>
  <c r="M22" i="11"/>
  <c r="Q21" i="11"/>
  <c r="P21" i="11"/>
  <c r="O21" i="11"/>
  <c r="N21" i="11"/>
  <c r="M21" i="11"/>
  <c r="Q20" i="11"/>
  <c r="P20" i="11"/>
  <c r="O20" i="11"/>
  <c r="N20" i="11"/>
  <c r="M20" i="11"/>
  <c r="Q19" i="11"/>
  <c r="P19" i="11"/>
  <c r="O19" i="11"/>
  <c r="N19" i="11"/>
  <c r="M19" i="11"/>
  <c r="Q18" i="11"/>
  <c r="P18" i="11"/>
  <c r="O18" i="11"/>
  <c r="N18" i="11"/>
  <c r="M18" i="11"/>
  <c r="Q17" i="11"/>
  <c r="P17" i="11"/>
  <c r="O17" i="11"/>
  <c r="N17" i="11"/>
  <c r="M17" i="11"/>
  <c r="Q16" i="11"/>
  <c r="P16" i="11"/>
  <c r="O16" i="11"/>
  <c r="N16" i="11"/>
  <c r="M16" i="11"/>
  <c r="Q15" i="11"/>
  <c r="P15" i="11"/>
  <c r="O15" i="11"/>
  <c r="N15" i="11"/>
  <c r="M15" i="11"/>
  <c r="Q14" i="11"/>
  <c r="P14" i="11"/>
  <c r="O14" i="11"/>
  <c r="N14" i="11"/>
  <c r="M14" i="11"/>
  <c r="Q13" i="11"/>
  <c r="P13" i="11"/>
  <c r="O13" i="11"/>
  <c r="N13" i="11"/>
  <c r="M13" i="11"/>
  <c r="Q12" i="11"/>
  <c r="P12" i="11"/>
  <c r="O12" i="11"/>
  <c r="N12" i="11"/>
  <c r="M12" i="11"/>
  <c r="Q11" i="11"/>
  <c r="P11" i="11"/>
  <c r="O11" i="11"/>
  <c r="N11" i="11"/>
  <c r="M11" i="11"/>
  <c r="Q10" i="11"/>
  <c r="P10" i="11"/>
  <c r="O10" i="11"/>
  <c r="N10" i="11"/>
  <c r="M10" i="11"/>
  <c r="Q9" i="11"/>
  <c r="P9" i="11"/>
  <c r="O9" i="11"/>
  <c r="N9" i="11"/>
  <c r="M9" i="11"/>
  <c r="Q8" i="11"/>
  <c r="P8" i="11"/>
  <c r="O8" i="11"/>
  <c r="N8" i="11"/>
  <c r="M8" i="11"/>
  <c r="Q7" i="11"/>
  <c r="P7" i="11"/>
  <c r="O7" i="11"/>
  <c r="N7" i="11"/>
  <c r="O41" i="10"/>
  <c r="Q42" i="10"/>
  <c r="P42" i="10"/>
  <c r="O42" i="10"/>
  <c r="N42" i="10"/>
  <c r="M42" i="10"/>
  <c r="Q41" i="10"/>
  <c r="P41" i="10"/>
  <c r="N41" i="10"/>
  <c r="M41" i="10"/>
  <c r="Q40" i="10"/>
  <c r="P40" i="10"/>
  <c r="O40" i="10"/>
  <c r="N40" i="10"/>
  <c r="Q39" i="10"/>
  <c r="P39" i="10"/>
  <c r="O39" i="10"/>
  <c r="N39" i="10"/>
  <c r="Q38" i="10"/>
  <c r="P38" i="10"/>
  <c r="O38" i="10"/>
  <c r="N38" i="10"/>
  <c r="M38" i="10"/>
  <c r="Q37" i="10"/>
  <c r="P37" i="10"/>
  <c r="O37" i="10"/>
  <c r="N37" i="10"/>
  <c r="M37" i="10"/>
  <c r="Q36" i="10"/>
  <c r="P36" i="10"/>
  <c r="O36" i="10"/>
  <c r="N36" i="10"/>
  <c r="M36" i="10"/>
  <c r="Q35" i="10"/>
  <c r="P35" i="10"/>
  <c r="O35" i="10"/>
  <c r="N35" i="10"/>
  <c r="M35" i="10"/>
  <c r="Q34" i="10"/>
  <c r="P34" i="10"/>
  <c r="O34" i="10"/>
  <c r="N34" i="10"/>
  <c r="M34" i="10"/>
  <c r="Q33" i="10"/>
  <c r="P33" i="10"/>
  <c r="O33" i="10"/>
  <c r="N33" i="10"/>
  <c r="M33" i="10"/>
  <c r="Q32" i="10"/>
  <c r="P32" i="10"/>
  <c r="O32" i="10"/>
  <c r="N32" i="10"/>
  <c r="M32" i="10"/>
  <c r="Q31" i="10"/>
  <c r="P31" i="10"/>
  <c r="O31" i="10"/>
  <c r="N31" i="10"/>
  <c r="M31" i="10"/>
  <c r="Q30" i="10"/>
  <c r="P30" i="10"/>
  <c r="O30" i="10"/>
  <c r="N30" i="10"/>
  <c r="M30" i="10"/>
  <c r="Q29" i="10"/>
  <c r="P29" i="10"/>
  <c r="O29" i="10"/>
  <c r="N29" i="10"/>
  <c r="M29" i="10"/>
  <c r="Q28" i="10"/>
  <c r="P28" i="10"/>
  <c r="O28" i="10"/>
  <c r="N28" i="10"/>
  <c r="M28" i="10"/>
  <c r="Q27" i="10"/>
  <c r="P27" i="10"/>
  <c r="O27" i="10"/>
  <c r="N27" i="10"/>
  <c r="M27" i="10"/>
  <c r="Q26" i="10"/>
  <c r="P26" i="10"/>
  <c r="O26" i="10"/>
  <c r="N26" i="10"/>
  <c r="M26" i="10"/>
  <c r="Q25" i="10"/>
  <c r="P25" i="10"/>
  <c r="O25" i="10"/>
  <c r="N25" i="10"/>
  <c r="M25" i="10"/>
  <c r="Q24" i="10"/>
  <c r="P24" i="10"/>
  <c r="O24" i="10"/>
  <c r="N24" i="10"/>
  <c r="M24" i="10"/>
  <c r="Q23" i="10"/>
  <c r="P23" i="10"/>
  <c r="O23" i="10"/>
  <c r="N23" i="10"/>
  <c r="M23" i="10"/>
  <c r="Q22" i="10"/>
  <c r="P22" i="10"/>
  <c r="O22" i="10"/>
  <c r="N22" i="10"/>
  <c r="M22" i="10"/>
  <c r="Q21" i="10"/>
  <c r="P21" i="10"/>
  <c r="O21" i="10"/>
  <c r="N21" i="10"/>
  <c r="M21" i="10"/>
  <c r="Q20" i="10"/>
  <c r="P20" i="10"/>
  <c r="O20" i="10"/>
  <c r="N20" i="10"/>
  <c r="M20" i="10"/>
  <c r="Q19" i="10"/>
  <c r="P19" i="10"/>
  <c r="O19" i="10"/>
  <c r="N19" i="10"/>
  <c r="M19" i="10"/>
  <c r="Q18" i="10"/>
  <c r="P18" i="10"/>
  <c r="O18" i="10"/>
  <c r="N18" i="10"/>
  <c r="M18" i="10"/>
  <c r="Q17" i="10"/>
  <c r="P17" i="10"/>
  <c r="O17" i="10"/>
  <c r="N17" i="10"/>
  <c r="M17" i="10"/>
  <c r="Q16" i="10"/>
  <c r="P16" i="10"/>
  <c r="O16" i="10"/>
  <c r="N16" i="10"/>
  <c r="M16" i="10"/>
  <c r="Q15" i="10"/>
  <c r="P15" i="10"/>
  <c r="O15" i="10"/>
  <c r="N15" i="10"/>
  <c r="M15" i="10"/>
  <c r="Q14" i="10"/>
  <c r="P14" i="10"/>
  <c r="O14" i="10"/>
  <c r="N14" i="10"/>
  <c r="M14" i="10"/>
  <c r="Q13" i="10"/>
  <c r="P13" i="10"/>
  <c r="O13" i="10"/>
  <c r="N13" i="10"/>
  <c r="M13" i="10"/>
  <c r="Q12" i="10"/>
  <c r="P12" i="10"/>
  <c r="O12" i="10"/>
  <c r="N12" i="10"/>
  <c r="M12" i="10"/>
  <c r="Q11" i="10"/>
  <c r="P11" i="10"/>
  <c r="O11" i="10"/>
  <c r="N11" i="10"/>
  <c r="M11" i="10"/>
  <c r="Q10" i="10"/>
  <c r="P10" i="10"/>
  <c r="O10" i="10"/>
  <c r="N10" i="10"/>
  <c r="M10" i="10"/>
  <c r="Q9" i="10"/>
  <c r="P9" i="10"/>
  <c r="O9" i="10"/>
  <c r="N9" i="10"/>
  <c r="M9" i="10"/>
  <c r="Q8" i="10"/>
  <c r="P8" i="10"/>
  <c r="O8" i="10"/>
  <c r="N8" i="10"/>
  <c r="M8" i="10"/>
  <c r="Q7" i="10"/>
  <c r="P7" i="10"/>
  <c r="O7" i="10"/>
  <c r="N7" i="10"/>
  <c r="M7" i="10"/>
  <c r="Q42" i="9"/>
  <c r="P42" i="9"/>
  <c r="O42" i="9"/>
  <c r="N42" i="9"/>
  <c r="M42" i="9"/>
  <c r="Q41" i="9"/>
  <c r="P41" i="9"/>
  <c r="O41" i="9"/>
  <c r="N41" i="9"/>
  <c r="M41" i="9"/>
  <c r="Q40" i="9"/>
  <c r="P40" i="9"/>
  <c r="O40" i="9"/>
  <c r="N40" i="9"/>
  <c r="Q39" i="9"/>
  <c r="P39" i="9"/>
  <c r="O39" i="9"/>
  <c r="N39" i="9"/>
  <c r="Q38" i="9"/>
  <c r="P38" i="9"/>
  <c r="O38" i="9"/>
  <c r="N38" i="9"/>
  <c r="M38" i="9"/>
  <c r="Q37" i="9"/>
  <c r="P37" i="9"/>
  <c r="O37" i="9"/>
  <c r="N37" i="9"/>
  <c r="Q36" i="9"/>
  <c r="P36" i="9"/>
  <c r="O36" i="9"/>
  <c r="N36" i="9"/>
  <c r="M36" i="9"/>
  <c r="Q35" i="9"/>
  <c r="P35" i="9"/>
  <c r="O35" i="9"/>
  <c r="N35" i="9"/>
  <c r="M35" i="9"/>
  <c r="Q34" i="9"/>
  <c r="P34" i="9"/>
  <c r="O34" i="9"/>
  <c r="N34" i="9"/>
  <c r="M34" i="9"/>
  <c r="Q33" i="9"/>
  <c r="P33" i="9"/>
  <c r="O33" i="9"/>
  <c r="N33" i="9"/>
  <c r="M33" i="9"/>
  <c r="Q32" i="9"/>
  <c r="P32" i="9"/>
  <c r="O32" i="9"/>
  <c r="N32" i="9"/>
  <c r="M32" i="9"/>
  <c r="Q31" i="9"/>
  <c r="P31" i="9"/>
  <c r="O31" i="9"/>
  <c r="N31" i="9"/>
  <c r="M31" i="9"/>
  <c r="Q30" i="9"/>
  <c r="P30" i="9"/>
  <c r="O30" i="9"/>
  <c r="N30" i="9"/>
  <c r="M30" i="9"/>
  <c r="Q29" i="9"/>
  <c r="P29" i="9"/>
  <c r="O29" i="9"/>
  <c r="N29" i="9"/>
  <c r="M29" i="9"/>
  <c r="Q28" i="9"/>
  <c r="P28" i="9"/>
  <c r="O28" i="9"/>
  <c r="N28" i="9"/>
  <c r="M28" i="9"/>
  <c r="Q27" i="9"/>
  <c r="P27" i="9"/>
  <c r="O27" i="9"/>
  <c r="N27" i="9"/>
  <c r="Q26" i="9"/>
  <c r="P26" i="9"/>
  <c r="O26" i="9"/>
  <c r="N26" i="9"/>
  <c r="M26" i="9"/>
  <c r="Q25" i="9"/>
  <c r="P25" i="9"/>
  <c r="O25" i="9"/>
  <c r="N25" i="9"/>
  <c r="M25" i="9"/>
  <c r="Q24" i="9"/>
  <c r="P24" i="9"/>
  <c r="O24" i="9"/>
  <c r="N24" i="9"/>
  <c r="M24" i="9"/>
  <c r="Q23" i="9"/>
  <c r="P23" i="9"/>
  <c r="O23" i="9"/>
  <c r="N23" i="9"/>
  <c r="M23" i="9"/>
  <c r="Q22" i="9"/>
  <c r="P22" i="9"/>
  <c r="O22" i="9"/>
  <c r="N22" i="9"/>
  <c r="M22" i="9"/>
  <c r="Q21" i="9"/>
  <c r="P21" i="9"/>
  <c r="O21" i="9"/>
  <c r="N21" i="9"/>
  <c r="M21" i="9"/>
  <c r="Q18" i="9"/>
  <c r="P18" i="9"/>
  <c r="O18" i="9"/>
  <c r="N18" i="9"/>
  <c r="Q17" i="9"/>
  <c r="P17" i="9"/>
  <c r="O17" i="9"/>
  <c r="N17" i="9"/>
  <c r="Q16" i="9"/>
  <c r="P16" i="9"/>
  <c r="O16" i="9"/>
  <c r="N16" i="9"/>
  <c r="Q15" i="9"/>
  <c r="P15" i="9"/>
  <c r="O15" i="9"/>
  <c r="N15" i="9"/>
  <c r="Q14" i="9"/>
  <c r="P14" i="9"/>
  <c r="O14" i="9"/>
  <c r="N14" i="9"/>
  <c r="M14" i="9"/>
  <c r="Q13" i="9"/>
  <c r="P13" i="9"/>
  <c r="O13" i="9"/>
  <c r="N13" i="9"/>
  <c r="M13" i="9"/>
  <c r="Q12" i="9"/>
  <c r="P12" i="9"/>
  <c r="O12" i="9"/>
  <c r="N12" i="9"/>
  <c r="M12" i="9"/>
  <c r="Q11" i="9"/>
  <c r="P11" i="9"/>
  <c r="O11" i="9"/>
  <c r="N11" i="9"/>
  <c r="M11" i="9"/>
  <c r="Q10" i="9"/>
  <c r="P10" i="9"/>
  <c r="O10" i="9"/>
  <c r="N10" i="9"/>
  <c r="M10" i="9"/>
  <c r="Q9" i="9"/>
  <c r="P9" i="9"/>
  <c r="O9" i="9"/>
  <c r="N9" i="9"/>
  <c r="M9" i="9"/>
  <c r="Q8" i="9"/>
  <c r="P8" i="9"/>
  <c r="O8" i="9"/>
  <c r="N8" i="9"/>
  <c r="Q7" i="9"/>
  <c r="P7" i="9"/>
  <c r="O7" i="9"/>
  <c r="N7" i="9"/>
  <c r="K30" i="2"/>
  <c r="M7" i="11"/>
  <c r="C43" i="11"/>
  <c r="C45" i="11" s="1"/>
  <c r="M13" i="13"/>
  <c r="C13" i="8"/>
  <c r="C43" i="13"/>
  <c r="F17" i="6"/>
  <c r="G47" i="6"/>
  <c r="H15" i="6"/>
  <c r="H39" i="6"/>
  <c r="G41" i="6"/>
  <c r="G29" i="6"/>
  <c r="E11" i="4"/>
  <c r="F59" i="6"/>
  <c r="F56" i="6"/>
  <c r="F20" i="6"/>
  <c r="E41" i="4"/>
  <c r="E45" i="10"/>
  <c r="O45" i="10" s="1"/>
  <c r="L45" i="13"/>
  <c r="M43" i="13"/>
  <c r="N44" i="11"/>
  <c r="O43" i="11"/>
  <c r="M44" i="11"/>
  <c r="J45" i="13"/>
  <c r="K45" i="13"/>
  <c r="I45" i="11"/>
  <c r="M44" i="13"/>
  <c r="P43" i="10"/>
  <c r="C45" i="13"/>
  <c r="N43" i="9"/>
  <c r="Q44" i="9"/>
  <c r="G45" i="9"/>
  <c r="D45" i="9"/>
  <c r="N8" i="6" l="1"/>
  <c r="N14" i="6"/>
  <c r="N32" i="6"/>
  <c r="N44" i="6"/>
  <c r="N50" i="6"/>
  <c r="N56" i="6"/>
  <c r="F11" i="6"/>
  <c r="N47" i="6"/>
  <c r="N59" i="6"/>
  <c r="K45" i="9"/>
  <c r="E17" i="4"/>
  <c r="I45" i="13"/>
  <c r="N45" i="11"/>
  <c r="O43" i="9"/>
  <c r="H52" i="6"/>
  <c r="H58" i="6"/>
  <c r="H45" i="10"/>
  <c r="F47" i="6"/>
  <c r="H19" i="6"/>
  <c r="H25" i="6"/>
  <c r="J18" i="2"/>
  <c r="L18" i="2"/>
  <c r="N44" i="13"/>
  <c r="P44" i="13"/>
  <c r="Q44" i="10"/>
  <c r="L45" i="10"/>
  <c r="M43" i="9"/>
  <c r="I45" i="9"/>
  <c r="M45" i="13"/>
  <c r="E45" i="13"/>
  <c r="Q44" i="13"/>
  <c r="Q44" i="12"/>
  <c r="Q43" i="12"/>
  <c r="Q45" i="11"/>
  <c r="M43" i="11"/>
  <c r="N43" i="11"/>
  <c r="E45" i="11"/>
  <c r="O45" i="11" s="1"/>
  <c r="P44" i="11"/>
  <c r="F45" i="10"/>
  <c r="K45" i="10"/>
  <c r="O43" i="10"/>
  <c r="G45" i="10"/>
  <c r="Q45" i="10" s="1"/>
  <c r="I45" i="10"/>
  <c r="N45" i="9"/>
  <c r="H45" i="9"/>
  <c r="F45" i="9"/>
  <c r="P45" i="9" s="1"/>
  <c r="N44" i="9"/>
  <c r="L45" i="9"/>
  <c r="Q43" i="9"/>
  <c r="N10" i="8"/>
  <c r="N26" i="6"/>
  <c r="H48" i="6"/>
  <c r="F41" i="6"/>
  <c r="N53" i="6"/>
  <c r="M62" i="6"/>
  <c r="H55" i="6"/>
  <c r="F26" i="6"/>
  <c r="H31" i="6"/>
  <c r="H13" i="6"/>
  <c r="H42" i="6"/>
  <c r="F62" i="7"/>
  <c r="H27" i="6"/>
  <c r="H54" i="6"/>
  <c r="H9" i="6"/>
  <c r="G14" i="6"/>
  <c r="H14" i="6" s="1"/>
  <c r="G20" i="6"/>
  <c r="G26" i="6"/>
  <c r="G53" i="6"/>
  <c r="G59" i="6"/>
  <c r="H59" i="6" s="1"/>
  <c r="E50" i="4"/>
  <c r="N41" i="8"/>
  <c r="Q17" i="8"/>
  <c r="M19" i="8"/>
  <c r="G62" i="5"/>
  <c r="D18" i="2" s="1"/>
  <c r="H57" i="6"/>
  <c r="G56" i="6"/>
  <c r="H56" i="6" s="1"/>
  <c r="H51" i="6"/>
  <c r="H50" i="6"/>
  <c r="H47" i="6"/>
  <c r="H44" i="6"/>
  <c r="H43" i="6"/>
  <c r="H41" i="6"/>
  <c r="H37" i="6"/>
  <c r="H36" i="6"/>
  <c r="H33" i="6"/>
  <c r="H30" i="6"/>
  <c r="H26" i="6"/>
  <c r="H22" i="6"/>
  <c r="G23" i="6"/>
  <c r="H12" i="6"/>
  <c r="G8" i="6"/>
  <c r="H6" i="6"/>
  <c r="O45" i="13"/>
  <c r="F45" i="13"/>
  <c r="P45" i="13" s="1"/>
  <c r="D45" i="13"/>
  <c r="N45" i="13" s="1"/>
  <c r="O44" i="13"/>
  <c r="G45" i="13"/>
  <c r="Q45" i="13" s="1"/>
  <c r="N43" i="13"/>
  <c r="M44" i="12"/>
  <c r="D45" i="12"/>
  <c r="G45" i="12"/>
  <c r="Q45" i="12" s="1"/>
  <c r="O44" i="11"/>
  <c r="F45" i="11"/>
  <c r="H45" i="11"/>
  <c r="M45" i="11" s="1"/>
  <c r="P45" i="11"/>
  <c r="Q43" i="11"/>
  <c r="N44" i="10"/>
  <c r="P44" i="10"/>
  <c r="M41" i="8"/>
  <c r="Q41" i="8"/>
  <c r="N43" i="10"/>
  <c r="O44" i="10"/>
  <c r="D45" i="10"/>
  <c r="N45" i="10" s="1"/>
  <c r="M43" i="10"/>
  <c r="C45" i="10"/>
  <c r="M45" i="10" s="1"/>
  <c r="P44" i="9"/>
  <c r="Q45" i="9"/>
  <c r="P43" i="9"/>
  <c r="M44" i="9"/>
  <c r="J45" i="9"/>
  <c r="E45" i="9"/>
  <c r="N9" i="8"/>
  <c r="N13" i="8"/>
  <c r="Q42" i="8"/>
  <c r="C45" i="9"/>
  <c r="M45" i="9" s="1"/>
  <c r="N39" i="8"/>
  <c r="P40" i="8"/>
  <c r="N41" i="6"/>
  <c r="N38" i="6"/>
  <c r="N35" i="6"/>
  <c r="N23" i="6"/>
  <c r="N20" i="6"/>
  <c r="N17" i="6"/>
  <c r="N61" i="6"/>
  <c r="N60" i="6"/>
  <c r="N11" i="6"/>
  <c r="L62" i="6"/>
  <c r="K62" i="6"/>
  <c r="F53" i="6"/>
  <c r="H53" i="6" s="1"/>
  <c r="F38" i="6"/>
  <c r="H38" i="6" s="1"/>
  <c r="F35" i="6"/>
  <c r="H35" i="6" s="1"/>
  <c r="F32" i="6"/>
  <c r="H32" i="6" s="1"/>
  <c r="F29" i="6"/>
  <c r="H29" i="6" s="1"/>
  <c r="C62" i="6"/>
  <c r="D62" i="6"/>
  <c r="F23" i="6"/>
  <c r="H23" i="6" s="1"/>
  <c r="E62" i="6"/>
  <c r="H20" i="6"/>
  <c r="H16" i="6"/>
  <c r="F61" i="6"/>
  <c r="F61" i="4" s="1"/>
  <c r="F60" i="6"/>
  <c r="H10" i="6"/>
  <c r="H7" i="6"/>
  <c r="E62" i="5"/>
  <c r="F62" i="5"/>
  <c r="C62" i="5"/>
  <c r="D62" i="5"/>
  <c r="D62" i="7"/>
  <c r="F18" i="2" s="1"/>
  <c r="M18" i="2" s="1"/>
  <c r="E62" i="7"/>
  <c r="H18" i="6"/>
  <c r="G17" i="6"/>
  <c r="H17" i="6" s="1"/>
  <c r="G11" i="6"/>
  <c r="H11" i="6" s="1"/>
  <c r="H8" i="6"/>
  <c r="H62" i="4"/>
  <c r="I62" i="4"/>
  <c r="E56" i="4"/>
  <c r="E53" i="4"/>
  <c r="E47" i="4"/>
  <c r="E44" i="4"/>
  <c r="E38" i="4"/>
  <c r="E29" i="4"/>
  <c r="E26" i="4"/>
  <c r="E60" i="4"/>
  <c r="E14" i="4"/>
  <c r="E61" i="4"/>
  <c r="C62" i="4"/>
  <c r="D62" i="4"/>
  <c r="E8" i="4"/>
  <c r="H32" i="2"/>
  <c r="J30" i="2"/>
  <c r="E21" i="2"/>
  <c r="L21" i="2" s="1"/>
  <c r="J15" i="2"/>
  <c r="M11" i="8"/>
  <c r="M24" i="8"/>
  <c r="Q24" i="8"/>
  <c r="O25" i="8"/>
  <c r="O29" i="8"/>
  <c r="M30" i="8"/>
  <c r="Q30" i="8"/>
  <c r="O31" i="8"/>
  <c r="M32" i="8"/>
  <c r="Q32" i="8"/>
  <c r="O33" i="8"/>
  <c r="M36" i="8"/>
  <c r="Q36" i="8"/>
  <c r="O37" i="8"/>
  <c r="M38" i="8"/>
  <c r="Q38" i="8"/>
  <c r="O39" i="8"/>
  <c r="P12" i="8"/>
  <c r="O14" i="8"/>
  <c r="P17" i="8"/>
  <c r="O18" i="8"/>
  <c r="O24" i="8"/>
  <c r="N31" i="8"/>
  <c r="P7" i="8"/>
  <c r="C45" i="12"/>
  <c r="M45" i="12" s="1"/>
  <c r="N29" i="8"/>
  <c r="P15" i="8"/>
  <c r="N16" i="8"/>
  <c r="N18" i="8"/>
  <c r="O28" i="8"/>
  <c r="M31" i="8"/>
  <c r="M33" i="8"/>
  <c r="Q33" i="8"/>
  <c r="K45" i="12"/>
  <c r="Q20" i="8"/>
  <c r="Q19" i="8"/>
  <c r="M7" i="8"/>
  <c r="P44" i="12"/>
  <c r="N23" i="8"/>
  <c r="P26" i="8"/>
  <c r="P34" i="8"/>
  <c r="M43" i="12"/>
  <c r="I45" i="12"/>
  <c r="N45" i="12" s="1"/>
  <c r="E45" i="12"/>
  <c r="M9" i="8"/>
  <c r="P14" i="8"/>
  <c r="P23" i="8"/>
  <c r="N24" i="8"/>
  <c r="N34" i="8"/>
  <c r="P35" i="8"/>
  <c r="N36" i="8"/>
  <c r="P37" i="8"/>
  <c r="P9" i="8"/>
  <c r="J43" i="8"/>
  <c r="J50" i="8" s="1"/>
  <c r="Q11" i="8"/>
  <c r="O12" i="8"/>
  <c r="M15" i="8"/>
  <c r="O16" i="8"/>
  <c r="M34" i="8"/>
  <c r="N35" i="8"/>
  <c r="N37" i="8"/>
  <c r="N40" i="8"/>
  <c r="M21" i="8"/>
  <c r="O8" i="8"/>
  <c r="Q9" i="8"/>
  <c r="N32" i="8"/>
  <c r="M35" i="8"/>
  <c r="O35" i="8"/>
  <c r="M40" i="8"/>
  <c r="O11" i="8"/>
  <c r="Q12" i="8"/>
  <c r="Q16" i="8"/>
  <c r="M18" i="8"/>
  <c r="Q18" i="8"/>
  <c r="P21" i="8"/>
  <c r="N22" i="8"/>
  <c r="N25" i="8"/>
  <c r="N27" i="8"/>
  <c r="Q35" i="8"/>
  <c r="O36" i="8"/>
  <c r="M37" i="8"/>
  <c r="G43" i="8"/>
  <c r="G50" i="8" s="1"/>
  <c r="O15" i="8"/>
  <c r="P20" i="8"/>
  <c r="F43" i="8"/>
  <c r="F50" i="8" s="1"/>
  <c r="F45" i="12"/>
  <c r="P45" i="12" s="1"/>
  <c r="O10" i="8"/>
  <c r="N11" i="8"/>
  <c r="P11" i="8"/>
  <c r="O13" i="8"/>
  <c r="N14" i="8"/>
  <c r="Q21" i="8"/>
  <c r="M26" i="8"/>
  <c r="N28" i="8"/>
  <c r="P28" i="8"/>
  <c r="P30" i="8"/>
  <c r="P32" i="8"/>
  <c r="N33" i="8"/>
  <c r="M42" i="8"/>
  <c r="O42" i="8"/>
  <c r="N43" i="12"/>
  <c r="L44" i="8"/>
  <c r="L51" i="8" s="1"/>
  <c r="M16" i="8"/>
  <c r="Q31" i="8"/>
  <c r="O32" i="8"/>
  <c r="J45" i="12"/>
  <c r="C44" i="8"/>
  <c r="C51" i="8" s="1"/>
  <c r="O43" i="12"/>
  <c r="H43" i="8"/>
  <c r="H50" i="8" s="1"/>
  <c r="Q10" i="8"/>
  <c r="P16" i="8"/>
  <c r="O21" i="8"/>
  <c r="N21" i="8"/>
  <c r="M22" i="8"/>
  <c r="Q22" i="8"/>
  <c r="P22" i="8"/>
  <c r="O23" i="8"/>
  <c r="M23" i="8"/>
  <c r="Q23" i="8"/>
  <c r="P24" i="8"/>
  <c r="Q25" i="8"/>
  <c r="P25" i="8"/>
  <c r="O26" i="8"/>
  <c r="N26" i="8"/>
  <c r="M27" i="8"/>
  <c r="P27" i="8"/>
  <c r="M28" i="8"/>
  <c r="P29" i="8"/>
  <c r="N30" i="8"/>
  <c r="P31" i="8"/>
  <c r="Q34" i="8"/>
  <c r="P38" i="8"/>
  <c r="M39" i="8"/>
  <c r="O40" i="8"/>
  <c r="Q40" i="8"/>
  <c r="P41" i="8"/>
  <c r="O41" i="8"/>
  <c r="N42" i="8"/>
  <c r="Q7" i="8"/>
  <c r="P10" i="8"/>
  <c r="L43" i="8"/>
  <c r="M25" i="8"/>
  <c r="Q28" i="8"/>
  <c r="K44" i="8"/>
  <c r="K51" i="8" s="1"/>
  <c r="P8" i="8"/>
  <c r="O9" i="8"/>
  <c r="I43" i="8"/>
  <c r="I50" i="8" s="1"/>
  <c r="M12" i="8"/>
  <c r="J44" i="8"/>
  <c r="J51" i="8" s="1"/>
  <c r="P13" i="8"/>
  <c r="M14" i="8"/>
  <c r="N15" i="8"/>
  <c r="Q15" i="8"/>
  <c r="I44" i="8"/>
  <c r="I51" i="8" s="1"/>
  <c r="M17" i="8"/>
  <c r="E44" i="8"/>
  <c r="Q26" i="8"/>
  <c r="O27" i="8"/>
  <c r="M29" i="8"/>
  <c r="Q29" i="8"/>
  <c r="O30" i="8"/>
  <c r="P33" i="8"/>
  <c r="O34" i="8"/>
  <c r="Q37" i="8"/>
  <c r="N38" i="8"/>
  <c r="N20" i="8"/>
  <c r="O19" i="8"/>
  <c r="N8" i="8"/>
  <c r="E43" i="8"/>
  <c r="E50" i="8" s="1"/>
  <c r="M20" i="8"/>
  <c r="O20" i="8"/>
  <c r="K43" i="8"/>
  <c r="K50" i="8" s="1"/>
  <c r="O17" i="8"/>
  <c r="Q27" i="8"/>
  <c r="Q39" i="8"/>
  <c r="M13" i="8"/>
  <c r="N12" i="8"/>
  <c r="Q13" i="8"/>
  <c r="Q14" i="8"/>
  <c r="N17" i="8"/>
  <c r="P18" i="8"/>
  <c r="F44" i="8"/>
  <c r="F51" i="8" s="1"/>
  <c r="P36" i="8"/>
  <c r="O38" i="8"/>
  <c r="P39" i="8"/>
  <c r="P42" i="8"/>
  <c r="G44" i="8"/>
  <c r="N44" i="12"/>
  <c r="P43" i="12"/>
  <c r="O22" i="8"/>
  <c r="D43" i="8"/>
  <c r="H44" i="8"/>
  <c r="H51" i="8" s="1"/>
  <c r="O7" i="8"/>
  <c r="C43" i="8"/>
  <c r="D44" i="8"/>
  <c r="O44" i="12"/>
  <c r="P45" i="10" l="1"/>
  <c r="O45" i="9"/>
  <c r="D21" i="2"/>
  <c r="K18" i="2"/>
  <c r="Q43" i="8"/>
  <c r="Q50" i="8" s="1"/>
  <c r="E45" i="8"/>
  <c r="E52" i="8" s="1"/>
  <c r="E51" i="8"/>
  <c r="G60" i="4"/>
  <c r="G61" i="4"/>
  <c r="N62" i="6"/>
  <c r="G62" i="4" s="1"/>
  <c r="F62" i="6"/>
  <c r="F62" i="4" s="1"/>
  <c r="H61" i="6"/>
  <c r="H60" i="6"/>
  <c r="F60" i="4"/>
  <c r="F21" i="2"/>
  <c r="M21" i="2" s="1"/>
  <c r="G62" i="6"/>
  <c r="E62" i="4"/>
  <c r="E32" i="2"/>
  <c r="L32" i="2" s="1"/>
  <c r="J21" i="2"/>
  <c r="K45" i="8"/>
  <c r="K52" i="8" s="1"/>
  <c r="O45" i="12"/>
  <c r="O44" i="8"/>
  <c r="O51" i="8" s="1"/>
  <c r="P43" i="8"/>
  <c r="P50" i="8" s="1"/>
  <c r="J45" i="8"/>
  <c r="J52" i="8" s="1"/>
  <c r="F45" i="8"/>
  <c r="F52" i="8" s="1"/>
  <c r="P44" i="8"/>
  <c r="P51" i="8" s="1"/>
  <c r="O43" i="8"/>
  <c r="O50" i="8" s="1"/>
  <c r="L45" i="8"/>
  <c r="L52" i="8" s="1"/>
  <c r="I45" i="8"/>
  <c r="I52" i="8" s="1"/>
  <c r="L50" i="8"/>
  <c r="D51" i="8"/>
  <c r="N44" i="8"/>
  <c r="N51" i="8" s="1"/>
  <c r="G51" i="8"/>
  <c r="Q44" i="8"/>
  <c r="Q51" i="8" s="1"/>
  <c r="C45" i="8"/>
  <c r="M43" i="8"/>
  <c r="M50" i="8" s="1"/>
  <c r="C50" i="8"/>
  <c r="M44" i="8"/>
  <c r="M51" i="8" s="1"/>
  <c r="H45" i="8"/>
  <c r="H52" i="8" s="1"/>
  <c r="N43" i="8"/>
  <c r="N50" i="8" s="1"/>
  <c r="D45" i="8"/>
  <c r="D50" i="8"/>
  <c r="G45" i="8"/>
  <c r="H62" i="6" l="1"/>
  <c r="O45" i="8"/>
  <c r="O52" i="8" s="1"/>
  <c r="P45" i="8"/>
  <c r="P52" i="8" s="1"/>
  <c r="K21" i="2"/>
  <c r="J32" i="2"/>
  <c r="D52" i="8"/>
  <c r="N45" i="8"/>
  <c r="N52" i="8" s="1"/>
  <c r="M45" i="8"/>
  <c r="M52" i="8" s="1"/>
  <c r="C52" i="8"/>
  <c r="Q45" i="8"/>
  <c r="Q52" i="8" s="1"/>
  <c r="G52" i="8"/>
</calcChain>
</file>

<file path=xl/sharedStrings.xml><?xml version="1.0" encoding="utf-8"?>
<sst xmlns="http://schemas.openxmlformats.org/spreadsheetml/2006/main" count="952" uniqueCount="160">
  <si>
    <t>固定資産税・都市計画税</t>
    <rPh sb="0" eb="2">
      <t>コテイ</t>
    </rPh>
    <rPh sb="2" eb="5">
      <t>シサンゼイ</t>
    </rPh>
    <rPh sb="6" eb="8">
      <t>トシ</t>
    </rPh>
    <rPh sb="8" eb="10">
      <t>ケイカク</t>
    </rPh>
    <rPh sb="10" eb="11">
      <t>ゼイ</t>
    </rPh>
    <phoneticPr fontId="3"/>
  </si>
  <si>
    <t>固定資産税・都市計画税</t>
    <rPh sb="0" eb="2">
      <t>コテイ</t>
    </rPh>
    <rPh sb="2" eb="5">
      <t>シサンゼイ</t>
    </rPh>
    <rPh sb="6" eb="8">
      <t>トシ</t>
    </rPh>
    <rPh sb="8" eb="10">
      <t>ケイカク</t>
    </rPh>
    <rPh sb="10" eb="11">
      <t>ゼイ</t>
    </rPh>
    <phoneticPr fontId="6"/>
  </si>
  <si>
    <t>　第一表　総括表（対前年度比較）　</t>
    <rPh sb="1" eb="2">
      <t>ダイ</t>
    </rPh>
    <rPh sb="2" eb="3">
      <t>イチ</t>
    </rPh>
    <rPh sb="3" eb="4">
      <t>ヒョウ</t>
    </rPh>
    <rPh sb="5" eb="7">
      <t>ソウカツ</t>
    </rPh>
    <rPh sb="7" eb="8">
      <t>ヒョウ</t>
    </rPh>
    <rPh sb="9" eb="10">
      <t>タイ</t>
    </rPh>
    <rPh sb="10" eb="12">
      <t>ゼンネン</t>
    </rPh>
    <rPh sb="12" eb="13">
      <t>ド</t>
    </rPh>
    <rPh sb="13" eb="15">
      <t>ヒカク</t>
    </rPh>
    <phoneticPr fontId="6"/>
  </si>
  <si>
    <t>差引</t>
  </si>
  <si>
    <t>前年対比</t>
  </si>
  <si>
    <t>区分</t>
  </si>
  <si>
    <t>課税標準額</t>
  </si>
  <si>
    <t>年税額 (A)</t>
  </si>
  <si>
    <t>納税者数(B)</t>
  </si>
  <si>
    <t>年税額 (C)</t>
  </si>
  <si>
    <t>納税者数(D)</t>
  </si>
  <si>
    <t>年税額</t>
  </si>
  <si>
    <t>納税者数</t>
  </si>
  <si>
    <t>年税額(A)/(C)</t>
  </si>
  <si>
    <t>納税者数(B)/(D)</t>
  </si>
  <si>
    <t>千円</t>
  </si>
  <si>
    <t>円</t>
  </si>
  <si>
    <t>人</t>
  </si>
  <si>
    <t>％</t>
  </si>
  <si>
    <t>固</t>
  </si>
  <si>
    <t>土</t>
  </si>
  <si>
    <t>地</t>
  </si>
  <si>
    <t>土地</t>
  </si>
  <si>
    <t>定</t>
  </si>
  <si>
    <t>家</t>
  </si>
  <si>
    <t>屋</t>
  </si>
  <si>
    <t>家屋</t>
  </si>
  <si>
    <t>分</t>
    <rPh sb="0" eb="1">
      <t>ブン</t>
    </rPh>
    <phoneticPr fontId="6"/>
  </si>
  <si>
    <t>資</t>
  </si>
  <si>
    <t>小計</t>
  </si>
  <si>
    <t>産</t>
  </si>
  <si>
    <t>償却資産</t>
  </si>
  <si>
    <t>税</t>
  </si>
  <si>
    <t>計</t>
  </si>
  <si>
    <t xml:space="preserve">    </t>
  </si>
  <si>
    <t>都</t>
  </si>
  <si>
    <t xml:space="preserve"> </t>
  </si>
  <si>
    <t>市</t>
  </si>
  <si>
    <t>計</t>
    <rPh sb="0" eb="1">
      <t>ケイ</t>
    </rPh>
    <phoneticPr fontId="6"/>
  </si>
  <si>
    <t>画</t>
    <rPh sb="0" eb="1">
      <t>カク</t>
    </rPh>
    <phoneticPr fontId="6"/>
  </si>
  <si>
    <t>税</t>
    <rPh sb="0" eb="1">
      <t>ゼイ</t>
    </rPh>
    <phoneticPr fontId="6"/>
  </si>
  <si>
    <t xml:space="preserve">  </t>
  </si>
  <si>
    <t>合</t>
  </si>
  <si>
    <t>第五表</t>
  </si>
  <si>
    <t>納税者の内訳</t>
  </si>
  <si>
    <t xml:space="preserve">  第四表</t>
  </si>
  <si>
    <t>課税標準額の内訳</t>
  </si>
  <si>
    <t>第  三  表</t>
  </si>
  <si>
    <t>年税額の内訳</t>
  </si>
  <si>
    <t>第　二　表</t>
  </si>
  <si>
    <t xml:space="preserve">  総　　計</t>
  </si>
  <si>
    <t xml:space="preserve">   １　固定資産税</t>
  </si>
  <si>
    <t xml:space="preserve">   ２　都市計画税</t>
  </si>
  <si>
    <t xml:space="preserve">    １　土地・家屋に係る固定資産税・都市計画税</t>
  </si>
  <si>
    <t xml:space="preserve">  ２　償却資産に係る固定資産税</t>
  </si>
  <si>
    <t>　　区分</t>
  </si>
  <si>
    <t>土地のみに</t>
  </si>
  <si>
    <t>家屋のみに</t>
  </si>
  <si>
    <t>土地・家屋に</t>
  </si>
  <si>
    <t>小　　計</t>
  </si>
  <si>
    <t>償却資産に</t>
  </si>
  <si>
    <t>合    計</t>
  </si>
  <si>
    <t>合　　計</t>
  </si>
  <si>
    <t xml:space="preserve">       土</t>
  </si>
  <si>
    <t xml:space="preserve">  地   (千円）</t>
  </si>
  <si>
    <t xml:space="preserve">      家</t>
  </si>
  <si>
    <t xml:space="preserve">  屋   (千円）</t>
    <rPh sb="2" eb="3">
      <t>オク</t>
    </rPh>
    <phoneticPr fontId="8"/>
  </si>
  <si>
    <t>償却資産(千円)</t>
  </si>
  <si>
    <t xml:space="preserve">      (円）</t>
  </si>
  <si>
    <t xml:space="preserve">   納 税 者 数 (人）</t>
  </si>
  <si>
    <t>　　期　別　税　額   （円）</t>
  </si>
  <si>
    <t xml:space="preserve">  年　税　額</t>
  </si>
  <si>
    <t xml:space="preserve"> 　課   税   標   準    額   (千円)</t>
  </si>
  <si>
    <t>課税される者</t>
  </si>
  <si>
    <t>固定資産税</t>
  </si>
  <si>
    <t>都市計画税</t>
  </si>
  <si>
    <t xml:space="preserve">    計</t>
  </si>
  <si>
    <t xml:space="preserve">  １　期　分</t>
  </si>
  <si>
    <t xml:space="preserve">  ２　期　分</t>
  </si>
  <si>
    <t xml:space="preserve">          （円）</t>
  </si>
  <si>
    <t xml:space="preserve">  （人）</t>
  </si>
  <si>
    <t>法人</t>
  </si>
  <si>
    <t>鶴 見 区</t>
  </si>
  <si>
    <t>個人</t>
  </si>
  <si>
    <t>神奈川区</t>
  </si>
  <si>
    <t>西   区</t>
  </si>
  <si>
    <t>中   区</t>
  </si>
  <si>
    <t>南　 区</t>
  </si>
  <si>
    <t>港 南 区</t>
  </si>
  <si>
    <t>保土ケ谷区</t>
  </si>
  <si>
    <t>旭 　 区</t>
  </si>
  <si>
    <t>磯 子 区</t>
  </si>
  <si>
    <t>金 沢 区</t>
  </si>
  <si>
    <t>港 北 区</t>
  </si>
  <si>
    <t>緑 　 区</t>
  </si>
  <si>
    <t>青 葉 区</t>
  </si>
  <si>
    <t>都 筑 区</t>
  </si>
  <si>
    <t>戸 塚 区</t>
  </si>
  <si>
    <t>栄 　 区</t>
  </si>
  <si>
    <t>泉 　 区</t>
  </si>
  <si>
    <t>瀬 谷 区</t>
  </si>
  <si>
    <t>合 　 計</t>
  </si>
  <si>
    <t xml:space="preserve">      年税額</t>
    <rPh sb="7" eb="9">
      <t>ゼイガク</t>
    </rPh>
    <phoneticPr fontId="5"/>
  </si>
  <si>
    <t>計</t>
    <phoneticPr fontId="8"/>
  </si>
  <si>
    <t>法人</t>
    <phoneticPr fontId="8"/>
  </si>
  <si>
    <t>第 六 表　　減額関係</t>
  </si>
  <si>
    <t xml:space="preserve">   １ 総計</t>
  </si>
  <si>
    <t>構造</t>
  </si>
  <si>
    <t>木造</t>
  </si>
  <si>
    <t>非木造</t>
  </si>
  <si>
    <t>合計</t>
  </si>
  <si>
    <t>　　項目</t>
  </si>
  <si>
    <t>調査表</t>
  </si>
  <si>
    <t>延床面積</t>
  </si>
  <si>
    <t>適用面積</t>
  </si>
  <si>
    <t>評価額</t>
  </si>
  <si>
    <t>枚数</t>
  </si>
  <si>
    <t>　区　名</t>
  </si>
  <si>
    <t>建築年次</t>
  </si>
  <si>
    <t>㎡</t>
  </si>
  <si>
    <t>鶴見区</t>
  </si>
  <si>
    <t>西区</t>
  </si>
  <si>
    <t>中区</t>
  </si>
  <si>
    <t>南区</t>
  </si>
  <si>
    <t>港南区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</si>
  <si>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</si>
  <si>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</si>
  <si>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</si>
  <si>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</si>
  <si>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</si>
  <si>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</si>
  <si>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</si>
  <si>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</si>
  <si>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</si>
  <si>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</si>
  <si>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</si>
  <si>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 xml:space="preserve">   4　新築認定長期優良住宅に関する調（本法附則第15条の7第１項）　</t>
    <rPh sb="7" eb="9">
      <t>ニンテイ</t>
    </rPh>
    <rPh sb="9" eb="11">
      <t>チョウキ</t>
    </rPh>
    <rPh sb="11" eb="13">
      <t>ユウリョウ</t>
    </rPh>
    <phoneticPr fontId="3"/>
  </si>
  <si>
    <t xml:space="preserve">   5　新築認定長期優良中高層住宅に関する調（本法附則第15条の7第２項）　</t>
    <rPh sb="7" eb="9">
      <t>ニンテイ</t>
    </rPh>
    <rPh sb="9" eb="11">
      <t>チョウキ</t>
    </rPh>
    <rPh sb="11" eb="13">
      <t>ユウリョウ</t>
    </rPh>
    <phoneticPr fontId="3"/>
  </si>
  <si>
    <t>・</t>
    <phoneticPr fontId="6"/>
  </si>
  <si>
    <t xml:space="preserve">   3　新築中高層住宅に関する調（本法附則第15条の6第2項）　</t>
    <phoneticPr fontId="3"/>
  </si>
  <si>
    <t xml:space="preserve">   ２　新築住宅に関する調（本法附則第15条の6第１項）</t>
    <phoneticPr fontId="3"/>
  </si>
  <si>
    <t>6　その他の減額に関する調</t>
    <phoneticPr fontId="3"/>
  </si>
  <si>
    <t>枚数</t>
    <phoneticPr fontId="3"/>
  </si>
  <si>
    <t xml:space="preserve">      年</t>
    <phoneticPr fontId="5"/>
  </si>
  <si>
    <t>税　　　　　　　　　額</t>
    <phoneticPr fontId="5"/>
  </si>
  <si>
    <t>枚数</t>
    <phoneticPr fontId="3"/>
  </si>
  <si>
    <t>横浜市合計</t>
    <rPh sb="0" eb="3">
      <t>ヨコハマシ</t>
    </rPh>
    <rPh sb="3" eb="5">
      <t>ゴウケイ</t>
    </rPh>
    <phoneticPr fontId="3"/>
  </si>
  <si>
    <t>保土ケ谷区</t>
    <phoneticPr fontId="2"/>
  </si>
  <si>
    <t>（本法附則第15条の8第3項・4項、第15条の9第1項・4項・5項・9項・10項、第15条の10、第56条第11項・14項、Ｈ21　附則第8条第13項、Ｈ27附則第17条第10項・第12項、H30附則第20条第８項）</t>
    <rPh sb="11" eb="12">
      <t>ダイ</t>
    </rPh>
    <rPh sb="41" eb="42">
      <t>ダイ</t>
    </rPh>
    <rPh sb="44" eb="45">
      <t>ジョウ</t>
    </rPh>
    <rPh sb="98" eb="100">
      <t>フソク</t>
    </rPh>
    <rPh sb="100" eb="101">
      <t>ダイ</t>
    </rPh>
    <rPh sb="103" eb="104">
      <t>ジョウ</t>
    </rPh>
    <rPh sb="104" eb="105">
      <t>ダイ</t>
    </rPh>
    <rPh sb="106" eb="107">
      <t>コウ</t>
    </rPh>
    <phoneticPr fontId="3"/>
  </si>
  <si>
    <t>５年以前</t>
    <phoneticPr fontId="3"/>
  </si>
  <si>
    <t>６  年</t>
    <phoneticPr fontId="3"/>
  </si>
  <si>
    <t>R7年度</t>
    <phoneticPr fontId="6"/>
  </si>
  <si>
    <t>R6年度</t>
    <phoneticPr fontId="6"/>
  </si>
  <si>
    <t>　　 　当初課税分のものである。</t>
    <phoneticPr fontId="5"/>
  </si>
  <si>
    <t>　　　 端数処理の関係で一致しない。</t>
    <phoneticPr fontId="5"/>
  </si>
  <si>
    <t xml:space="preserve">   ５　第一表の課税標準額（土地、家屋）と第四表の課税標準額（土地、家屋）の合計は、</t>
    <rPh sb="5" eb="6">
      <t>ダイ</t>
    </rPh>
    <rPh sb="6" eb="7">
      <t>イチ</t>
    </rPh>
    <rPh sb="7" eb="8">
      <t>ヒョウ</t>
    </rPh>
    <rPh sb="9" eb="14">
      <t>カゼイヒョウジュンガク</t>
    </rPh>
    <rPh sb="15" eb="17">
      <t>トチ</t>
    </rPh>
    <rPh sb="18" eb="20">
      <t>カオク</t>
    </rPh>
    <rPh sb="22" eb="23">
      <t>ダイ</t>
    </rPh>
    <rPh sb="23" eb="24">
      <t>ヨン</t>
    </rPh>
    <rPh sb="24" eb="25">
      <t>ヒョウ</t>
    </rPh>
    <rPh sb="26" eb="28">
      <t>カゼイ</t>
    </rPh>
    <rPh sb="28" eb="30">
      <t>ヒョウジュン</t>
    </rPh>
    <rPh sb="30" eb="31">
      <t>ガク</t>
    </rPh>
    <rPh sb="32" eb="34">
      <t>トチ</t>
    </rPh>
    <rPh sb="35" eb="37">
      <t>カオク</t>
    </rPh>
    <rPh sb="39" eb="41">
      <t>ゴウケイ</t>
    </rPh>
    <phoneticPr fontId="6"/>
  </si>
  <si>
    <t>注１　償却資産欄( )書数値は、配分資産に係るものを内書で示す。なお、（　）書数値は、</t>
    <rPh sb="38" eb="39">
      <t>カ</t>
    </rPh>
    <rPh sb="39" eb="41">
      <t>スウチ</t>
    </rPh>
    <phoneticPr fontId="6"/>
  </si>
  <si>
    <t>　 ２　土地家屋年税額( )書数値は、土地家屋課税標準額に対応する年税額である。</t>
  </si>
  <si>
    <t>　 ３　課税標準額に税率を掛けた数値は、端数処理の関係で年税額とは一致しない。</t>
  </si>
  <si>
    <t xml:space="preserve">   ４　第二表以下には、配分資産に係るものは含まれていない。</t>
    <rPh sb="5" eb="6">
      <t>ダイ</t>
    </rPh>
    <rPh sb="6" eb="7">
      <t>ニ</t>
    </rPh>
    <rPh sb="7" eb="8">
      <t>ヒョウ</t>
    </rPh>
    <rPh sb="8" eb="10">
      <t>イカ</t>
    </rPh>
    <rPh sb="13" eb="15">
      <t>ハイブン</t>
    </rPh>
    <rPh sb="15" eb="17">
      <t>シサン</t>
    </rPh>
    <rPh sb="18" eb="19">
      <t>カカ</t>
    </rPh>
    <rPh sb="23" eb="24">
      <t>フク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</si>
</sst>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0.0"/>
    <numFmt numFmtId="178" formatCode="\(#,##0\)"/>
    <numFmt numFmtId="179" formatCode="\(#,##0.0\)"/>
    <numFmt numFmtId="180" formatCode="#,##0;&quot;▲ &quot;#,##0"/>
    <numFmt numFmtId="181" formatCode="\(0.0\)"/>
    <numFmt numFmtId="182" formatCode="#,##0_);[Red]\(#,##0\)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明朝"/>
      <family val="1"/>
      <charset val="128"/>
    </font>
    <font>
      <sz val="6"/>
      <name val="ＭＳ Ｐゴシック"/>
      <family val="3"/>
      <charset val="128"/>
    </font>
    <font>
      <sz val="40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76">
    <xf numFmtId="0" fontId="0" fillId="0" borderId="0" xfId="0"/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7" fillId="0" borderId="0" xfId="0" applyFont="1"/>
    <xf numFmtId="3" fontId="7" fillId="0" borderId="1" xfId="0" applyNumberFormat="1" applyFont="1" applyBorder="1"/>
    <xf numFmtId="0" fontId="9" fillId="0" borderId="0" xfId="0" applyFont="1"/>
    <xf numFmtId="0" fontId="9" fillId="0" borderId="2" xfId="0" applyFont="1" applyBorder="1"/>
    <xf numFmtId="0" fontId="9" fillId="0" borderId="3" xfId="0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11" xfId="0" applyFont="1" applyBorder="1" applyAlignment="1">
      <alignment horizontal="center"/>
    </xf>
    <xf numFmtId="0" fontId="9" fillId="0" borderId="13" xfId="0" applyFont="1" applyBorder="1"/>
    <xf numFmtId="0" fontId="9" fillId="0" borderId="16" xfId="0" applyFont="1" applyBorder="1"/>
    <xf numFmtId="0" fontId="9" fillId="0" borderId="19" xfId="0" applyFont="1" applyBorder="1"/>
    <xf numFmtId="38" fontId="9" fillId="0" borderId="0" xfId="1" applyFont="1" applyFill="1" applyBorder="1"/>
    <xf numFmtId="0" fontId="9" fillId="0" borderId="23" xfId="0" applyFont="1" applyBorder="1"/>
    <xf numFmtId="0" fontId="9" fillId="0" borderId="27" xfId="0" applyFont="1" applyBorder="1"/>
    <xf numFmtId="0" fontId="9" fillId="0" borderId="16" xfId="0" applyFont="1" applyBorder="1" applyAlignment="1">
      <alignment horizontal="center"/>
    </xf>
    <xf numFmtId="0" fontId="9" fillId="0" borderId="31" xfId="0" applyFont="1" applyBorder="1"/>
    <xf numFmtId="0" fontId="9" fillId="0" borderId="20" xfId="0" applyFont="1" applyBorder="1" applyAlignment="1">
      <alignment horizontal="center"/>
    </xf>
    <xf numFmtId="0" fontId="9" fillId="0" borderId="39" xfId="0" applyFont="1" applyBorder="1"/>
    <xf numFmtId="0" fontId="9" fillId="0" borderId="40" xfId="0" applyFont="1" applyBorder="1"/>
    <xf numFmtId="0" fontId="9" fillId="0" borderId="26" xfId="0" applyFont="1" applyBorder="1" applyAlignment="1">
      <alignment horizontal="center"/>
    </xf>
    <xf numFmtId="0" fontId="9" fillId="0" borderId="26" xfId="0" applyFont="1" applyBorder="1"/>
    <xf numFmtId="0" fontId="9" fillId="0" borderId="4" xfId="0" applyFont="1" applyBorder="1"/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9" xfId="0" applyFont="1" applyBorder="1"/>
    <xf numFmtId="0" fontId="9" fillId="0" borderId="11" xfId="0" applyFont="1" applyBorder="1"/>
    <xf numFmtId="3" fontId="9" fillId="0" borderId="28" xfId="0" applyNumberFormat="1" applyFont="1" applyBorder="1"/>
    <xf numFmtId="3" fontId="9" fillId="0" borderId="29" xfId="0" applyNumberFormat="1" applyFont="1" applyBorder="1"/>
    <xf numFmtId="3" fontId="9" fillId="0" borderId="27" xfId="0" applyNumberFormat="1" applyFont="1" applyBorder="1"/>
    <xf numFmtId="3" fontId="9" fillId="0" borderId="0" xfId="0" applyNumberFormat="1" applyFont="1"/>
    <xf numFmtId="3" fontId="9" fillId="0" borderId="32" xfId="0" applyNumberFormat="1" applyFont="1" applyBorder="1"/>
    <xf numFmtId="3" fontId="9" fillId="0" borderId="33" xfId="0" applyNumberFormat="1" applyFont="1" applyBorder="1"/>
    <xf numFmtId="3" fontId="9" fillId="0" borderId="31" xfId="0" applyNumberFormat="1" applyFont="1" applyBorder="1"/>
    <xf numFmtId="0" fontId="9" fillId="0" borderId="4" xfId="0" applyFont="1" applyBorder="1" applyAlignment="1">
      <alignment horizontal="center"/>
    </xf>
    <xf numFmtId="3" fontId="9" fillId="0" borderId="9" xfId="0" applyNumberFormat="1" applyFont="1" applyBorder="1"/>
    <xf numFmtId="3" fontId="9" fillId="0" borderId="10" xfId="0" applyNumberFormat="1" applyFont="1" applyBorder="1"/>
    <xf numFmtId="3" fontId="9" fillId="0" borderId="11" xfId="0" applyNumberFormat="1" applyFont="1" applyBorder="1"/>
    <xf numFmtId="0" fontId="9" fillId="0" borderId="0" xfId="0" applyFont="1" applyAlignment="1">
      <alignment horizontal="center"/>
    </xf>
    <xf numFmtId="3" fontId="9" fillId="0" borderId="36" xfId="0" applyNumberFormat="1" applyFont="1" applyBorder="1"/>
    <xf numFmtId="3" fontId="9" fillId="0" borderId="26" xfId="0" applyNumberFormat="1" applyFont="1" applyBorder="1"/>
    <xf numFmtId="3" fontId="9" fillId="0" borderId="41" xfId="0" applyNumberFormat="1" applyFont="1" applyBorder="1"/>
    <xf numFmtId="3" fontId="9" fillId="0" borderId="42" xfId="0" applyNumberFormat="1" applyFont="1" applyBorder="1"/>
    <xf numFmtId="3" fontId="9" fillId="0" borderId="43" xfId="0" applyNumberFormat="1" applyFont="1" applyBorder="1"/>
    <xf numFmtId="0" fontId="9" fillId="0" borderId="44" xfId="0" applyFont="1" applyBorder="1"/>
    <xf numFmtId="0" fontId="9" fillId="0" borderId="45" xfId="0" applyFont="1" applyBorder="1"/>
    <xf numFmtId="0" fontId="9" fillId="0" borderId="12" xfId="0" applyFont="1" applyBorder="1"/>
    <xf numFmtId="3" fontId="9" fillId="0" borderId="46" xfId="0" applyNumberFormat="1" applyFont="1" applyBorder="1"/>
    <xf numFmtId="3" fontId="9" fillId="0" borderId="47" xfId="0" applyNumberFormat="1" applyFont="1" applyBorder="1"/>
    <xf numFmtId="3" fontId="9" fillId="0" borderId="48" xfId="0" applyNumberFormat="1" applyFont="1" applyBorder="1"/>
    <xf numFmtId="3" fontId="9" fillId="0" borderId="49" xfId="0" applyNumberFormat="1" applyFont="1" applyBorder="1"/>
    <xf numFmtId="3" fontId="9" fillId="0" borderId="50" xfId="0" applyNumberFormat="1" applyFont="1" applyBorder="1"/>
    <xf numFmtId="0" fontId="9" fillId="0" borderId="51" xfId="0" applyFont="1" applyBorder="1"/>
    <xf numFmtId="0" fontId="9" fillId="0" borderId="4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5" xfId="0" applyFont="1" applyBorder="1"/>
    <xf numFmtId="0" fontId="9" fillId="0" borderId="52" xfId="0" applyFont="1" applyBorder="1"/>
    <xf numFmtId="0" fontId="9" fillId="0" borderId="53" xfId="0" applyFont="1" applyBorder="1"/>
    <xf numFmtId="0" fontId="9" fillId="0" borderId="54" xfId="0" applyFont="1" applyBorder="1"/>
    <xf numFmtId="3" fontId="9" fillId="0" borderId="55" xfId="0" applyNumberFormat="1" applyFont="1" applyBorder="1"/>
    <xf numFmtId="0" fontId="9" fillId="0" borderId="40" xfId="0" applyFont="1" applyBorder="1" applyAlignment="1">
      <alignment horizontal="distributed"/>
    </xf>
    <xf numFmtId="0" fontId="14" fillId="0" borderId="26" xfId="0" applyFont="1" applyBorder="1"/>
    <xf numFmtId="0" fontId="13" fillId="0" borderId="0" xfId="0" applyFont="1"/>
    <xf numFmtId="0" fontId="9" fillId="0" borderId="4" xfId="0" applyFont="1" applyBorder="1" applyAlignment="1">
      <alignment horizontal="distributed"/>
    </xf>
    <xf numFmtId="0" fontId="9" fillId="0" borderId="56" xfId="0" applyFont="1" applyBorder="1" applyAlignment="1">
      <alignment horizontal="distributed"/>
    </xf>
    <xf numFmtId="0" fontId="9" fillId="0" borderId="17" xfId="0" applyFont="1" applyBorder="1" applyAlignment="1">
      <alignment horizontal="distributed"/>
    </xf>
    <xf numFmtId="0" fontId="9" fillId="0" borderId="56" xfId="0" applyFont="1" applyBorder="1"/>
    <xf numFmtId="0" fontId="9" fillId="0" borderId="17" xfId="0" applyFont="1" applyBorder="1"/>
    <xf numFmtId="0" fontId="15" fillId="0" borderId="6" xfId="0" applyFont="1" applyBorder="1" applyAlignment="1">
      <alignment horizontal="right"/>
    </xf>
    <xf numFmtId="0" fontId="15" fillId="0" borderId="57" xfId="0" applyFont="1" applyBorder="1" applyAlignment="1">
      <alignment horizontal="right"/>
    </xf>
    <xf numFmtId="0" fontId="15" fillId="0" borderId="25" xfId="0" applyFont="1" applyBorder="1" applyAlignment="1">
      <alignment horizontal="right"/>
    </xf>
    <xf numFmtId="38" fontId="9" fillId="0" borderId="28" xfId="1" applyFont="1" applyFill="1" applyBorder="1"/>
    <xf numFmtId="38" fontId="9" fillId="0" borderId="29" xfId="1" applyFont="1" applyFill="1" applyBorder="1"/>
    <xf numFmtId="38" fontId="9" fillId="0" borderId="27" xfId="1" applyFont="1" applyFill="1" applyBorder="1"/>
    <xf numFmtId="0" fontId="9" fillId="0" borderId="23" xfId="0" applyFont="1" applyBorder="1" applyAlignment="1">
      <alignment horizontal="distributed"/>
    </xf>
    <xf numFmtId="38" fontId="9" fillId="0" borderId="9" xfId="1" applyFont="1" applyFill="1" applyBorder="1"/>
    <xf numFmtId="38" fontId="9" fillId="0" borderId="10" xfId="1" applyFont="1" applyFill="1" applyBorder="1"/>
    <xf numFmtId="38" fontId="9" fillId="0" borderId="11" xfId="1" applyFont="1" applyFill="1" applyBorder="1"/>
    <xf numFmtId="0" fontId="9" fillId="0" borderId="13" xfId="0" applyFont="1" applyBorder="1" applyAlignment="1">
      <alignment horizontal="justify"/>
    </xf>
    <xf numFmtId="0" fontId="9" fillId="0" borderId="13" xfId="0" applyFont="1" applyBorder="1" applyAlignment="1">
      <alignment horizontal="distributed"/>
    </xf>
    <xf numFmtId="0" fontId="9" fillId="0" borderId="39" xfId="0" applyFont="1" applyBorder="1" applyAlignment="1">
      <alignment horizontal="centerContinuous"/>
    </xf>
    <xf numFmtId="0" fontId="9" fillId="0" borderId="27" xfId="0" applyFont="1" applyBorder="1" applyAlignment="1">
      <alignment horizontal="centerContinuous"/>
    </xf>
    <xf numFmtId="0" fontId="9" fillId="0" borderId="31" xfId="0" applyFont="1" applyBorder="1" applyAlignment="1">
      <alignment horizontal="centerContinuous"/>
    </xf>
    <xf numFmtId="38" fontId="9" fillId="0" borderId="33" xfId="1" applyFont="1" applyFill="1" applyBorder="1"/>
    <xf numFmtId="38" fontId="9" fillId="0" borderId="31" xfId="1" applyFont="1" applyFill="1" applyBorder="1"/>
    <xf numFmtId="38" fontId="9" fillId="0" borderId="32" xfId="1" applyFont="1" applyFill="1" applyBorder="1"/>
    <xf numFmtId="0" fontId="9" fillId="0" borderId="55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0" fontId="13" fillId="0" borderId="1" xfId="0" applyFont="1" applyBorder="1" applyAlignment="1">
      <alignment horizontal="right"/>
    </xf>
    <xf numFmtId="38" fontId="9" fillId="0" borderId="39" xfId="1" applyFont="1" applyFill="1" applyBorder="1"/>
    <xf numFmtId="38" fontId="9" fillId="0" borderId="23" xfId="1" applyFont="1" applyFill="1" applyBorder="1"/>
    <xf numFmtId="0" fontId="9" fillId="0" borderId="0" xfId="0" applyFont="1" applyAlignment="1">
      <alignment horizontal="distributed"/>
    </xf>
    <xf numFmtId="0" fontId="9" fillId="0" borderId="0" xfId="0" applyFont="1" applyAlignment="1">
      <alignment horizontal="centerContinuous"/>
    </xf>
    <xf numFmtId="38" fontId="9" fillId="0" borderId="40" xfId="1" applyFont="1" applyFill="1" applyBorder="1"/>
    <xf numFmtId="38" fontId="9" fillId="0" borderId="40" xfId="1" applyFont="1" applyFill="1" applyBorder="1" applyAlignment="1">
      <alignment horizontal="distributed"/>
    </xf>
    <xf numFmtId="38" fontId="9" fillId="0" borderId="4" xfId="1" applyFont="1" applyFill="1" applyBorder="1" applyAlignment="1">
      <alignment horizontal="distributed"/>
    </xf>
    <xf numFmtId="38" fontId="9" fillId="0" borderId="56" xfId="1" applyFont="1" applyFill="1" applyBorder="1"/>
    <xf numFmtId="38" fontId="15" fillId="0" borderId="6" xfId="1" applyFont="1" applyFill="1" applyBorder="1" applyAlignment="1">
      <alignment horizontal="right"/>
    </xf>
    <xf numFmtId="38" fontId="15" fillId="0" borderId="57" xfId="1" applyFont="1" applyFill="1" applyBorder="1" applyAlignment="1">
      <alignment horizontal="right"/>
    </xf>
    <xf numFmtId="38" fontId="15" fillId="0" borderId="25" xfId="1" applyFont="1" applyFill="1" applyBorder="1" applyAlignment="1">
      <alignment horizontal="right"/>
    </xf>
    <xf numFmtId="0" fontId="12" fillId="0" borderId="0" xfId="0" applyFont="1"/>
    <xf numFmtId="0" fontId="9" fillId="0" borderId="38" xfId="0" applyFont="1" applyBorder="1" applyAlignment="1">
      <alignment horizontal="distributed"/>
    </xf>
    <xf numFmtId="0" fontId="9" fillId="0" borderId="52" xfId="0" applyFont="1" applyBorder="1" applyAlignment="1">
      <alignment horizontal="distributed"/>
    </xf>
    <xf numFmtId="0" fontId="15" fillId="0" borderId="54" xfId="0" applyFont="1" applyBorder="1" applyAlignment="1">
      <alignment horizontal="right"/>
    </xf>
    <xf numFmtId="38" fontId="15" fillId="0" borderId="54" xfId="1" applyFont="1" applyFill="1" applyBorder="1" applyAlignment="1">
      <alignment horizontal="right"/>
    </xf>
    <xf numFmtId="176" fontId="9" fillId="0" borderId="0" xfId="0" applyNumberFormat="1" applyFont="1"/>
    <xf numFmtId="38" fontId="9" fillId="0" borderId="0" xfId="1" applyFont="1" applyFill="1"/>
    <xf numFmtId="0" fontId="13" fillId="0" borderId="6" xfId="0" applyFont="1" applyBorder="1"/>
    <xf numFmtId="14" fontId="0" fillId="0" borderId="0" xfId="0" applyNumberFormat="1"/>
    <xf numFmtId="3" fontId="9" fillId="0" borderId="4" xfId="0" applyNumberFormat="1" applyFont="1" applyBorder="1"/>
    <xf numFmtId="38" fontId="13" fillId="0" borderId="29" xfId="1" applyFont="1" applyFill="1" applyBorder="1"/>
    <xf numFmtId="38" fontId="13" fillId="0" borderId="33" xfId="1" applyFont="1" applyFill="1" applyBorder="1"/>
    <xf numFmtId="38" fontId="13" fillId="0" borderId="10" xfId="1" applyFont="1" applyFill="1" applyBorder="1"/>
    <xf numFmtId="38" fontId="9" fillId="0" borderId="35" xfId="1" applyFont="1" applyFill="1" applyBorder="1"/>
    <xf numFmtId="0" fontId="9" fillId="0" borderId="14" xfId="0" applyFont="1" applyBorder="1" applyAlignment="1">
      <alignment horizontal="right"/>
    </xf>
    <xf numFmtId="0" fontId="9" fillId="0" borderId="13" xfId="0" applyFont="1" applyBorder="1" applyAlignment="1">
      <alignment horizontal="right"/>
    </xf>
    <xf numFmtId="178" fontId="9" fillId="0" borderId="16" xfId="0" applyNumberFormat="1" applyFont="1" applyBorder="1"/>
    <xf numFmtId="3" fontId="9" fillId="0" borderId="19" xfId="0" applyNumberFormat="1" applyFont="1" applyBorder="1"/>
    <xf numFmtId="180" fontId="9" fillId="0" borderId="35" xfId="0" applyNumberFormat="1" applyFont="1" applyBorder="1"/>
    <xf numFmtId="180" fontId="9" fillId="0" borderId="19" xfId="0" applyNumberFormat="1" applyFont="1" applyBorder="1"/>
    <xf numFmtId="180" fontId="9" fillId="0" borderId="37" xfId="0" applyNumberFormat="1" applyFont="1" applyBorder="1"/>
    <xf numFmtId="180" fontId="9" fillId="0" borderId="20" xfId="0" applyNumberFormat="1" applyFont="1" applyBorder="1"/>
    <xf numFmtId="180" fontId="9" fillId="0" borderId="16" xfId="0" applyNumberFormat="1" applyFont="1" applyBorder="1"/>
    <xf numFmtId="180" fontId="9" fillId="0" borderId="17" xfId="0" applyNumberFormat="1" applyFont="1" applyBorder="1"/>
    <xf numFmtId="180" fontId="9" fillId="0" borderId="23" xfId="0" applyNumberFormat="1" applyFont="1" applyBorder="1"/>
    <xf numFmtId="180" fontId="9" fillId="0" borderId="25" xfId="0" applyNumberFormat="1" applyFont="1" applyBorder="1"/>
    <xf numFmtId="0" fontId="9" fillId="0" borderId="14" xfId="0" applyFont="1" applyBorder="1"/>
    <xf numFmtId="180" fontId="9" fillId="0" borderId="13" xfId="0" applyNumberFormat="1" applyFont="1" applyBorder="1"/>
    <xf numFmtId="0" fontId="9" fillId="0" borderId="25" xfId="0" applyFont="1" applyBorder="1"/>
    <xf numFmtId="0" fontId="7" fillId="0" borderId="1" xfId="0" applyFont="1" applyBorder="1" applyAlignment="1">
      <alignment horizontal="center"/>
    </xf>
    <xf numFmtId="0" fontId="9" fillId="0" borderId="29" xfId="0" quotePrefix="1" applyFont="1" applyBorder="1" applyAlignment="1">
      <alignment horizontal="center"/>
    </xf>
    <xf numFmtId="0" fontId="9" fillId="0" borderId="10" xfId="0" quotePrefix="1" applyFont="1" applyBorder="1" applyAlignment="1">
      <alignment horizontal="center"/>
    </xf>
    <xf numFmtId="0" fontId="15" fillId="0" borderId="7" xfId="0" applyFont="1" applyBorder="1"/>
    <xf numFmtId="0" fontId="16" fillId="0" borderId="0" xfId="0" applyFont="1"/>
    <xf numFmtId="38" fontId="0" fillId="0" borderId="0" xfId="1" applyFont="1" applyFill="1"/>
    <xf numFmtId="38" fontId="9" fillId="0" borderId="26" xfId="1" applyFont="1" applyFill="1" applyBorder="1"/>
    <xf numFmtId="38" fontId="14" fillId="0" borderId="26" xfId="1" applyFont="1" applyFill="1" applyBorder="1"/>
    <xf numFmtId="0" fontId="17" fillId="0" borderId="29" xfId="0" quotePrefix="1" applyFont="1" applyBorder="1" applyAlignment="1">
      <alignment horizontal="center"/>
    </xf>
    <xf numFmtId="0" fontId="17" fillId="0" borderId="10" xfId="0" quotePrefix="1" applyFont="1" applyBorder="1" applyAlignment="1">
      <alignment horizontal="center"/>
    </xf>
    <xf numFmtId="0" fontId="17" fillId="0" borderId="39" xfId="0" applyFont="1" applyBorder="1" applyAlignment="1">
      <alignment horizontal="centerContinuous"/>
    </xf>
    <xf numFmtId="0" fontId="9" fillId="0" borderId="42" xfId="0" applyFont="1" applyBorder="1" applyAlignment="1">
      <alignment horizontal="center"/>
    </xf>
    <xf numFmtId="38" fontId="9" fillId="0" borderId="36" xfId="1" applyFont="1" applyFill="1" applyBorder="1"/>
    <xf numFmtId="0" fontId="17" fillId="0" borderId="61" xfId="0" quotePrefix="1" applyFont="1" applyBorder="1" applyAlignment="1">
      <alignment horizontal="centerContinuous"/>
    </xf>
    <xf numFmtId="0" fontId="9" fillId="0" borderId="61" xfId="0" quotePrefix="1" applyFont="1" applyBorder="1" applyAlignment="1">
      <alignment horizontal="centerContinuous"/>
    </xf>
    <xf numFmtId="3" fontId="9" fillId="0" borderId="30" xfId="0" applyNumberFormat="1" applyFont="1" applyBorder="1"/>
    <xf numFmtId="3" fontId="9" fillId="0" borderId="34" xfId="0" applyNumberFormat="1" applyFont="1" applyBorder="1"/>
    <xf numFmtId="3" fontId="9" fillId="0" borderId="53" xfId="0" applyNumberFormat="1" applyFont="1" applyBorder="1"/>
    <xf numFmtId="3" fontId="9" fillId="0" borderId="12" xfId="0" applyNumberFormat="1" applyFont="1" applyBorder="1"/>
    <xf numFmtId="3" fontId="9" fillId="0" borderId="21" xfId="0" applyNumberFormat="1" applyFont="1" applyBorder="1"/>
    <xf numFmtId="3" fontId="9" fillId="0" borderId="22" xfId="0" applyNumberFormat="1" applyFont="1" applyBorder="1"/>
    <xf numFmtId="3" fontId="9" fillId="0" borderId="20" xfId="0" applyNumberFormat="1" applyFont="1" applyBorder="1"/>
    <xf numFmtId="3" fontId="9" fillId="0" borderId="45" xfId="0" applyNumberFormat="1" applyFont="1" applyBorder="1"/>
    <xf numFmtId="38" fontId="9" fillId="0" borderId="51" xfId="1" applyFont="1" applyFill="1" applyBorder="1" applyAlignment="1">
      <alignment horizontal="right"/>
    </xf>
    <xf numFmtId="38" fontId="9" fillId="0" borderId="16" xfId="1" applyFont="1" applyFill="1" applyBorder="1"/>
    <xf numFmtId="38" fontId="9" fillId="0" borderId="52" xfId="1" applyFont="1" applyFill="1" applyBorder="1"/>
    <xf numFmtId="178" fontId="9" fillId="0" borderId="18" xfId="1" applyNumberFormat="1" applyFont="1" applyFill="1" applyBorder="1"/>
    <xf numFmtId="178" fontId="9" fillId="0" borderId="52" xfId="1" applyNumberFormat="1" applyFont="1" applyFill="1" applyBorder="1"/>
    <xf numFmtId="38" fontId="9" fillId="0" borderId="64" xfId="1" applyFont="1" applyFill="1" applyBorder="1"/>
    <xf numFmtId="0" fontId="9" fillId="0" borderId="20" xfId="0" applyFont="1" applyBorder="1"/>
    <xf numFmtId="178" fontId="9" fillId="0" borderId="16" xfId="1" applyNumberFormat="1" applyFont="1" applyFill="1" applyBorder="1"/>
    <xf numFmtId="178" fontId="9" fillId="0" borderId="5" xfId="1" applyNumberFormat="1" applyFont="1" applyFill="1" applyBorder="1"/>
    <xf numFmtId="38" fontId="9" fillId="0" borderId="7" xfId="1" applyFont="1" applyFill="1" applyBorder="1"/>
    <xf numFmtId="3" fontId="9" fillId="0" borderId="25" xfId="0" applyNumberFormat="1" applyFont="1" applyBorder="1"/>
    <xf numFmtId="38" fontId="9" fillId="0" borderId="54" xfId="1" applyFont="1" applyFill="1" applyBorder="1"/>
    <xf numFmtId="0" fontId="9" fillId="0" borderId="17" xfId="0" applyFont="1" applyBorder="1" applyAlignment="1">
      <alignment horizontal="right"/>
    </xf>
    <xf numFmtId="38" fontId="9" fillId="0" borderId="13" xfId="1" applyFont="1" applyFill="1" applyBorder="1"/>
    <xf numFmtId="38" fontId="9" fillId="0" borderId="1" xfId="1" applyFont="1" applyFill="1" applyBorder="1"/>
    <xf numFmtId="38" fontId="9" fillId="0" borderId="51" xfId="1" applyFont="1" applyFill="1" applyBorder="1"/>
    <xf numFmtId="38" fontId="9" fillId="0" borderId="17" xfId="1" applyFont="1" applyFill="1" applyBorder="1"/>
    <xf numFmtId="3" fontId="9" fillId="0" borderId="35" xfId="1" applyNumberFormat="1" applyFont="1" applyFill="1" applyBorder="1"/>
    <xf numFmtId="3" fontId="9" fillId="0" borderId="65" xfId="0" applyNumberFormat="1" applyFont="1" applyBorder="1"/>
    <xf numFmtId="38" fontId="9" fillId="0" borderId="21" xfId="1" applyFont="1" applyFill="1" applyBorder="1"/>
    <xf numFmtId="0" fontId="11" fillId="0" borderId="23" xfId="0" applyFont="1" applyBorder="1"/>
    <xf numFmtId="0" fontId="9" fillId="0" borderId="65" xfId="0" applyFont="1" applyBorder="1" applyAlignment="1">
      <alignment horizontal="centerContinuous"/>
    </xf>
    <xf numFmtId="176" fontId="9" fillId="0" borderId="27" xfId="0" applyNumberFormat="1" applyFont="1" applyBorder="1" applyAlignment="1">
      <alignment wrapText="1"/>
    </xf>
    <xf numFmtId="182" fontId="9" fillId="0" borderId="13" xfId="1" applyNumberFormat="1" applyFont="1" applyFill="1" applyBorder="1" applyAlignment="1">
      <alignment horizontal="right"/>
    </xf>
    <xf numFmtId="182" fontId="9" fillId="0" borderId="16" xfId="1" applyNumberFormat="1" applyFont="1" applyFill="1" applyBorder="1"/>
    <xf numFmtId="178" fontId="9" fillId="0" borderId="0" xfId="1" applyNumberFormat="1" applyFont="1" applyFill="1" applyBorder="1"/>
    <xf numFmtId="0" fontId="9" fillId="0" borderId="58" xfId="0" applyFont="1" applyBorder="1"/>
    <xf numFmtId="0" fontId="9" fillId="0" borderId="59" xfId="0" applyFont="1" applyBorder="1"/>
    <xf numFmtId="182" fontId="0" fillId="0" borderId="0" xfId="0" applyNumberFormat="1"/>
    <xf numFmtId="3" fontId="0" fillId="0" borderId="0" xfId="0" applyNumberFormat="1"/>
    <xf numFmtId="0" fontId="9" fillId="0" borderId="1" xfId="0" applyFont="1" applyBorder="1"/>
    <xf numFmtId="182" fontId="9" fillId="0" borderId="0" xfId="0" applyNumberFormat="1" applyFont="1"/>
    <xf numFmtId="0" fontId="9" fillId="0" borderId="7" xfId="0" applyFont="1" applyBorder="1"/>
    <xf numFmtId="0" fontId="9" fillId="0" borderId="15" xfId="0" applyFont="1" applyBorder="1" applyAlignment="1">
      <alignment horizontal="right"/>
    </xf>
    <xf numFmtId="0" fontId="9" fillId="0" borderId="52" xfId="0" applyFont="1" applyBorder="1" applyAlignment="1">
      <alignment horizontal="center"/>
    </xf>
    <xf numFmtId="0" fontId="9" fillId="0" borderId="18" xfId="0" applyFont="1" applyBorder="1"/>
    <xf numFmtId="182" fontId="9" fillId="0" borderId="35" xfId="1" applyNumberFormat="1" applyFont="1" applyFill="1" applyBorder="1"/>
    <xf numFmtId="181" fontId="9" fillId="0" borderId="18" xfId="0" applyNumberFormat="1" applyFont="1" applyBorder="1"/>
    <xf numFmtId="179" fontId="9" fillId="0" borderId="18" xfId="0" applyNumberFormat="1" applyFont="1" applyBorder="1"/>
    <xf numFmtId="0" fontId="9" fillId="0" borderId="36" xfId="0" applyFont="1" applyBorder="1"/>
    <xf numFmtId="177" fontId="9" fillId="0" borderId="21" xfId="0" applyNumberFormat="1" applyFont="1" applyBorder="1"/>
    <xf numFmtId="177" fontId="9" fillId="0" borderId="19" xfId="0" applyNumberFormat="1" applyFont="1" applyBorder="1"/>
    <xf numFmtId="0" fontId="9" fillId="0" borderId="22" xfId="0" applyFont="1" applyBorder="1"/>
    <xf numFmtId="176" fontId="9" fillId="0" borderId="23" xfId="1" applyNumberFormat="1" applyFont="1" applyFill="1" applyBorder="1"/>
    <xf numFmtId="182" fontId="9" fillId="0" borderId="23" xfId="1" applyNumberFormat="1" applyFont="1" applyFill="1" applyBorder="1"/>
    <xf numFmtId="177" fontId="9" fillId="0" borderId="24" xfId="0" applyNumberFormat="1" applyFont="1" applyBorder="1"/>
    <xf numFmtId="177" fontId="9" fillId="0" borderId="25" xfId="0" applyNumberFormat="1" applyFont="1" applyBorder="1"/>
    <xf numFmtId="177" fontId="9" fillId="0" borderId="0" xfId="0" applyNumberFormat="1" applyFont="1"/>
    <xf numFmtId="0" fontId="9" fillId="0" borderId="60" xfId="0" applyFont="1" applyBorder="1" applyAlignment="1">
      <alignment horizontal="right"/>
    </xf>
    <xf numFmtId="0" fontId="9" fillId="0" borderId="43" xfId="0" applyFont="1" applyBorder="1"/>
    <xf numFmtId="0" fontId="9" fillId="0" borderId="56" xfId="0" applyFont="1" applyBorder="1" applyAlignment="1">
      <alignment horizontal="right"/>
    </xf>
    <xf numFmtId="177" fontId="9" fillId="0" borderId="18" xfId="0" applyNumberFormat="1" applyFont="1" applyBorder="1"/>
    <xf numFmtId="177" fontId="9" fillId="0" borderId="17" xfId="0" applyNumberFormat="1" applyFont="1" applyBorder="1"/>
    <xf numFmtId="177" fontId="9" fillId="0" borderId="1" xfId="0" applyNumberFormat="1" applyFont="1" applyBorder="1"/>
    <xf numFmtId="0" fontId="9" fillId="0" borderId="0" xfId="0" applyFont="1" applyAlignment="1">
      <alignment horizontal="right"/>
    </xf>
    <xf numFmtId="0" fontId="9" fillId="0" borderId="24" xfId="0" applyFont="1" applyBorder="1"/>
    <xf numFmtId="0" fontId="9" fillId="0" borderId="26" xfId="0" applyFont="1" applyBorder="1" applyAlignment="1">
      <alignment horizontal="left"/>
    </xf>
    <xf numFmtId="176" fontId="9" fillId="0" borderId="28" xfId="0" applyNumberFormat="1" applyFont="1" applyBorder="1"/>
    <xf numFmtId="176" fontId="9" fillId="0" borderId="27" xfId="0" applyNumberFormat="1" applyFont="1" applyBorder="1"/>
    <xf numFmtId="176" fontId="9" fillId="0" borderId="32" xfId="0" applyNumberFormat="1" applyFont="1" applyBorder="1"/>
    <xf numFmtId="176" fontId="9" fillId="0" borderId="31" xfId="0" applyNumberFormat="1" applyFont="1" applyBorder="1"/>
    <xf numFmtId="176" fontId="9" fillId="0" borderId="9" xfId="0" applyNumberFormat="1" applyFont="1" applyBorder="1"/>
    <xf numFmtId="176" fontId="9" fillId="0" borderId="11" xfId="0" applyNumberFormat="1" applyFont="1" applyBorder="1"/>
    <xf numFmtId="0" fontId="11" fillId="0" borderId="0" xfId="0" applyFont="1"/>
    <xf numFmtId="0" fontId="10" fillId="0" borderId="13" xfId="0" applyFont="1" applyBorder="1"/>
    <xf numFmtId="0" fontId="10" fillId="0" borderId="0" xfId="0" applyFont="1"/>
    <xf numFmtId="176" fontId="9" fillId="0" borderId="35" xfId="0" applyNumberFormat="1" applyFont="1" applyBorder="1"/>
    <xf numFmtId="176" fontId="9" fillId="0" borderId="19" xfId="0" applyNumberFormat="1" applyFont="1" applyBorder="1"/>
    <xf numFmtId="3" fontId="9" fillId="0" borderId="35" xfId="0" applyNumberFormat="1" applyFont="1" applyBorder="1"/>
    <xf numFmtId="0" fontId="11" fillId="0" borderId="16" xfId="0" applyFont="1" applyBorder="1"/>
    <xf numFmtId="176" fontId="9" fillId="0" borderId="37" xfId="0" applyNumberFormat="1" applyFont="1" applyBorder="1"/>
    <xf numFmtId="176" fontId="9" fillId="0" borderId="20" xfId="0" applyNumberFormat="1" applyFont="1" applyBorder="1"/>
    <xf numFmtId="3" fontId="9" fillId="0" borderId="37" xfId="0" applyNumberFormat="1" applyFont="1" applyBorder="1"/>
    <xf numFmtId="3" fontId="9" fillId="0" borderId="38" xfId="0" applyNumberFormat="1" applyFont="1" applyBorder="1"/>
    <xf numFmtId="182" fontId="9" fillId="0" borderId="28" xfId="0" applyNumberFormat="1" applyFont="1" applyBorder="1"/>
    <xf numFmtId="182" fontId="9" fillId="0" borderId="27" xfId="0" applyNumberFormat="1" applyFont="1" applyBorder="1"/>
    <xf numFmtId="182" fontId="9" fillId="0" borderId="32" xfId="0" applyNumberFormat="1" applyFont="1" applyBorder="1"/>
    <xf numFmtId="182" fontId="9" fillId="0" borderId="31" xfId="0" applyNumberFormat="1" applyFont="1" applyBorder="1"/>
    <xf numFmtId="182" fontId="9" fillId="0" borderId="9" xfId="0" applyNumberFormat="1" applyFont="1" applyBorder="1"/>
    <xf numFmtId="182" fontId="9" fillId="0" borderId="11" xfId="0" applyNumberFormat="1" applyFont="1" applyBorder="1"/>
    <xf numFmtId="182" fontId="9" fillId="0" borderId="35" xfId="0" applyNumberFormat="1" applyFont="1" applyBorder="1"/>
    <xf numFmtId="182" fontId="9" fillId="0" borderId="19" xfId="0" applyNumberFormat="1" applyFont="1" applyBorder="1"/>
    <xf numFmtId="182" fontId="9" fillId="0" borderId="37" xfId="0" applyNumberFormat="1" applyFont="1" applyBorder="1"/>
    <xf numFmtId="182" fontId="9" fillId="0" borderId="20" xfId="0" applyNumberFormat="1" applyFont="1" applyBorder="1"/>
    <xf numFmtId="0" fontId="7" fillId="0" borderId="1" xfId="0" applyFont="1" applyBorder="1"/>
    <xf numFmtId="3" fontId="9" fillId="0" borderId="39" xfId="0" applyNumberFormat="1" applyFont="1" applyBorder="1"/>
    <xf numFmtId="3" fontId="9" fillId="0" borderId="61" xfId="0" applyNumberFormat="1" applyFont="1" applyBorder="1"/>
    <xf numFmtId="38" fontId="9" fillId="0" borderId="56" xfId="1" applyFont="1" applyFill="1" applyBorder="1" applyAlignment="1">
      <alignment horizontal="distributed"/>
    </xf>
    <xf numFmtId="38" fontId="9" fillId="0" borderId="17" xfId="1" applyFont="1" applyFill="1" applyBorder="1" applyAlignment="1">
      <alignment horizontal="distributed"/>
    </xf>
    <xf numFmtId="38" fontId="9" fillId="0" borderId="52" xfId="1" applyFont="1" applyFill="1" applyBorder="1" applyAlignment="1">
      <alignment horizontal="distributed"/>
    </xf>
    <xf numFmtId="38" fontId="9" fillId="0" borderId="55" xfId="1" applyFont="1" applyFill="1" applyBorder="1"/>
    <xf numFmtId="38" fontId="9" fillId="0" borderId="62" xfId="1" applyFont="1" applyFill="1" applyBorder="1"/>
    <xf numFmtId="38" fontId="9" fillId="0" borderId="63" xfId="1" applyFont="1" applyFill="1" applyBorder="1"/>
    <xf numFmtId="38" fontId="9" fillId="0" borderId="30" xfId="1" applyFont="1" applyFill="1" applyBorder="1"/>
    <xf numFmtId="38" fontId="9" fillId="0" borderId="12" xfId="1" applyFont="1" applyFill="1" applyBorder="1"/>
    <xf numFmtId="38" fontId="9" fillId="0" borderId="37" xfId="1" applyFont="1" applyFill="1" applyBorder="1"/>
    <xf numFmtId="38" fontId="9" fillId="0" borderId="38" xfId="1" applyFont="1" applyFill="1" applyBorder="1"/>
    <xf numFmtId="38" fontId="9" fillId="0" borderId="20" xfId="1" applyFont="1" applyFill="1" applyBorder="1"/>
    <xf numFmtId="38" fontId="9" fillId="0" borderId="19" xfId="1" applyFont="1" applyFill="1" applyBorder="1"/>
    <xf numFmtId="38" fontId="9" fillId="0" borderId="35" xfId="1" applyFont="1" applyFill="1" applyBorder="1" applyAlignment="1">
      <alignment horizontal="right"/>
    </xf>
    <xf numFmtId="38" fontId="9" fillId="0" borderId="36" xfId="1" applyFont="1" applyFill="1" applyBorder="1" applyAlignment="1">
      <alignment horizontal="right"/>
    </xf>
    <xf numFmtId="38" fontId="9" fillId="0" borderId="19" xfId="1" applyFont="1" applyFill="1" applyBorder="1" applyAlignment="1">
      <alignment horizontal="right"/>
    </xf>
    <xf numFmtId="38" fontId="9" fillId="0" borderId="37" xfId="1" applyFont="1" applyFill="1" applyBorder="1" applyAlignment="1">
      <alignment horizontal="right"/>
    </xf>
    <xf numFmtId="38" fontId="9" fillId="0" borderId="38" xfId="1" applyFont="1" applyFill="1" applyBorder="1" applyAlignment="1">
      <alignment horizontal="right"/>
    </xf>
    <xf numFmtId="38" fontId="9" fillId="0" borderId="20" xfId="1" applyFont="1" applyFill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9" fillId="0" borderId="5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49" fontId="9" fillId="0" borderId="0" xfId="0" applyNumberFormat="1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39" xfId="0" applyFont="1" applyBorder="1" applyAlignment="1">
      <alignment horizontal="distributed" justifyLastLine="1"/>
    </xf>
    <xf numFmtId="0" fontId="9" fillId="0" borderId="40" xfId="0" applyFont="1" applyBorder="1" applyAlignment="1">
      <alignment horizontal="distributed" justifyLastLine="1"/>
    </xf>
    <xf numFmtId="0" fontId="0" fillId="0" borderId="7" xfId="0" applyBorder="1" applyAlignment="1">
      <alignment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685800</xdr:colOff>
      <xdr:row>3</xdr:row>
      <xdr:rowOff>9525</xdr:rowOff>
    </xdr:to>
    <xdr:sp macro="" textlink="">
      <xdr:nvSpPr>
        <xdr:cNvPr id="74470" name="Line 2">
          <a:extLst>
            <a:ext uri="{FF2B5EF4-FFF2-40B4-BE49-F238E27FC236}">
              <a16:creationId xmlns:a16="http://schemas.microsoft.com/office/drawing/2014/main" id="{00000000-0008-0000-0700-0000E6220100}"/>
            </a:ext>
          </a:extLst>
        </xdr:cNvPr>
        <xdr:cNvSpPr>
          <a:spLocks noChangeShapeType="1"/>
        </xdr:cNvSpPr>
      </xdr:nvSpPr>
      <xdr:spPr bwMode="auto">
        <a:xfrm>
          <a:off x="9525" y="390525"/>
          <a:ext cx="150495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676275</xdr:colOff>
      <xdr:row>5</xdr:row>
      <xdr:rowOff>171450</xdr:rowOff>
    </xdr:to>
    <xdr:sp macro="" textlink="">
      <xdr:nvSpPr>
        <xdr:cNvPr id="74471" name="Line 3">
          <a:extLst>
            <a:ext uri="{FF2B5EF4-FFF2-40B4-BE49-F238E27FC236}">
              <a16:creationId xmlns:a16="http://schemas.microsoft.com/office/drawing/2014/main" id="{00000000-0008-0000-0700-0000E7220100}"/>
            </a:ext>
          </a:extLst>
        </xdr:cNvPr>
        <xdr:cNvSpPr>
          <a:spLocks noChangeShapeType="1"/>
        </xdr:cNvSpPr>
      </xdr:nvSpPr>
      <xdr:spPr bwMode="auto">
        <a:xfrm flipH="1" flipV="1">
          <a:off x="9525" y="390525"/>
          <a:ext cx="1495425" cy="676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1</xdr:col>
      <xdr:colOff>0</xdr:colOff>
      <xdr:row>6</xdr:row>
      <xdr:rowOff>0</xdr:rowOff>
    </xdr:to>
    <xdr:sp macro="" textlink="">
      <xdr:nvSpPr>
        <xdr:cNvPr id="74472" name="Line 4">
          <a:extLst>
            <a:ext uri="{FF2B5EF4-FFF2-40B4-BE49-F238E27FC236}">
              <a16:creationId xmlns:a16="http://schemas.microsoft.com/office/drawing/2014/main" id="{00000000-0008-0000-0700-0000E8220100}"/>
            </a:ext>
          </a:extLst>
        </xdr:cNvPr>
        <xdr:cNvSpPr>
          <a:spLocks noChangeShapeType="1"/>
        </xdr:cNvSpPr>
      </xdr:nvSpPr>
      <xdr:spPr bwMode="auto">
        <a:xfrm flipH="1" flipV="1">
          <a:off x="0" y="390525"/>
          <a:ext cx="828675" cy="685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2</xdr:col>
      <xdr:colOff>0</xdr:colOff>
      <xdr:row>3</xdr:row>
      <xdr:rowOff>9525</xdr:rowOff>
    </xdr:to>
    <xdr:sp macro="" textlink="">
      <xdr:nvSpPr>
        <xdr:cNvPr id="74473" name="Line 9">
          <a:extLst>
            <a:ext uri="{FF2B5EF4-FFF2-40B4-BE49-F238E27FC236}">
              <a16:creationId xmlns:a16="http://schemas.microsoft.com/office/drawing/2014/main" id="{00000000-0008-0000-0700-0000E9220100}"/>
            </a:ext>
          </a:extLst>
        </xdr:cNvPr>
        <xdr:cNvSpPr>
          <a:spLocks noChangeShapeType="1"/>
        </xdr:cNvSpPr>
      </xdr:nvSpPr>
      <xdr:spPr bwMode="auto">
        <a:xfrm>
          <a:off x="9525" y="390525"/>
          <a:ext cx="150495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685800</xdr:colOff>
      <xdr:row>3</xdr:row>
      <xdr:rowOff>9525</xdr:rowOff>
    </xdr:to>
    <xdr:sp macro="" textlink="">
      <xdr:nvSpPr>
        <xdr:cNvPr id="74474" name="Line 10">
          <a:extLst>
            <a:ext uri="{FF2B5EF4-FFF2-40B4-BE49-F238E27FC236}">
              <a16:creationId xmlns:a16="http://schemas.microsoft.com/office/drawing/2014/main" id="{00000000-0008-0000-0700-0000EA220100}"/>
            </a:ext>
          </a:extLst>
        </xdr:cNvPr>
        <xdr:cNvSpPr>
          <a:spLocks noChangeShapeType="1"/>
        </xdr:cNvSpPr>
      </xdr:nvSpPr>
      <xdr:spPr bwMode="auto">
        <a:xfrm>
          <a:off x="9525" y="390525"/>
          <a:ext cx="150495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685800</xdr:colOff>
      <xdr:row>3</xdr:row>
      <xdr:rowOff>9525</xdr:rowOff>
    </xdr:to>
    <xdr:sp macro="" textlink="">
      <xdr:nvSpPr>
        <xdr:cNvPr id="74475" name="Line 11">
          <a:extLst>
            <a:ext uri="{FF2B5EF4-FFF2-40B4-BE49-F238E27FC236}">
              <a16:creationId xmlns:a16="http://schemas.microsoft.com/office/drawing/2014/main" id="{00000000-0008-0000-0700-0000EB220100}"/>
            </a:ext>
          </a:extLst>
        </xdr:cNvPr>
        <xdr:cNvSpPr>
          <a:spLocks noChangeShapeType="1"/>
        </xdr:cNvSpPr>
      </xdr:nvSpPr>
      <xdr:spPr bwMode="auto">
        <a:xfrm>
          <a:off x="9525" y="390525"/>
          <a:ext cx="150495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685800</xdr:colOff>
      <xdr:row>3</xdr:row>
      <xdr:rowOff>9525</xdr:rowOff>
    </xdr:to>
    <xdr:sp macro="" textlink="">
      <xdr:nvSpPr>
        <xdr:cNvPr id="74476" name="Line 12">
          <a:extLst>
            <a:ext uri="{FF2B5EF4-FFF2-40B4-BE49-F238E27FC236}">
              <a16:creationId xmlns:a16="http://schemas.microsoft.com/office/drawing/2014/main" id="{00000000-0008-0000-0700-0000EC220100}"/>
            </a:ext>
          </a:extLst>
        </xdr:cNvPr>
        <xdr:cNvSpPr>
          <a:spLocks noChangeShapeType="1"/>
        </xdr:cNvSpPr>
      </xdr:nvSpPr>
      <xdr:spPr bwMode="auto">
        <a:xfrm>
          <a:off x="9525" y="390525"/>
          <a:ext cx="150495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2</xdr:col>
      <xdr:colOff>0</xdr:colOff>
      <xdr:row>3</xdr:row>
      <xdr:rowOff>9525</xdr:rowOff>
    </xdr:to>
    <xdr:sp macro="" textlink="">
      <xdr:nvSpPr>
        <xdr:cNvPr id="75494" name="Line 2">
          <a:extLst>
            <a:ext uri="{FF2B5EF4-FFF2-40B4-BE49-F238E27FC236}">
              <a16:creationId xmlns:a16="http://schemas.microsoft.com/office/drawing/2014/main" id="{00000000-0008-0000-0800-0000E6260100}"/>
            </a:ext>
          </a:extLst>
        </xdr:cNvPr>
        <xdr:cNvSpPr>
          <a:spLocks noChangeShapeType="1"/>
        </xdr:cNvSpPr>
      </xdr:nvSpPr>
      <xdr:spPr bwMode="auto">
        <a:xfrm>
          <a:off x="9525" y="371475"/>
          <a:ext cx="144780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676275</xdr:colOff>
      <xdr:row>5</xdr:row>
      <xdr:rowOff>171450</xdr:rowOff>
    </xdr:to>
    <xdr:sp macro="" textlink="">
      <xdr:nvSpPr>
        <xdr:cNvPr id="75495" name="Line 3">
          <a:extLst>
            <a:ext uri="{FF2B5EF4-FFF2-40B4-BE49-F238E27FC236}">
              <a16:creationId xmlns:a16="http://schemas.microsoft.com/office/drawing/2014/main" id="{00000000-0008-0000-0800-0000E7260100}"/>
            </a:ext>
          </a:extLst>
        </xdr:cNvPr>
        <xdr:cNvSpPr>
          <a:spLocks noChangeShapeType="1"/>
        </xdr:cNvSpPr>
      </xdr:nvSpPr>
      <xdr:spPr bwMode="auto">
        <a:xfrm flipH="1" flipV="1">
          <a:off x="9525" y="371475"/>
          <a:ext cx="1447800" cy="676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28575</xdr:rowOff>
    </xdr:from>
    <xdr:to>
      <xdr:col>1</xdr:col>
      <xdr:colOff>0</xdr:colOff>
      <xdr:row>6</xdr:row>
      <xdr:rowOff>19050</xdr:rowOff>
    </xdr:to>
    <xdr:sp macro="" textlink="">
      <xdr:nvSpPr>
        <xdr:cNvPr id="75496" name="Line 4">
          <a:extLst>
            <a:ext uri="{FF2B5EF4-FFF2-40B4-BE49-F238E27FC236}">
              <a16:creationId xmlns:a16="http://schemas.microsoft.com/office/drawing/2014/main" id="{00000000-0008-0000-0800-0000E8260100}"/>
            </a:ext>
          </a:extLst>
        </xdr:cNvPr>
        <xdr:cNvSpPr>
          <a:spLocks noChangeShapeType="1"/>
        </xdr:cNvSpPr>
      </xdr:nvSpPr>
      <xdr:spPr bwMode="auto">
        <a:xfrm flipH="1" flipV="1">
          <a:off x="0" y="390525"/>
          <a:ext cx="800100" cy="685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685800</xdr:colOff>
      <xdr:row>3</xdr:row>
      <xdr:rowOff>9525</xdr:rowOff>
    </xdr:to>
    <xdr:sp macro="" textlink="">
      <xdr:nvSpPr>
        <xdr:cNvPr id="75497" name="Line 11">
          <a:extLst>
            <a:ext uri="{FF2B5EF4-FFF2-40B4-BE49-F238E27FC236}">
              <a16:creationId xmlns:a16="http://schemas.microsoft.com/office/drawing/2014/main" id="{00000000-0008-0000-0800-0000E9260100}"/>
            </a:ext>
          </a:extLst>
        </xdr:cNvPr>
        <xdr:cNvSpPr>
          <a:spLocks noChangeShapeType="1"/>
        </xdr:cNvSpPr>
      </xdr:nvSpPr>
      <xdr:spPr bwMode="auto">
        <a:xfrm>
          <a:off x="9525" y="371475"/>
          <a:ext cx="144780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676275</xdr:colOff>
      <xdr:row>5</xdr:row>
      <xdr:rowOff>171450</xdr:rowOff>
    </xdr:to>
    <xdr:sp macro="" textlink="">
      <xdr:nvSpPr>
        <xdr:cNvPr id="75498" name="Line 12">
          <a:extLst>
            <a:ext uri="{FF2B5EF4-FFF2-40B4-BE49-F238E27FC236}">
              <a16:creationId xmlns:a16="http://schemas.microsoft.com/office/drawing/2014/main" id="{00000000-0008-0000-0800-0000EA260100}"/>
            </a:ext>
          </a:extLst>
        </xdr:cNvPr>
        <xdr:cNvSpPr>
          <a:spLocks noChangeShapeType="1"/>
        </xdr:cNvSpPr>
      </xdr:nvSpPr>
      <xdr:spPr bwMode="auto">
        <a:xfrm flipH="1" flipV="1">
          <a:off x="9525" y="371475"/>
          <a:ext cx="1447800" cy="676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685800</xdr:colOff>
      <xdr:row>3</xdr:row>
      <xdr:rowOff>9525</xdr:rowOff>
    </xdr:to>
    <xdr:sp macro="" textlink="">
      <xdr:nvSpPr>
        <xdr:cNvPr id="75499" name="Line 13">
          <a:extLst>
            <a:ext uri="{FF2B5EF4-FFF2-40B4-BE49-F238E27FC236}">
              <a16:creationId xmlns:a16="http://schemas.microsoft.com/office/drawing/2014/main" id="{00000000-0008-0000-0800-0000EB260100}"/>
            </a:ext>
          </a:extLst>
        </xdr:cNvPr>
        <xdr:cNvSpPr>
          <a:spLocks noChangeShapeType="1"/>
        </xdr:cNvSpPr>
      </xdr:nvSpPr>
      <xdr:spPr bwMode="auto">
        <a:xfrm>
          <a:off x="9525" y="371475"/>
          <a:ext cx="144780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685800</xdr:colOff>
      <xdr:row>3</xdr:row>
      <xdr:rowOff>9525</xdr:rowOff>
    </xdr:to>
    <xdr:sp macro="" textlink="">
      <xdr:nvSpPr>
        <xdr:cNvPr id="75500" name="Line 14">
          <a:extLst>
            <a:ext uri="{FF2B5EF4-FFF2-40B4-BE49-F238E27FC236}">
              <a16:creationId xmlns:a16="http://schemas.microsoft.com/office/drawing/2014/main" id="{00000000-0008-0000-0800-0000EC260100}"/>
            </a:ext>
          </a:extLst>
        </xdr:cNvPr>
        <xdr:cNvSpPr>
          <a:spLocks noChangeShapeType="1"/>
        </xdr:cNvSpPr>
      </xdr:nvSpPr>
      <xdr:spPr bwMode="auto">
        <a:xfrm>
          <a:off x="9525" y="371475"/>
          <a:ext cx="144780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685800</xdr:colOff>
      <xdr:row>3</xdr:row>
      <xdr:rowOff>9525</xdr:rowOff>
    </xdr:to>
    <xdr:sp macro="" textlink="">
      <xdr:nvSpPr>
        <xdr:cNvPr id="76200" name="Line 2">
          <a:extLst>
            <a:ext uri="{FF2B5EF4-FFF2-40B4-BE49-F238E27FC236}">
              <a16:creationId xmlns:a16="http://schemas.microsoft.com/office/drawing/2014/main" id="{00000000-0008-0000-0900-0000A8290100}"/>
            </a:ext>
          </a:extLst>
        </xdr:cNvPr>
        <xdr:cNvSpPr>
          <a:spLocks noChangeShapeType="1"/>
        </xdr:cNvSpPr>
      </xdr:nvSpPr>
      <xdr:spPr bwMode="auto">
        <a:xfrm>
          <a:off x="9525" y="371475"/>
          <a:ext cx="150495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676275</xdr:colOff>
      <xdr:row>5</xdr:row>
      <xdr:rowOff>171450</xdr:rowOff>
    </xdr:to>
    <xdr:sp macro="" textlink="">
      <xdr:nvSpPr>
        <xdr:cNvPr id="76201" name="Line 3">
          <a:extLst>
            <a:ext uri="{FF2B5EF4-FFF2-40B4-BE49-F238E27FC236}">
              <a16:creationId xmlns:a16="http://schemas.microsoft.com/office/drawing/2014/main" id="{00000000-0008-0000-0900-0000A9290100}"/>
            </a:ext>
          </a:extLst>
        </xdr:cNvPr>
        <xdr:cNvSpPr>
          <a:spLocks noChangeShapeType="1"/>
        </xdr:cNvSpPr>
      </xdr:nvSpPr>
      <xdr:spPr bwMode="auto">
        <a:xfrm flipH="1" flipV="1">
          <a:off x="9525" y="371475"/>
          <a:ext cx="1495425" cy="676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1</xdr:col>
      <xdr:colOff>0</xdr:colOff>
      <xdr:row>6</xdr:row>
      <xdr:rowOff>0</xdr:rowOff>
    </xdr:to>
    <xdr:sp macro="" textlink="">
      <xdr:nvSpPr>
        <xdr:cNvPr id="76202" name="Line 4">
          <a:extLst>
            <a:ext uri="{FF2B5EF4-FFF2-40B4-BE49-F238E27FC236}">
              <a16:creationId xmlns:a16="http://schemas.microsoft.com/office/drawing/2014/main" id="{00000000-0008-0000-0900-0000AA290100}"/>
            </a:ext>
          </a:extLst>
        </xdr:cNvPr>
        <xdr:cNvSpPr>
          <a:spLocks noChangeShapeType="1"/>
        </xdr:cNvSpPr>
      </xdr:nvSpPr>
      <xdr:spPr bwMode="auto">
        <a:xfrm flipH="1" flipV="1">
          <a:off x="0" y="371475"/>
          <a:ext cx="828675" cy="685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685800</xdr:colOff>
      <xdr:row>3</xdr:row>
      <xdr:rowOff>9525</xdr:rowOff>
    </xdr:to>
    <xdr:sp macro="" textlink="">
      <xdr:nvSpPr>
        <xdr:cNvPr id="76203" name="Line 7">
          <a:extLst>
            <a:ext uri="{FF2B5EF4-FFF2-40B4-BE49-F238E27FC236}">
              <a16:creationId xmlns:a16="http://schemas.microsoft.com/office/drawing/2014/main" id="{00000000-0008-0000-0900-0000AB290100}"/>
            </a:ext>
          </a:extLst>
        </xdr:cNvPr>
        <xdr:cNvSpPr>
          <a:spLocks noChangeShapeType="1"/>
        </xdr:cNvSpPr>
      </xdr:nvSpPr>
      <xdr:spPr bwMode="auto">
        <a:xfrm>
          <a:off x="9525" y="371475"/>
          <a:ext cx="150495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685800</xdr:colOff>
      <xdr:row>3</xdr:row>
      <xdr:rowOff>19050</xdr:rowOff>
    </xdr:to>
    <xdr:sp macro="" textlink="">
      <xdr:nvSpPr>
        <xdr:cNvPr id="77224" name="Line 1">
          <a:extLst>
            <a:ext uri="{FF2B5EF4-FFF2-40B4-BE49-F238E27FC236}">
              <a16:creationId xmlns:a16="http://schemas.microsoft.com/office/drawing/2014/main" id="{00000000-0008-0000-0A00-0000A82D0100}"/>
            </a:ext>
          </a:extLst>
        </xdr:cNvPr>
        <xdr:cNvSpPr>
          <a:spLocks noChangeShapeType="1"/>
        </xdr:cNvSpPr>
      </xdr:nvSpPr>
      <xdr:spPr bwMode="auto">
        <a:xfrm>
          <a:off x="9525" y="371475"/>
          <a:ext cx="150495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676275</xdr:colOff>
      <xdr:row>5</xdr:row>
      <xdr:rowOff>171450</xdr:rowOff>
    </xdr:to>
    <xdr:sp macro="" textlink="">
      <xdr:nvSpPr>
        <xdr:cNvPr id="77225" name="Line 2">
          <a:extLst>
            <a:ext uri="{FF2B5EF4-FFF2-40B4-BE49-F238E27FC236}">
              <a16:creationId xmlns:a16="http://schemas.microsoft.com/office/drawing/2014/main" id="{00000000-0008-0000-0A00-0000A92D0100}"/>
            </a:ext>
          </a:extLst>
        </xdr:cNvPr>
        <xdr:cNvSpPr>
          <a:spLocks noChangeShapeType="1"/>
        </xdr:cNvSpPr>
      </xdr:nvSpPr>
      <xdr:spPr bwMode="auto">
        <a:xfrm flipH="1" flipV="1">
          <a:off x="9525" y="371475"/>
          <a:ext cx="1495425" cy="847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1</xdr:col>
      <xdr:colOff>0</xdr:colOff>
      <xdr:row>6</xdr:row>
      <xdr:rowOff>0</xdr:rowOff>
    </xdr:to>
    <xdr:sp macro="" textlink="">
      <xdr:nvSpPr>
        <xdr:cNvPr id="77226" name="Line 3">
          <a:extLst>
            <a:ext uri="{FF2B5EF4-FFF2-40B4-BE49-F238E27FC236}">
              <a16:creationId xmlns:a16="http://schemas.microsoft.com/office/drawing/2014/main" id="{00000000-0008-0000-0A00-0000AA2D0100}"/>
            </a:ext>
          </a:extLst>
        </xdr:cNvPr>
        <xdr:cNvSpPr>
          <a:spLocks noChangeShapeType="1"/>
        </xdr:cNvSpPr>
      </xdr:nvSpPr>
      <xdr:spPr bwMode="auto">
        <a:xfrm flipH="1" flipV="1">
          <a:off x="0" y="371475"/>
          <a:ext cx="828675" cy="857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685800</xdr:colOff>
      <xdr:row>3</xdr:row>
      <xdr:rowOff>19050</xdr:rowOff>
    </xdr:to>
    <xdr:sp macro="" textlink="">
      <xdr:nvSpPr>
        <xdr:cNvPr id="77227" name="Line 4">
          <a:extLst>
            <a:ext uri="{FF2B5EF4-FFF2-40B4-BE49-F238E27FC236}">
              <a16:creationId xmlns:a16="http://schemas.microsoft.com/office/drawing/2014/main" id="{00000000-0008-0000-0A00-0000AB2D0100}"/>
            </a:ext>
          </a:extLst>
        </xdr:cNvPr>
        <xdr:cNvSpPr>
          <a:spLocks noChangeShapeType="1"/>
        </xdr:cNvSpPr>
      </xdr:nvSpPr>
      <xdr:spPr bwMode="auto">
        <a:xfrm>
          <a:off x="9525" y="371475"/>
          <a:ext cx="150495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685800</xdr:colOff>
      <xdr:row>3</xdr:row>
      <xdr:rowOff>9525</xdr:rowOff>
    </xdr:to>
    <xdr:sp macro="" textlink="">
      <xdr:nvSpPr>
        <xdr:cNvPr id="78248" name="Line 1">
          <a:extLst>
            <a:ext uri="{FF2B5EF4-FFF2-40B4-BE49-F238E27FC236}">
              <a16:creationId xmlns:a16="http://schemas.microsoft.com/office/drawing/2014/main" id="{00000000-0008-0000-0B00-0000A8310100}"/>
            </a:ext>
          </a:extLst>
        </xdr:cNvPr>
        <xdr:cNvSpPr>
          <a:spLocks noChangeShapeType="1"/>
        </xdr:cNvSpPr>
      </xdr:nvSpPr>
      <xdr:spPr bwMode="auto">
        <a:xfrm>
          <a:off x="9525" y="371475"/>
          <a:ext cx="150495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676275</xdr:colOff>
      <xdr:row>5</xdr:row>
      <xdr:rowOff>171450</xdr:rowOff>
    </xdr:to>
    <xdr:sp macro="" textlink="">
      <xdr:nvSpPr>
        <xdr:cNvPr id="78249" name="Line 2">
          <a:extLst>
            <a:ext uri="{FF2B5EF4-FFF2-40B4-BE49-F238E27FC236}">
              <a16:creationId xmlns:a16="http://schemas.microsoft.com/office/drawing/2014/main" id="{00000000-0008-0000-0B00-0000A9310100}"/>
            </a:ext>
          </a:extLst>
        </xdr:cNvPr>
        <xdr:cNvSpPr>
          <a:spLocks noChangeShapeType="1"/>
        </xdr:cNvSpPr>
      </xdr:nvSpPr>
      <xdr:spPr bwMode="auto">
        <a:xfrm flipH="1" flipV="1">
          <a:off x="9525" y="371475"/>
          <a:ext cx="1495425" cy="676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1</xdr:col>
      <xdr:colOff>0</xdr:colOff>
      <xdr:row>6</xdr:row>
      <xdr:rowOff>0</xdr:rowOff>
    </xdr:to>
    <xdr:sp macro="" textlink="">
      <xdr:nvSpPr>
        <xdr:cNvPr id="78250" name="Line 3">
          <a:extLst>
            <a:ext uri="{FF2B5EF4-FFF2-40B4-BE49-F238E27FC236}">
              <a16:creationId xmlns:a16="http://schemas.microsoft.com/office/drawing/2014/main" id="{00000000-0008-0000-0B00-0000AA310100}"/>
            </a:ext>
          </a:extLst>
        </xdr:cNvPr>
        <xdr:cNvSpPr>
          <a:spLocks noChangeShapeType="1"/>
        </xdr:cNvSpPr>
      </xdr:nvSpPr>
      <xdr:spPr bwMode="auto">
        <a:xfrm flipH="1" flipV="1">
          <a:off x="0" y="371475"/>
          <a:ext cx="828675" cy="685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685800</xdr:colOff>
      <xdr:row>3</xdr:row>
      <xdr:rowOff>9525</xdr:rowOff>
    </xdr:to>
    <xdr:sp macro="" textlink="">
      <xdr:nvSpPr>
        <xdr:cNvPr id="78251" name="Line 4">
          <a:extLst>
            <a:ext uri="{FF2B5EF4-FFF2-40B4-BE49-F238E27FC236}">
              <a16:creationId xmlns:a16="http://schemas.microsoft.com/office/drawing/2014/main" id="{00000000-0008-0000-0B00-0000AB310100}"/>
            </a:ext>
          </a:extLst>
        </xdr:cNvPr>
        <xdr:cNvSpPr>
          <a:spLocks noChangeShapeType="1"/>
        </xdr:cNvSpPr>
      </xdr:nvSpPr>
      <xdr:spPr bwMode="auto">
        <a:xfrm>
          <a:off x="9525" y="371475"/>
          <a:ext cx="150495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685800</xdr:colOff>
      <xdr:row>3</xdr:row>
      <xdr:rowOff>9525</xdr:rowOff>
    </xdr:to>
    <xdr:sp macro="" textlink="">
      <xdr:nvSpPr>
        <xdr:cNvPr id="81710" name="Line 2">
          <a:extLst>
            <a:ext uri="{FF2B5EF4-FFF2-40B4-BE49-F238E27FC236}">
              <a16:creationId xmlns:a16="http://schemas.microsoft.com/office/drawing/2014/main" id="{00000000-0008-0000-0C00-00002E3F0100}"/>
            </a:ext>
          </a:extLst>
        </xdr:cNvPr>
        <xdr:cNvSpPr>
          <a:spLocks noChangeShapeType="1"/>
        </xdr:cNvSpPr>
      </xdr:nvSpPr>
      <xdr:spPr bwMode="auto">
        <a:xfrm>
          <a:off x="9525" y="381000"/>
          <a:ext cx="150495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676275</xdr:colOff>
      <xdr:row>5</xdr:row>
      <xdr:rowOff>171450</xdr:rowOff>
    </xdr:to>
    <xdr:sp macro="" textlink="">
      <xdr:nvSpPr>
        <xdr:cNvPr id="81711" name="Line 3">
          <a:extLst>
            <a:ext uri="{FF2B5EF4-FFF2-40B4-BE49-F238E27FC236}">
              <a16:creationId xmlns:a16="http://schemas.microsoft.com/office/drawing/2014/main" id="{00000000-0008-0000-0C00-00002F3F0100}"/>
            </a:ext>
          </a:extLst>
        </xdr:cNvPr>
        <xdr:cNvSpPr>
          <a:spLocks noChangeShapeType="1"/>
        </xdr:cNvSpPr>
      </xdr:nvSpPr>
      <xdr:spPr bwMode="auto">
        <a:xfrm flipH="1" flipV="1">
          <a:off x="9525" y="381000"/>
          <a:ext cx="1495425" cy="676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1</xdr:col>
      <xdr:colOff>0</xdr:colOff>
      <xdr:row>6</xdr:row>
      <xdr:rowOff>0</xdr:rowOff>
    </xdr:to>
    <xdr:sp macro="" textlink="">
      <xdr:nvSpPr>
        <xdr:cNvPr id="81712" name="Line 4">
          <a:extLst>
            <a:ext uri="{FF2B5EF4-FFF2-40B4-BE49-F238E27FC236}">
              <a16:creationId xmlns:a16="http://schemas.microsoft.com/office/drawing/2014/main" id="{00000000-0008-0000-0C00-0000303F0100}"/>
            </a:ext>
          </a:extLst>
        </xdr:cNvPr>
        <xdr:cNvSpPr>
          <a:spLocks noChangeShapeType="1"/>
        </xdr:cNvSpPr>
      </xdr:nvSpPr>
      <xdr:spPr bwMode="auto">
        <a:xfrm flipH="1" flipV="1">
          <a:off x="0" y="381000"/>
          <a:ext cx="828675" cy="685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45</xdr:row>
      <xdr:rowOff>0</xdr:rowOff>
    </xdr:from>
    <xdr:to>
      <xdr:col>1</xdr:col>
      <xdr:colOff>685800</xdr:colOff>
      <xdr:row>45</xdr:row>
      <xdr:rowOff>0</xdr:rowOff>
    </xdr:to>
    <xdr:sp macro="" textlink="">
      <xdr:nvSpPr>
        <xdr:cNvPr id="81713" name="Line 5">
          <a:extLst>
            <a:ext uri="{FF2B5EF4-FFF2-40B4-BE49-F238E27FC236}">
              <a16:creationId xmlns:a16="http://schemas.microsoft.com/office/drawing/2014/main" id="{00000000-0008-0000-0C00-0000313F0100}"/>
            </a:ext>
          </a:extLst>
        </xdr:cNvPr>
        <xdr:cNvSpPr>
          <a:spLocks noChangeShapeType="1"/>
        </xdr:cNvSpPr>
      </xdr:nvSpPr>
      <xdr:spPr bwMode="auto">
        <a:xfrm>
          <a:off x="9525" y="923925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45</xdr:row>
      <xdr:rowOff>0</xdr:rowOff>
    </xdr:from>
    <xdr:to>
      <xdr:col>1</xdr:col>
      <xdr:colOff>676275</xdr:colOff>
      <xdr:row>45</xdr:row>
      <xdr:rowOff>0</xdr:rowOff>
    </xdr:to>
    <xdr:sp macro="" textlink="">
      <xdr:nvSpPr>
        <xdr:cNvPr id="81714" name="Line 6">
          <a:extLst>
            <a:ext uri="{FF2B5EF4-FFF2-40B4-BE49-F238E27FC236}">
              <a16:creationId xmlns:a16="http://schemas.microsoft.com/office/drawing/2014/main" id="{00000000-0008-0000-0C00-0000323F0100}"/>
            </a:ext>
          </a:extLst>
        </xdr:cNvPr>
        <xdr:cNvSpPr>
          <a:spLocks noChangeShapeType="1"/>
        </xdr:cNvSpPr>
      </xdr:nvSpPr>
      <xdr:spPr bwMode="auto">
        <a:xfrm flipH="1" flipV="1">
          <a:off x="9525" y="9239250"/>
          <a:ext cx="1495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45</xdr:row>
      <xdr:rowOff>0</xdr:rowOff>
    </xdr:from>
    <xdr:to>
      <xdr:col>1</xdr:col>
      <xdr:colOff>0</xdr:colOff>
      <xdr:row>45</xdr:row>
      <xdr:rowOff>0</xdr:rowOff>
    </xdr:to>
    <xdr:sp macro="" textlink="">
      <xdr:nvSpPr>
        <xdr:cNvPr id="81715" name="Line 7">
          <a:extLst>
            <a:ext uri="{FF2B5EF4-FFF2-40B4-BE49-F238E27FC236}">
              <a16:creationId xmlns:a16="http://schemas.microsoft.com/office/drawing/2014/main" id="{00000000-0008-0000-0C00-0000333F0100}"/>
            </a:ext>
          </a:extLst>
        </xdr:cNvPr>
        <xdr:cNvSpPr>
          <a:spLocks noChangeShapeType="1"/>
        </xdr:cNvSpPr>
      </xdr:nvSpPr>
      <xdr:spPr bwMode="auto">
        <a:xfrm flipH="1" flipV="1">
          <a:off x="0" y="9239250"/>
          <a:ext cx="828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45</xdr:row>
      <xdr:rowOff>0</xdr:rowOff>
    </xdr:from>
    <xdr:to>
      <xdr:col>1</xdr:col>
      <xdr:colOff>685800</xdr:colOff>
      <xdr:row>45</xdr:row>
      <xdr:rowOff>0</xdr:rowOff>
    </xdr:to>
    <xdr:sp macro="" textlink="">
      <xdr:nvSpPr>
        <xdr:cNvPr id="81716" name="Line 8">
          <a:extLst>
            <a:ext uri="{FF2B5EF4-FFF2-40B4-BE49-F238E27FC236}">
              <a16:creationId xmlns:a16="http://schemas.microsoft.com/office/drawing/2014/main" id="{00000000-0008-0000-0C00-0000343F0100}"/>
            </a:ext>
          </a:extLst>
        </xdr:cNvPr>
        <xdr:cNvSpPr>
          <a:spLocks noChangeShapeType="1"/>
        </xdr:cNvSpPr>
      </xdr:nvSpPr>
      <xdr:spPr bwMode="auto">
        <a:xfrm>
          <a:off x="9525" y="923925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45</xdr:row>
      <xdr:rowOff>0</xdr:rowOff>
    </xdr:from>
    <xdr:to>
      <xdr:col>1</xdr:col>
      <xdr:colOff>676275</xdr:colOff>
      <xdr:row>45</xdr:row>
      <xdr:rowOff>0</xdr:rowOff>
    </xdr:to>
    <xdr:sp macro="" textlink="">
      <xdr:nvSpPr>
        <xdr:cNvPr id="81717" name="Line 9">
          <a:extLst>
            <a:ext uri="{FF2B5EF4-FFF2-40B4-BE49-F238E27FC236}">
              <a16:creationId xmlns:a16="http://schemas.microsoft.com/office/drawing/2014/main" id="{00000000-0008-0000-0C00-0000353F0100}"/>
            </a:ext>
          </a:extLst>
        </xdr:cNvPr>
        <xdr:cNvSpPr>
          <a:spLocks noChangeShapeType="1"/>
        </xdr:cNvSpPr>
      </xdr:nvSpPr>
      <xdr:spPr bwMode="auto">
        <a:xfrm flipH="1" flipV="1">
          <a:off x="9525" y="9239250"/>
          <a:ext cx="1495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45</xdr:row>
      <xdr:rowOff>0</xdr:rowOff>
    </xdr:from>
    <xdr:to>
      <xdr:col>1</xdr:col>
      <xdr:colOff>0</xdr:colOff>
      <xdr:row>45</xdr:row>
      <xdr:rowOff>0</xdr:rowOff>
    </xdr:to>
    <xdr:sp macro="" textlink="">
      <xdr:nvSpPr>
        <xdr:cNvPr id="81718" name="Line 10">
          <a:extLst>
            <a:ext uri="{FF2B5EF4-FFF2-40B4-BE49-F238E27FC236}">
              <a16:creationId xmlns:a16="http://schemas.microsoft.com/office/drawing/2014/main" id="{00000000-0008-0000-0C00-0000363F0100}"/>
            </a:ext>
          </a:extLst>
        </xdr:cNvPr>
        <xdr:cNvSpPr>
          <a:spLocks noChangeShapeType="1"/>
        </xdr:cNvSpPr>
      </xdr:nvSpPr>
      <xdr:spPr bwMode="auto">
        <a:xfrm flipH="1" flipV="1">
          <a:off x="0" y="9239250"/>
          <a:ext cx="828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45</xdr:row>
      <xdr:rowOff>0</xdr:rowOff>
    </xdr:from>
    <xdr:to>
      <xdr:col>1</xdr:col>
      <xdr:colOff>685800</xdr:colOff>
      <xdr:row>45</xdr:row>
      <xdr:rowOff>0</xdr:rowOff>
    </xdr:to>
    <xdr:sp macro="" textlink="">
      <xdr:nvSpPr>
        <xdr:cNvPr id="81719" name="Line 11">
          <a:extLst>
            <a:ext uri="{FF2B5EF4-FFF2-40B4-BE49-F238E27FC236}">
              <a16:creationId xmlns:a16="http://schemas.microsoft.com/office/drawing/2014/main" id="{00000000-0008-0000-0C00-0000373F0100}"/>
            </a:ext>
          </a:extLst>
        </xdr:cNvPr>
        <xdr:cNvSpPr>
          <a:spLocks noChangeShapeType="1"/>
        </xdr:cNvSpPr>
      </xdr:nvSpPr>
      <xdr:spPr bwMode="auto">
        <a:xfrm>
          <a:off x="9525" y="923925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45</xdr:row>
      <xdr:rowOff>0</xdr:rowOff>
    </xdr:from>
    <xdr:to>
      <xdr:col>1</xdr:col>
      <xdr:colOff>676275</xdr:colOff>
      <xdr:row>45</xdr:row>
      <xdr:rowOff>0</xdr:rowOff>
    </xdr:to>
    <xdr:sp macro="" textlink="">
      <xdr:nvSpPr>
        <xdr:cNvPr id="81720" name="Line 12">
          <a:extLst>
            <a:ext uri="{FF2B5EF4-FFF2-40B4-BE49-F238E27FC236}">
              <a16:creationId xmlns:a16="http://schemas.microsoft.com/office/drawing/2014/main" id="{00000000-0008-0000-0C00-0000383F0100}"/>
            </a:ext>
          </a:extLst>
        </xdr:cNvPr>
        <xdr:cNvSpPr>
          <a:spLocks noChangeShapeType="1"/>
        </xdr:cNvSpPr>
      </xdr:nvSpPr>
      <xdr:spPr bwMode="auto">
        <a:xfrm flipH="1" flipV="1">
          <a:off x="9525" y="9239250"/>
          <a:ext cx="1495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45</xdr:row>
      <xdr:rowOff>0</xdr:rowOff>
    </xdr:from>
    <xdr:to>
      <xdr:col>1</xdr:col>
      <xdr:colOff>0</xdr:colOff>
      <xdr:row>45</xdr:row>
      <xdr:rowOff>0</xdr:rowOff>
    </xdr:to>
    <xdr:sp macro="" textlink="">
      <xdr:nvSpPr>
        <xdr:cNvPr id="81721" name="Line 13">
          <a:extLst>
            <a:ext uri="{FF2B5EF4-FFF2-40B4-BE49-F238E27FC236}">
              <a16:creationId xmlns:a16="http://schemas.microsoft.com/office/drawing/2014/main" id="{00000000-0008-0000-0C00-0000393F0100}"/>
            </a:ext>
          </a:extLst>
        </xdr:cNvPr>
        <xdr:cNvSpPr>
          <a:spLocks noChangeShapeType="1"/>
        </xdr:cNvSpPr>
      </xdr:nvSpPr>
      <xdr:spPr bwMode="auto">
        <a:xfrm flipH="1" flipV="1">
          <a:off x="0" y="9239250"/>
          <a:ext cx="828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45</xdr:row>
      <xdr:rowOff>0</xdr:rowOff>
    </xdr:from>
    <xdr:to>
      <xdr:col>1</xdr:col>
      <xdr:colOff>685800</xdr:colOff>
      <xdr:row>45</xdr:row>
      <xdr:rowOff>0</xdr:rowOff>
    </xdr:to>
    <xdr:sp macro="" textlink="">
      <xdr:nvSpPr>
        <xdr:cNvPr id="81722" name="Line 22">
          <a:extLst>
            <a:ext uri="{FF2B5EF4-FFF2-40B4-BE49-F238E27FC236}">
              <a16:creationId xmlns:a16="http://schemas.microsoft.com/office/drawing/2014/main" id="{00000000-0008-0000-0C00-00003A3F0100}"/>
            </a:ext>
          </a:extLst>
        </xdr:cNvPr>
        <xdr:cNvSpPr>
          <a:spLocks noChangeShapeType="1"/>
        </xdr:cNvSpPr>
      </xdr:nvSpPr>
      <xdr:spPr bwMode="auto">
        <a:xfrm>
          <a:off x="9525" y="923925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45</xdr:row>
      <xdr:rowOff>0</xdr:rowOff>
    </xdr:from>
    <xdr:to>
      <xdr:col>1</xdr:col>
      <xdr:colOff>676275</xdr:colOff>
      <xdr:row>45</xdr:row>
      <xdr:rowOff>0</xdr:rowOff>
    </xdr:to>
    <xdr:sp macro="" textlink="">
      <xdr:nvSpPr>
        <xdr:cNvPr id="81723" name="Line 23">
          <a:extLst>
            <a:ext uri="{FF2B5EF4-FFF2-40B4-BE49-F238E27FC236}">
              <a16:creationId xmlns:a16="http://schemas.microsoft.com/office/drawing/2014/main" id="{00000000-0008-0000-0C00-00003B3F0100}"/>
            </a:ext>
          </a:extLst>
        </xdr:cNvPr>
        <xdr:cNvSpPr>
          <a:spLocks noChangeShapeType="1"/>
        </xdr:cNvSpPr>
      </xdr:nvSpPr>
      <xdr:spPr bwMode="auto">
        <a:xfrm flipH="1" flipV="1">
          <a:off x="9525" y="9239250"/>
          <a:ext cx="1495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45</xdr:row>
      <xdr:rowOff>0</xdr:rowOff>
    </xdr:from>
    <xdr:to>
      <xdr:col>1</xdr:col>
      <xdr:colOff>0</xdr:colOff>
      <xdr:row>45</xdr:row>
      <xdr:rowOff>0</xdr:rowOff>
    </xdr:to>
    <xdr:sp macro="" textlink="">
      <xdr:nvSpPr>
        <xdr:cNvPr id="81724" name="Line 24">
          <a:extLst>
            <a:ext uri="{FF2B5EF4-FFF2-40B4-BE49-F238E27FC236}">
              <a16:creationId xmlns:a16="http://schemas.microsoft.com/office/drawing/2014/main" id="{00000000-0008-0000-0C00-00003C3F0100}"/>
            </a:ext>
          </a:extLst>
        </xdr:cNvPr>
        <xdr:cNvSpPr>
          <a:spLocks noChangeShapeType="1"/>
        </xdr:cNvSpPr>
      </xdr:nvSpPr>
      <xdr:spPr bwMode="auto">
        <a:xfrm flipH="1" flipV="1">
          <a:off x="0" y="9239250"/>
          <a:ext cx="828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45</xdr:row>
      <xdr:rowOff>0</xdr:rowOff>
    </xdr:from>
    <xdr:to>
      <xdr:col>1</xdr:col>
      <xdr:colOff>685800</xdr:colOff>
      <xdr:row>45</xdr:row>
      <xdr:rowOff>0</xdr:rowOff>
    </xdr:to>
    <xdr:sp macro="" textlink="">
      <xdr:nvSpPr>
        <xdr:cNvPr id="81725" name="Line 26">
          <a:extLst>
            <a:ext uri="{FF2B5EF4-FFF2-40B4-BE49-F238E27FC236}">
              <a16:creationId xmlns:a16="http://schemas.microsoft.com/office/drawing/2014/main" id="{00000000-0008-0000-0C00-00003D3F0100}"/>
            </a:ext>
          </a:extLst>
        </xdr:cNvPr>
        <xdr:cNvSpPr>
          <a:spLocks noChangeShapeType="1"/>
        </xdr:cNvSpPr>
      </xdr:nvSpPr>
      <xdr:spPr bwMode="auto">
        <a:xfrm>
          <a:off x="9525" y="923925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45</xdr:row>
      <xdr:rowOff>0</xdr:rowOff>
    </xdr:from>
    <xdr:to>
      <xdr:col>1</xdr:col>
      <xdr:colOff>676275</xdr:colOff>
      <xdr:row>45</xdr:row>
      <xdr:rowOff>0</xdr:rowOff>
    </xdr:to>
    <xdr:sp macro="" textlink="">
      <xdr:nvSpPr>
        <xdr:cNvPr id="81726" name="Line 27">
          <a:extLst>
            <a:ext uri="{FF2B5EF4-FFF2-40B4-BE49-F238E27FC236}">
              <a16:creationId xmlns:a16="http://schemas.microsoft.com/office/drawing/2014/main" id="{00000000-0008-0000-0C00-00003E3F0100}"/>
            </a:ext>
          </a:extLst>
        </xdr:cNvPr>
        <xdr:cNvSpPr>
          <a:spLocks noChangeShapeType="1"/>
        </xdr:cNvSpPr>
      </xdr:nvSpPr>
      <xdr:spPr bwMode="auto">
        <a:xfrm flipH="1" flipV="1">
          <a:off x="9525" y="9239250"/>
          <a:ext cx="1495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45</xdr:row>
      <xdr:rowOff>0</xdr:rowOff>
    </xdr:from>
    <xdr:to>
      <xdr:col>1</xdr:col>
      <xdr:colOff>0</xdr:colOff>
      <xdr:row>45</xdr:row>
      <xdr:rowOff>0</xdr:rowOff>
    </xdr:to>
    <xdr:sp macro="" textlink="">
      <xdr:nvSpPr>
        <xdr:cNvPr id="81727" name="Line 28">
          <a:extLst>
            <a:ext uri="{FF2B5EF4-FFF2-40B4-BE49-F238E27FC236}">
              <a16:creationId xmlns:a16="http://schemas.microsoft.com/office/drawing/2014/main" id="{00000000-0008-0000-0C00-00003F3F0100}"/>
            </a:ext>
          </a:extLst>
        </xdr:cNvPr>
        <xdr:cNvSpPr>
          <a:spLocks noChangeShapeType="1"/>
        </xdr:cNvSpPr>
      </xdr:nvSpPr>
      <xdr:spPr bwMode="auto">
        <a:xfrm flipH="1" flipV="1">
          <a:off x="0" y="9239250"/>
          <a:ext cx="828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45</xdr:row>
      <xdr:rowOff>0</xdr:rowOff>
    </xdr:from>
    <xdr:to>
      <xdr:col>1</xdr:col>
      <xdr:colOff>685800</xdr:colOff>
      <xdr:row>45</xdr:row>
      <xdr:rowOff>0</xdr:rowOff>
    </xdr:to>
    <xdr:sp macro="" textlink="">
      <xdr:nvSpPr>
        <xdr:cNvPr id="81728" name="Line 29">
          <a:extLst>
            <a:ext uri="{FF2B5EF4-FFF2-40B4-BE49-F238E27FC236}">
              <a16:creationId xmlns:a16="http://schemas.microsoft.com/office/drawing/2014/main" id="{00000000-0008-0000-0C00-0000403F0100}"/>
            </a:ext>
          </a:extLst>
        </xdr:cNvPr>
        <xdr:cNvSpPr>
          <a:spLocks noChangeShapeType="1"/>
        </xdr:cNvSpPr>
      </xdr:nvSpPr>
      <xdr:spPr bwMode="auto">
        <a:xfrm>
          <a:off x="9525" y="923925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45</xdr:row>
      <xdr:rowOff>0</xdr:rowOff>
    </xdr:from>
    <xdr:to>
      <xdr:col>1</xdr:col>
      <xdr:colOff>676275</xdr:colOff>
      <xdr:row>45</xdr:row>
      <xdr:rowOff>0</xdr:rowOff>
    </xdr:to>
    <xdr:sp macro="" textlink="">
      <xdr:nvSpPr>
        <xdr:cNvPr id="81729" name="Line 30">
          <a:extLst>
            <a:ext uri="{FF2B5EF4-FFF2-40B4-BE49-F238E27FC236}">
              <a16:creationId xmlns:a16="http://schemas.microsoft.com/office/drawing/2014/main" id="{00000000-0008-0000-0C00-0000413F0100}"/>
            </a:ext>
          </a:extLst>
        </xdr:cNvPr>
        <xdr:cNvSpPr>
          <a:spLocks noChangeShapeType="1"/>
        </xdr:cNvSpPr>
      </xdr:nvSpPr>
      <xdr:spPr bwMode="auto">
        <a:xfrm flipH="1" flipV="1">
          <a:off x="9525" y="9239250"/>
          <a:ext cx="1495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45</xdr:row>
      <xdr:rowOff>0</xdr:rowOff>
    </xdr:from>
    <xdr:to>
      <xdr:col>1</xdr:col>
      <xdr:colOff>0</xdr:colOff>
      <xdr:row>45</xdr:row>
      <xdr:rowOff>0</xdr:rowOff>
    </xdr:to>
    <xdr:sp macro="" textlink="">
      <xdr:nvSpPr>
        <xdr:cNvPr id="81730" name="Line 31">
          <a:extLst>
            <a:ext uri="{FF2B5EF4-FFF2-40B4-BE49-F238E27FC236}">
              <a16:creationId xmlns:a16="http://schemas.microsoft.com/office/drawing/2014/main" id="{00000000-0008-0000-0C00-0000423F0100}"/>
            </a:ext>
          </a:extLst>
        </xdr:cNvPr>
        <xdr:cNvSpPr>
          <a:spLocks noChangeShapeType="1"/>
        </xdr:cNvSpPr>
      </xdr:nvSpPr>
      <xdr:spPr bwMode="auto">
        <a:xfrm flipH="1" flipV="1">
          <a:off x="0" y="9239250"/>
          <a:ext cx="828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45</xdr:row>
      <xdr:rowOff>0</xdr:rowOff>
    </xdr:from>
    <xdr:to>
      <xdr:col>1</xdr:col>
      <xdr:colOff>685800</xdr:colOff>
      <xdr:row>45</xdr:row>
      <xdr:rowOff>0</xdr:rowOff>
    </xdr:to>
    <xdr:sp macro="" textlink="">
      <xdr:nvSpPr>
        <xdr:cNvPr id="81731" name="Line 47">
          <a:extLst>
            <a:ext uri="{FF2B5EF4-FFF2-40B4-BE49-F238E27FC236}">
              <a16:creationId xmlns:a16="http://schemas.microsoft.com/office/drawing/2014/main" id="{00000000-0008-0000-0C00-0000433F0100}"/>
            </a:ext>
          </a:extLst>
        </xdr:cNvPr>
        <xdr:cNvSpPr>
          <a:spLocks noChangeShapeType="1"/>
        </xdr:cNvSpPr>
      </xdr:nvSpPr>
      <xdr:spPr bwMode="auto">
        <a:xfrm>
          <a:off x="9525" y="923925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45</xdr:row>
      <xdr:rowOff>0</xdr:rowOff>
    </xdr:from>
    <xdr:to>
      <xdr:col>1</xdr:col>
      <xdr:colOff>676275</xdr:colOff>
      <xdr:row>45</xdr:row>
      <xdr:rowOff>0</xdr:rowOff>
    </xdr:to>
    <xdr:sp macro="" textlink="">
      <xdr:nvSpPr>
        <xdr:cNvPr id="81732" name="Line 48">
          <a:extLst>
            <a:ext uri="{FF2B5EF4-FFF2-40B4-BE49-F238E27FC236}">
              <a16:creationId xmlns:a16="http://schemas.microsoft.com/office/drawing/2014/main" id="{00000000-0008-0000-0C00-0000443F0100}"/>
            </a:ext>
          </a:extLst>
        </xdr:cNvPr>
        <xdr:cNvSpPr>
          <a:spLocks noChangeShapeType="1"/>
        </xdr:cNvSpPr>
      </xdr:nvSpPr>
      <xdr:spPr bwMode="auto">
        <a:xfrm flipH="1" flipV="1">
          <a:off x="9525" y="9239250"/>
          <a:ext cx="1495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45</xdr:row>
      <xdr:rowOff>0</xdr:rowOff>
    </xdr:from>
    <xdr:to>
      <xdr:col>1</xdr:col>
      <xdr:colOff>0</xdr:colOff>
      <xdr:row>45</xdr:row>
      <xdr:rowOff>0</xdr:rowOff>
    </xdr:to>
    <xdr:sp macro="" textlink="">
      <xdr:nvSpPr>
        <xdr:cNvPr id="81733" name="Line 49">
          <a:extLst>
            <a:ext uri="{FF2B5EF4-FFF2-40B4-BE49-F238E27FC236}">
              <a16:creationId xmlns:a16="http://schemas.microsoft.com/office/drawing/2014/main" id="{00000000-0008-0000-0C00-0000453F0100}"/>
            </a:ext>
          </a:extLst>
        </xdr:cNvPr>
        <xdr:cNvSpPr>
          <a:spLocks noChangeShapeType="1"/>
        </xdr:cNvSpPr>
      </xdr:nvSpPr>
      <xdr:spPr bwMode="auto">
        <a:xfrm flipH="1" flipV="1">
          <a:off x="0" y="9239250"/>
          <a:ext cx="828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685800</xdr:colOff>
      <xdr:row>3</xdr:row>
      <xdr:rowOff>9525</xdr:rowOff>
    </xdr:to>
    <xdr:sp macro="" textlink="">
      <xdr:nvSpPr>
        <xdr:cNvPr id="81734" name="Line 62">
          <a:extLst>
            <a:ext uri="{FF2B5EF4-FFF2-40B4-BE49-F238E27FC236}">
              <a16:creationId xmlns:a16="http://schemas.microsoft.com/office/drawing/2014/main" id="{00000000-0008-0000-0C00-0000463F0100}"/>
            </a:ext>
          </a:extLst>
        </xdr:cNvPr>
        <xdr:cNvSpPr>
          <a:spLocks noChangeShapeType="1"/>
        </xdr:cNvSpPr>
      </xdr:nvSpPr>
      <xdr:spPr bwMode="auto">
        <a:xfrm>
          <a:off x="9525" y="381000"/>
          <a:ext cx="150495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676275</xdr:colOff>
      <xdr:row>5</xdr:row>
      <xdr:rowOff>171450</xdr:rowOff>
    </xdr:to>
    <xdr:sp macro="" textlink="">
      <xdr:nvSpPr>
        <xdr:cNvPr id="81735" name="Line 63">
          <a:extLst>
            <a:ext uri="{FF2B5EF4-FFF2-40B4-BE49-F238E27FC236}">
              <a16:creationId xmlns:a16="http://schemas.microsoft.com/office/drawing/2014/main" id="{00000000-0008-0000-0C00-0000473F0100}"/>
            </a:ext>
          </a:extLst>
        </xdr:cNvPr>
        <xdr:cNvSpPr>
          <a:spLocks noChangeShapeType="1"/>
        </xdr:cNvSpPr>
      </xdr:nvSpPr>
      <xdr:spPr bwMode="auto">
        <a:xfrm flipH="1" flipV="1">
          <a:off x="9525" y="381000"/>
          <a:ext cx="1495425" cy="676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1</xdr:col>
      <xdr:colOff>0</xdr:colOff>
      <xdr:row>6</xdr:row>
      <xdr:rowOff>0</xdr:rowOff>
    </xdr:to>
    <xdr:sp macro="" textlink="">
      <xdr:nvSpPr>
        <xdr:cNvPr id="81736" name="Line 64">
          <a:extLst>
            <a:ext uri="{FF2B5EF4-FFF2-40B4-BE49-F238E27FC236}">
              <a16:creationId xmlns:a16="http://schemas.microsoft.com/office/drawing/2014/main" id="{00000000-0008-0000-0C00-0000483F0100}"/>
            </a:ext>
          </a:extLst>
        </xdr:cNvPr>
        <xdr:cNvSpPr>
          <a:spLocks noChangeShapeType="1"/>
        </xdr:cNvSpPr>
      </xdr:nvSpPr>
      <xdr:spPr bwMode="auto">
        <a:xfrm flipH="1" flipV="1">
          <a:off x="0" y="381000"/>
          <a:ext cx="828675" cy="685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2:K25"/>
  <sheetViews>
    <sheetView tabSelected="1" view="pageBreakPreview" zoomScale="86" zoomScaleNormal="86" zoomScaleSheetLayoutView="86" workbookViewId="0"/>
  </sheetViews>
  <sheetFormatPr defaultRowHeight="13.5"/>
  <cols>
    <col min="1" max="6" width="9.375" customWidth="1"/>
  </cols>
  <sheetData>
    <row r="22" spans="1:11" ht="13.5" customHeight="1">
      <c r="A22" s="259" t="s">
        <v>0</v>
      </c>
      <c r="B22" s="259"/>
      <c r="C22" s="259"/>
      <c r="D22" s="259"/>
      <c r="E22" s="259"/>
      <c r="F22" s="259"/>
      <c r="G22" s="259"/>
      <c r="H22" s="259"/>
      <c r="I22" s="259"/>
      <c r="J22" s="259"/>
      <c r="K22" s="259"/>
    </row>
    <row r="23" spans="1:11" ht="13.5" customHeight="1">
      <c r="A23" s="259"/>
      <c r="B23" s="259"/>
      <c r="C23" s="259"/>
      <c r="D23" s="259"/>
      <c r="E23" s="259"/>
      <c r="F23" s="259"/>
      <c r="G23" s="259"/>
      <c r="H23" s="259"/>
      <c r="I23" s="259"/>
      <c r="J23" s="259"/>
      <c r="K23" s="259"/>
    </row>
    <row r="24" spans="1:11" ht="13.5" customHeight="1">
      <c r="A24" s="259"/>
      <c r="B24" s="259"/>
      <c r="C24" s="259"/>
      <c r="D24" s="259"/>
      <c r="E24" s="259"/>
      <c r="F24" s="259"/>
      <c r="G24" s="259"/>
      <c r="H24" s="259"/>
      <c r="I24" s="259"/>
      <c r="J24" s="259"/>
      <c r="K24" s="259"/>
    </row>
    <row r="25" spans="1:11" ht="13.5" customHeight="1">
      <c r="A25" s="259"/>
      <c r="B25" s="259"/>
      <c r="C25" s="259"/>
      <c r="D25" s="259"/>
      <c r="E25" s="259"/>
      <c r="F25" s="259"/>
      <c r="G25" s="259"/>
      <c r="H25" s="259"/>
      <c r="I25" s="259"/>
      <c r="J25" s="259"/>
      <c r="K25" s="259"/>
    </row>
  </sheetData>
  <mergeCells count="1">
    <mergeCell ref="A22:K25"/>
  </mergeCells>
  <phoneticPr fontId="3"/>
  <printOptions horizontalCentered="1" verticalCentered="1"/>
  <pageMargins left="0" right="0" top="0" bottom="0" header="0" footer="0"/>
  <pageSetup paperSize="9" scale="9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R58"/>
  <sheetViews>
    <sheetView zoomScaleNormal="100" zoomScaleSheetLayoutView="100" workbookViewId="0">
      <pane xSplit="2" ySplit="5" topLeftCell="C6" activePane="bottomRight" state="frozen"/>
      <selection activeCell="J54" sqref="J54:Q54"/>
      <selection pane="topRight" activeCell="J54" sqref="J54:Q54"/>
      <selection pane="bottomLeft" activeCell="J54" sqref="J54:Q54"/>
      <selection pane="bottomRight"/>
    </sheetView>
  </sheetViews>
  <sheetFormatPr defaultRowHeight="13.5"/>
  <cols>
    <col min="1" max="1" width="10.875" style="5" customWidth="1"/>
    <col min="2" max="2" width="9" style="5"/>
    <col min="3" max="3" width="8.625" style="5" customWidth="1"/>
    <col min="4" max="5" width="11.625" style="5" customWidth="1"/>
    <col min="6" max="6" width="13.625" style="5" customWidth="1"/>
    <col min="7" max="7" width="12.625" style="5" customWidth="1"/>
    <col min="8" max="8" width="8.625" style="5" customWidth="1"/>
    <col min="9" max="10" width="11.625" style="5" customWidth="1"/>
    <col min="11" max="11" width="13.625" style="5" customWidth="1"/>
    <col min="12" max="12" width="12.625" style="5" customWidth="1"/>
    <col min="13" max="13" width="8.625" style="5" customWidth="1"/>
    <col min="14" max="15" width="11.625" style="5" customWidth="1"/>
    <col min="16" max="16" width="13.625" style="5" customWidth="1"/>
    <col min="17" max="17" width="12.625" style="5" customWidth="1"/>
    <col min="18" max="18" width="5.125" style="5" customWidth="1"/>
    <col min="19" max="16384" width="9" style="5"/>
  </cols>
  <sheetData>
    <row r="1" spans="1:18" customFormat="1"/>
    <row r="2" spans="1:18" customFormat="1" ht="15" customHeight="1" thickBot="1">
      <c r="A2" s="102" t="s">
        <v>139</v>
      </c>
    </row>
    <row r="3" spans="1:18" ht="13.5" customHeight="1">
      <c r="A3" s="6"/>
      <c r="B3" s="90" t="s">
        <v>107</v>
      </c>
      <c r="C3" s="20"/>
      <c r="D3" s="21"/>
      <c r="E3" s="62" t="s">
        <v>108</v>
      </c>
      <c r="F3" s="21"/>
      <c r="G3" s="23"/>
      <c r="H3" s="20"/>
      <c r="I3" s="21"/>
      <c r="J3" s="62" t="s">
        <v>109</v>
      </c>
      <c r="K3" s="21"/>
      <c r="L3" s="63"/>
      <c r="M3" s="20"/>
      <c r="N3" s="21"/>
      <c r="O3" s="62" t="s">
        <v>110</v>
      </c>
      <c r="P3" s="21"/>
      <c r="Q3" s="23"/>
    </row>
    <row r="4" spans="1:18">
      <c r="A4" s="24"/>
      <c r="B4" s="64" t="s">
        <v>111</v>
      </c>
      <c r="C4" s="65" t="s">
        <v>112</v>
      </c>
      <c r="D4" s="66" t="s">
        <v>113</v>
      </c>
      <c r="E4" s="66" t="s">
        <v>114</v>
      </c>
      <c r="F4" s="66" t="s">
        <v>115</v>
      </c>
      <c r="G4" s="67" t="s">
        <v>6</v>
      </c>
      <c r="H4" s="65" t="s">
        <v>112</v>
      </c>
      <c r="I4" s="103" t="s">
        <v>113</v>
      </c>
      <c r="J4" s="103" t="s">
        <v>114</v>
      </c>
      <c r="K4" s="66" t="s">
        <v>115</v>
      </c>
      <c r="L4" s="67" t="s">
        <v>6</v>
      </c>
      <c r="M4" s="65" t="s">
        <v>112</v>
      </c>
      <c r="N4" s="66" t="s">
        <v>113</v>
      </c>
      <c r="O4" s="66" t="s">
        <v>114</v>
      </c>
      <c r="P4" s="66" t="s">
        <v>115</v>
      </c>
      <c r="Q4" s="67" t="s">
        <v>6</v>
      </c>
      <c r="R4" s="24"/>
    </row>
    <row r="5" spans="1:18">
      <c r="A5" s="24"/>
      <c r="C5" s="65" t="s">
        <v>116</v>
      </c>
      <c r="D5" s="241"/>
      <c r="E5" s="241"/>
      <c r="F5" s="241"/>
      <c r="G5" s="242"/>
      <c r="H5" s="65" t="s">
        <v>116</v>
      </c>
      <c r="I5" s="243"/>
      <c r="J5" s="243"/>
      <c r="K5" s="241"/>
      <c r="L5" s="242"/>
      <c r="M5" s="65" t="s">
        <v>116</v>
      </c>
      <c r="N5" s="68"/>
      <c r="O5" s="68"/>
      <c r="P5" s="68"/>
      <c r="Q5" s="69"/>
    </row>
    <row r="6" spans="1:18" ht="14.25" thickBot="1">
      <c r="A6" s="109" t="s">
        <v>117</v>
      </c>
      <c r="B6" s="134" t="s">
        <v>118</v>
      </c>
      <c r="C6" s="70"/>
      <c r="D6" s="71" t="s">
        <v>119</v>
      </c>
      <c r="E6" s="71" t="s">
        <v>119</v>
      </c>
      <c r="F6" s="71" t="s">
        <v>15</v>
      </c>
      <c r="G6" s="72" t="s">
        <v>15</v>
      </c>
      <c r="H6" s="70"/>
      <c r="I6" s="105" t="s">
        <v>119</v>
      </c>
      <c r="J6" s="71" t="s">
        <v>119</v>
      </c>
      <c r="K6" s="71" t="s">
        <v>15</v>
      </c>
      <c r="L6" s="72" t="s">
        <v>15</v>
      </c>
      <c r="M6" s="70"/>
      <c r="N6" s="71" t="s">
        <v>119</v>
      </c>
      <c r="O6" s="71" t="s">
        <v>119</v>
      </c>
      <c r="P6" s="71" t="s">
        <v>15</v>
      </c>
      <c r="Q6" s="72" t="s">
        <v>15</v>
      </c>
    </row>
    <row r="7" spans="1:18" ht="16.7" customHeight="1">
      <c r="A7" s="11"/>
      <c r="B7" s="132" t="str">
        <f>'９８～９９'!$B$7</f>
        <v>５年以前</v>
      </c>
      <c r="C7" s="91">
        <v>1403</v>
      </c>
      <c r="D7" s="74">
        <v>133908</v>
      </c>
      <c r="E7" s="74">
        <v>130216</v>
      </c>
      <c r="F7" s="74">
        <v>11916095</v>
      </c>
      <c r="G7" s="74">
        <v>6121378</v>
      </c>
      <c r="H7" s="73">
        <v>1973</v>
      </c>
      <c r="I7" s="74">
        <v>107992</v>
      </c>
      <c r="J7" s="74">
        <v>86864</v>
      </c>
      <c r="K7" s="74">
        <v>12702305</v>
      </c>
      <c r="L7" s="74">
        <v>7610136</v>
      </c>
      <c r="M7" s="73">
        <f>C7+H7</f>
        <v>3376</v>
      </c>
      <c r="N7" s="74">
        <f>D7+I7</f>
        <v>241900</v>
      </c>
      <c r="O7" s="74">
        <f>E7+J7</f>
        <v>217080</v>
      </c>
      <c r="P7" s="74">
        <f>F7+K7</f>
        <v>24618400</v>
      </c>
      <c r="Q7" s="75">
        <f>G7+L7</f>
        <v>13731514</v>
      </c>
    </row>
    <row r="8" spans="1:18" ht="16.7" customHeight="1" thickBot="1">
      <c r="A8" s="76" t="s">
        <v>120</v>
      </c>
      <c r="B8" s="133" t="str">
        <f>'９８～９９'!$B$8</f>
        <v>６  年</v>
      </c>
      <c r="C8" s="244">
        <v>278</v>
      </c>
      <c r="D8" s="78">
        <v>27628</v>
      </c>
      <c r="E8" s="78">
        <v>26635</v>
      </c>
      <c r="F8" s="78">
        <v>2782472</v>
      </c>
      <c r="G8" s="78">
        <v>1445581</v>
      </c>
      <c r="H8" s="77">
        <v>514</v>
      </c>
      <c r="I8" s="78">
        <v>48063</v>
      </c>
      <c r="J8" s="78">
        <v>32478</v>
      </c>
      <c r="K8" s="78">
        <v>6237626</v>
      </c>
      <c r="L8" s="78">
        <v>4167831</v>
      </c>
      <c r="M8" s="77">
        <f t="shared" ref="M8:M45" si="0">C8+H8</f>
        <v>792</v>
      </c>
      <c r="N8" s="78">
        <f t="shared" ref="N8:N45" si="1">D8+I8</f>
        <v>75691</v>
      </c>
      <c r="O8" s="78">
        <f t="shared" ref="O8:O45" si="2">E8+J8</f>
        <v>59113</v>
      </c>
      <c r="P8" s="78">
        <f t="shared" ref="P8:P45" si="3">F8+K8</f>
        <v>9020098</v>
      </c>
      <c r="Q8" s="79">
        <f t="shared" ref="Q8:Q45" si="4">G8+L8</f>
        <v>5613412</v>
      </c>
    </row>
    <row r="9" spans="1:18" ht="16.7" customHeight="1">
      <c r="A9" s="80"/>
      <c r="B9" s="132" t="str">
        <f>'９８～９９'!$B$7</f>
        <v>５年以前</v>
      </c>
      <c r="C9" s="91">
        <v>836</v>
      </c>
      <c r="D9" s="74">
        <v>81603</v>
      </c>
      <c r="E9" s="74">
        <v>79604</v>
      </c>
      <c r="F9" s="74">
        <v>7230408</v>
      </c>
      <c r="G9" s="74">
        <v>3705873</v>
      </c>
      <c r="H9" s="73">
        <v>6496</v>
      </c>
      <c r="I9" s="74">
        <v>165028</v>
      </c>
      <c r="J9" s="74">
        <v>142915</v>
      </c>
      <c r="K9" s="74">
        <v>20787661</v>
      </c>
      <c r="L9" s="74">
        <v>11737572</v>
      </c>
      <c r="M9" s="73">
        <f t="shared" si="0"/>
        <v>7332</v>
      </c>
      <c r="N9" s="74">
        <f t="shared" si="1"/>
        <v>246631</v>
      </c>
      <c r="O9" s="74">
        <f t="shared" si="2"/>
        <v>222519</v>
      </c>
      <c r="P9" s="74">
        <f t="shared" si="3"/>
        <v>28018069</v>
      </c>
      <c r="Q9" s="75">
        <f t="shared" si="4"/>
        <v>15443445</v>
      </c>
    </row>
    <row r="10" spans="1:18" ht="16.7" customHeight="1" thickBot="1">
      <c r="A10" s="76" t="s">
        <v>84</v>
      </c>
      <c r="B10" s="133" t="str">
        <f>'９８～９９'!$B$8</f>
        <v>６  年</v>
      </c>
      <c r="C10" s="244">
        <v>182</v>
      </c>
      <c r="D10" s="78">
        <v>18143</v>
      </c>
      <c r="E10" s="78">
        <v>17409</v>
      </c>
      <c r="F10" s="78">
        <v>1780703</v>
      </c>
      <c r="G10" s="78">
        <v>929098</v>
      </c>
      <c r="H10" s="77">
        <v>403</v>
      </c>
      <c r="I10" s="78">
        <v>31894</v>
      </c>
      <c r="J10" s="78">
        <v>29316</v>
      </c>
      <c r="K10" s="78">
        <v>3834581</v>
      </c>
      <c r="L10" s="78">
        <v>2080162</v>
      </c>
      <c r="M10" s="77">
        <f t="shared" si="0"/>
        <v>585</v>
      </c>
      <c r="N10" s="78">
        <f t="shared" si="1"/>
        <v>50037</v>
      </c>
      <c r="O10" s="78">
        <f t="shared" si="2"/>
        <v>46725</v>
      </c>
      <c r="P10" s="78">
        <f t="shared" si="3"/>
        <v>5615284</v>
      </c>
      <c r="Q10" s="79">
        <f t="shared" si="4"/>
        <v>3009260</v>
      </c>
    </row>
    <row r="11" spans="1:18" ht="16.7" customHeight="1">
      <c r="A11" s="81"/>
      <c r="B11" s="132" t="str">
        <f>'９８～９９'!$B$7</f>
        <v>５年以前</v>
      </c>
      <c r="C11" s="91">
        <v>383</v>
      </c>
      <c r="D11" s="74">
        <v>36570</v>
      </c>
      <c r="E11" s="74">
        <v>35201</v>
      </c>
      <c r="F11" s="74">
        <v>3196963</v>
      </c>
      <c r="G11" s="74">
        <v>1659279</v>
      </c>
      <c r="H11" s="73">
        <v>4645</v>
      </c>
      <c r="I11" s="74">
        <v>110142</v>
      </c>
      <c r="J11" s="74">
        <v>100533</v>
      </c>
      <c r="K11" s="74">
        <v>13280287</v>
      </c>
      <c r="L11" s="74">
        <v>7305670</v>
      </c>
      <c r="M11" s="73">
        <f t="shared" si="0"/>
        <v>5028</v>
      </c>
      <c r="N11" s="74">
        <f t="shared" si="1"/>
        <v>146712</v>
      </c>
      <c r="O11" s="74">
        <f t="shared" si="2"/>
        <v>135734</v>
      </c>
      <c r="P11" s="74">
        <f t="shared" si="3"/>
        <v>16477250</v>
      </c>
      <c r="Q11" s="75">
        <f t="shared" si="4"/>
        <v>8964949</v>
      </c>
    </row>
    <row r="12" spans="1:18" ht="16.7" customHeight="1" thickBot="1">
      <c r="A12" s="76" t="s">
        <v>121</v>
      </c>
      <c r="B12" s="133" t="str">
        <f>'９８～９９'!$B$8</f>
        <v>６  年</v>
      </c>
      <c r="C12" s="244">
        <v>92</v>
      </c>
      <c r="D12" s="78">
        <v>8682</v>
      </c>
      <c r="E12" s="78">
        <v>8501</v>
      </c>
      <c r="F12" s="78">
        <v>864219</v>
      </c>
      <c r="G12" s="78">
        <v>440672</v>
      </c>
      <c r="H12" s="77">
        <v>2818</v>
      </c>
      <c r="I12" s="78">
        <v>33171</v>
      </c>
      <c r="J12" s="78">
        <v>28885</v>
      </c>
      <c r="K12" s="78">
        <v>4702854</v>
      </c>
      <c r="L12" s="78">
        <v>2664779</v>
      </c>
      <c r="M12" s="77">
        <f t="shared" si="0"/>
        <v>2910</v>
      </c>
      <c r="N12" s="78">
        <f t="shared" si="1"/>
        <v>41853</v>
      </c>
      <c r="O12" s="78">
        <f t="shared" si="2"/>
        <v>37386</v>
      </c>
      <c r="P12" s="78">
        <f t="shared" si="3"/>
        <v>5567073</v>
      </c>
      <c r="Q12" s="79">
        <f t="shared" si="4"/>
        <v>3105451</v>
      </c>
    </row>
    <row r="13" spans="1:18" ht="16.7" customHeight="1">
      <c r="A13" s="81"/>
      <c r="B13" s="132" t="str">
        <f>'９８～９９'!$B$7</f>
        <v>５年以前</v>
      </c>
      <c r="C13" s="91">
        <v>322</v>
      </c>
      <c r="D13" s="74">
        <v>32496</v>
      </c>
      <c r="E13" s="74">
        <v>31587</v>
      </c>
      <c r="F13" s="74">
        <v>2851051</v>
      </c>
      <c r="G13" s="74">
        <v>1464208</v>
      </c>
      <c r="H13" s="73">
        <v>3636</v>
      </c>
      <c r="I13" s="74">
        <v>109673</v>
      </c>
      <c r="J13" s="74">
        <v>94323</v>
      </c>
      <c r="K13" s="74">
        <v>14342768</v>
      </c>
      <c r="L13" s="74">
        <v>8188670</v>
      </c>
      <c r="M13" s="73">
        <f t="shared" si="0"/>
        <v>3958</v>
      </c>
      <c r="N13" s="74">
        <f t="shared" si="1"/>
        <v>142169</v>
      </c>
      <c r="O13" s="74">
        <f t="shared" si="2"/>
        <v>125910</v>
      </c>
      <c r="P13" s="74">
        <f t="shared" si="3"/>
        <v>17193819</v>
      </c>
      <c r="Q13" s="75">
        <f t="shared" si="4"/>
        <v>9652878</v>
      </c>
    </row>
    <row r="14" spans="1:18" ht="16.7" customHeight="1" thickBot="1">
      <c r="A14" s="76" t="s">
        <v>122</v>
      </c>
      <c r="B14" s="133" t="str">
        <f>'９８～９９'!$B$8</f>
        <v>６  年</v>
      </c>
      <c r="C14" s="244">
        <v>73</v>
      </c>
      <c r="D14" s="78">
        <v>6927</v>
      </c>
      <c r="E14" s="78">
        <v>6702</v>
      </c>
      <c r="F14" s="78">
        <v>692089</v>
      </c>
      <c r="G14" s="78">
        <v>357032</v>
      </c>
      <c r="H14" s="77">
        <v>295</v>
      </c>
      <c r="I14" s="78">
        <v>34919</v>
      </c>
      <c r="J14" s="78">
        <v>25195</v>
      </c>
      <c r="K14" s="78">
        <v>5193644</v>
      </c>
      <c r="L14" s="78">
        <v>3359830</v>
      </c>
      <c r="M14" s="77">
        <f t="shared" si="0"/>
        <v>368</v>
      </c>
      <c r="N14" s="78">
        <f t="shared" si="1"/>
        <v>41846</v>
      </c>
      <c r="O14" s="78">
        <f t="shared" si="2"/>
        <v>31897</v>
      </c>
      <c r="P14" s="78">
        <f t="shared" si="3"/>
        <v>5885733</v>
      </c>
      <c r="Q14" s="79">
        <f t="shared" si="4"/>
        <v>3716862</v>
      </c>
    </row>
    <row r="15" spans="1:18" ht="16.7" customHeight="1">
      <c r="A15" s="81"/>
      <c r="B15" s="132" t="str">
        <f>'９８～９９'!$B$7</f>
        <v>５年以前</v>
      </c>
      <c r="C15" s="91">
        <v>760</v>
      </c>
      <c r="D15" s="74">
        <v>71027</v>
      </c>
      <c r="E15" s="74">
        <v>69650</v>
      </c>
      <c r="F15" s="74">
        <v>6365195</v>
      </c>
      <c r="G15" s="74">
        <v>3246246</v>
      </c>
      <c r="H15" s="73">
        <v>1375</v>
      </c>
      <c r="I15" s="74">
        <v>70350</v>
      </c>
      <c r="J15" s="74">
        <v>63334</v>
      </c>
      <c r="K15" s="74">
        <v>8408139</v>
      </c>
      <c r="L15" s="74">
        <v>4640959</v>
      </c>
      <c r="M15" s="73">
        <f t="shared" si="0"/>
        <v>2135</v>
      </c>
      <c r="N15" s="74">
        <f t="shared" si="1"/>
        <v>141377</v>
      </c>
      <c r="O15" s="74">
        <f t="shared" si="2"/>
        <v>132984</v>
      </c>
      <c r="P15" s="74">
        <f t="shared" si="3"/>
        <v>14773334</v>
      </c>
      <c r="Q15" s="75">
        <f t="shared" si="4"/>
        <v>7887205</v>
      </c>
    </row>
    <row r="16" spans="1:18" ht="16.7" customHeight="1" thickBot="1">
      <c r="A16" s="76" t="s">
        <v>123</v>
      </c>
      <c r="B16" s="133" t="str">
        <f>'９８～９９'!$B$8</f>
        <v>６  年</v>
      </c>
      <c r="C16" s="244">
        <v>158</v>
      </c>
      <c r="D16" s="78">
        <v>14747</v>
      </c>
      <c r="E16" s="78">
        <v>14635</v>
      </c>
      <c r="F16" s="78">
        <v>1466154</v>
      </c>
      <c r="G16" s="78">
        <v>738517</v>
      </c>
      <c r="H16" s="77">
        <v>85</v>
      </c>
      <c r="I16" s="78">
        <v>8582</v>
      </c>
      <c r="J16" s="78">
        <v>7526</v>
      </c>
      <c r="K16" s="78">
        <v>1126378</v>
      </c>
      <c r="L16" s="78">
        <v>632364</v>
      </c>
      <c r="M16" s="77">
        <f t="shared" si="0"/>
        <v>243</v>
      </c>
      <c r="N16" s="78">
        <f t="shared" si="1"/>
        <v>23329</v>
      </c>
      <c r="O16" s="78">
        <f t="shared" si="2"/>
        <v>22161</v>
      </c>
      <c r="P16" s="78">
        <f t="shared" si="3"/>
        <v>2592532</v>
      </c>
      <c r="Q16" s="79">
        <f t="shared" si="4"/>
        <v>1370881</v>
      </c>
    </row>
    <row r="17" spans="1:17" ht="16.7" customHeight="1">
      <c r="A17" s="81"/>
      <c r="B17" s="132" t="str">
        <f>'９８～９９'!$B$7</f>
        <v>５年以前</v>
      </c>
      <c r="C17" s="91">
        <v>527</v>
      </c>
      <c r="D17" s="74">
        <v>31824</v>
      </c>
      <c r="E17" s="74">
        <v>31471</v>
      </c>
      <c r="F17" s="74">
        <v>2789347</v>
      </c>
      <c r="G17" s="74">
        <v>1409308</v>
      </c>
      <c r="H17" s="73">
        <v>3675</v>
      </c>
      <c r="I17" s="74">
        <v>67064</v>
      </c>
      <c r="J17" s="74">
        <v>62962</v>
      </c>
      <c r="K17" s="74">
        <v>7626903</v>
      </c>
      <c r="L17" s="74">
        <v>4040975</v>
      </c>
      <c r="M17" s="73">
        <f t="shared" si="0"/>
        <v>4202</v>
      </c>
      <c r="N17" s="74">
        <f t="shared" si="1"/>
        <v>98888</v>
      </c>
      <c r="O17" s="74">
        <f t="shared" si="2"/>
        <v>94433</v>
      </c>
      <c r="P17" s="74">
        <f t="shared" si="3"/>
        <v>10416250</v>
      </c>
      <c r="Q17" s="75">
        <f t="shared" si="4"/>
        <v>5450283</v>
      </c>
    </row>
    <row r="18" spans="1:17" ht="16.7" customHeight="1" thickBot="1">
      <c r="A18" s="76" t="s">
        <v>124</v>
      </c>
      <c r="B18" s="133" t="str">
        <f>'９８～９９'!$B$8</f>
        <v>６  年</v>
      </c>
      <c r="C18" s="244">
        <v>64</v>
      </c>
      <c r="D18" s="78">
        <v>6324</v>
      </c>
      <c r="E18" s="78">
        <v>6275</v>
      </c>
      <c r="F18" s="78">
        <v>611770</v>
      </c>
      <c r="G18" s="78">
        <v>308017</v>
      </c>
      <c r="H18" s="77">
        <v>4</v>
      </c>
      <c r="I18" s="78">
        <v>3181</v>
      </c>
      <c r="J18" s="78">
        <v>2418</v>
      </c>
      <c r="K18" s="78">
        <v>365409</v>
      </c>
      <c r="L18" s="78">
        <v>229569</v>
      </c>
      <c r="M18" s="77">
        <f t="shared" si="0"/>
        <v>68</v>
      </c>
      <c r="N18" s="78">
        <f t="shared" si="1"/>
        <v>9505</v>
      </c>
      <c r="O18" s="78">
        <f t="shared" si="2"/>
        <v>8693</v>
      </c>
      <c r="P18" s="78">
        <f t="shared" si="3"/>
        <v>977179</v>
      </c>
      <c r="Q18" s="79">
        <f t="shared" si="4"/>
        <v>537586</v>
      </c>
    </row>
    <row r="19" spans="1:17" ht="16.7" customHeight="1">
      <c r="A19" s="81"/>
      <c r="B19" s="132" t="str">
        <f>'９８～９９'!$B$7</f>
        <v>５年以前</v>
      </c>
      <c r="C19" s="91">
        <v>302</v>
      </c>
      <c r="D19" s="74">
        <v>29941</v>
      </c>
      <c r="E19" s="74">
        <v>28738</v>
      </c>
      <c r="F19" s="74">
        <v>2699465</v>
      </c>
      <c r="G19" s="74">
        <v>1408501</v>
      </c>
      <c r="H19" s="73">
        <v>3519</v>
      </c>
      <c r="I19" s="74">
        <v>82008</v>
      </c>
      <c r="J19" s="74">
        <v>72690</v>
      </c>
      <c r="K19" s="74">
        <v>9772372</v>
      </c>
      <c r="L19" s="74">
        <v>5498099</v>
      </c>
      <c r="M19" s="73">
        <f t="shared" si="0"/>
        <v>3821</v>
      </c>
      <c r="N19" s="74">
        <f t="shared" si="1"/>
        <v>111949</v>
      </c>
      <c r="O19" s="74">
        <f t="shared" si="2"/>
        <v>101428</v>
      </c>
      <c r="P19" s="74">
        <f t="shared" si="3"/>
        <v>12471837</v>
      </c>
      <c r="Q19" s="75">
        <f t="shared" si="4"/>
        <v>6906600</v>
      </c>
    </row>
    <row r="20" spans="1:17" ht="16.7" customHeight="1" thickBot="1">
      <c r="A20" s="76" t="s">
        <v>89</v>
      </c>
      <c r="B20" s="133" t="str">
        <f>'９８～９９'!$B$8</f>
        <v>６  年</v>
      </c>
      <c r="C20" s="244">
        <v>88</v>
      </c>
      <c r="D20" s="78">
        <v>8974</v>
      </c>
      <c r="E20" s="78">
        <v>8779</v>
      </c>
      <c r="F20" s="78">
        <v>884901</v>
      </c>
      <c r="G20" s="78">
        <v>452019</v>
      </c>
      <c r="H20" s="77">
        <v>9</v>
      </c>
      <c r="I20" s="78">
        <v>3327</v>
      </c>
      <c r="J20" s="78">
        <v>3030</v>
      </c>
      <c r="K20" s="78">
        <v>367637</v>
      </c>
      <c r="L20" s="78">
        <v>202032</v>
      </c>
      <c r="M20" s="77">
        <f t="shared" si="0"/>
        <v>97</v>
      </c>
      <c r="N20" s="78">
        <f t="shared" si="1"/>
        <v>12301</v>
      </c>
      <c r="O20" s="78">
        <f t="shared" si="2"/>
        <v>11809</v>
      </c>
      <c r="P20" s="78">
        <f t="shared" si="3"/>
        <v>1252538</v>
      </c>
      <c r="Q20" s="79">
        <f t="shared" si="4"/>
        <v>654051</v>
      </c>
    </row>
    <row r="21" spans="1:17" ht="16.7" customHeight="1">
      <c r="A21" s="81"/>
      <c r="B21" s="132" t="str">
        <f>'９８～９９'!$B$7</f>
        <v>５年以前</v>
      </c>
      <c r="C21" s="73">
        <v>289</v>
      </c>
      <c r="D21" s="247">
        <v>28103</v>
      </c>
      <c r="E21" s="74">
        <v>27253</v>
      </c>
      <c r="F21" s="74">
        <v>2514551</v>
      </c>
      <c r="G21" s="245">
        <v>1298061</v>
      </c>
      <c r="H21" s="73">
        <v>290</v>
      </c>
      <c r="I21" s="74">
        <v>22372</v>
      </c>
      <c r="J21" s="74">
        <v>18372</v>
      </c>
      <c r="K21" s="74">
        <v>2513519</v>
      </c>
      <c r="L21" s="74">
        <v>1474590</v>
      </c>
      <c r="M21" s="73">
        <f t="shared" si="0"/>
        <v>579</v>
      </c>
      <c r="N21" s="74">
        <f t="shared" si="1"/>
        <v>50475</v>
      </c>
      <c r="O21" s="74">
        <f t="shared" si="2"/>
        <v>45625</v>
      </c>
      <c r="P21" s="74">
        <f t="shared" si="3"/>
        <v>5028070</v>
      </c>
      <c r="Q21" s="75">
        <f t="shared" si="4"/>
        <v>2772651</v>
      </c>
    </row>
    <row r="22" spans="1:17" ht="16.7" customHeight="1" thickBot="1">
      <c r="A22" s="76" t="s">
        <v>125</v>
      </c>
      <c r="B22" s="133" t="str">
        <f>'９８～９９'!$B$8</f>
        <v>６  年</v>
      </c>
      <c r="C22" s="77">
        <v>99</v>
      </c>
      <c r="D22" s="248">
        <v>9201</v>
      </c>
      <c r="E22" s="78">
        <v>9051</v>
      </c>
      <c r="F22" s="78">
        <v>916460</v>
      </c>
      <c r="G22" s="246">
        <v>466075</v>
      </c>
      <c r="H22" s="77">
        <v>10</v>
      </c>
      <c r="I22" s="78">
        <v>3985</v>
      </c>
      <c r="J22" s="78">
        <v>3391</v>
      </c>
      <c r="K22" s="78">
        <v>453250</v>
      </c>
      <c r="L22" s="78">
        <v>260388</v>
      </c>
      <c r="M22" s="77">
        <f t="shared" si="0"/>
        <v>109</v>
      </c>
      <c r="N22" s="78">
        <f t="shared" si="1"/>
        <v>13186</v>
      </c>
      <c r="O22" s="78">
        <f t="shared" si="2"/>
        <v>12442</v>
      </c>
      <c r="P22" s="78">
        <f t="shared" si="3"/>
        <v>1369710</v>
      </c>
      <c r="Q22" s="79">
        <f t="shared" si="4"/>
        <v>726463</v>
      </c>
    </row>
    <row r="23" spans="1:17" ht="16.7" customHeight="1">
      <c r="A23" s="81"/>
      <c r="B23" s="132" t="str">
        <f>'９８～９９'!$B$7</f>
        <v>５年以前</v>
      </c>
      <c r="C23" s="73">
        <v>363</v>
      </c>
      <c r="D23" s="74">
        <v>34195</v>
      </c>
      <c r="E23" s="74">
        <v>33680</v>
      </c>
      <c r="F23" s="74">
        <v>3048927</v>
      </c>
      <c r="G23" s="74">
        <v>1545580</v>
      </c>
      <c r="H23" s="73">
        <v>3738</v>
      </c>
      <c r="I23" s="74">
        <v>61299</v>
      </c>
      <c r="J23" s="74">
        <v>58624</v>
      </c>
      <c r="K23" s="74">
        <v>6763813</v>
      </c>
      <c r="L23" s="74">
        <v>3541297</v>
      </c>
      <c r="M23" s="73">
        <f t="shared" si="0"/>
        <v>4101</v>
      </c>
      <c r="N23" s="74">
        <f t="shared" si="1"/>
        <v>95494</v>
      </c>
      <c r="O23" s="74">
        <f t="shared" si="2"/>
        <v>92304</v>
      </c>
      <c r="P23" s="74">
        <f t="shared" si="3"/>
        <v>9812740</v>
      </c>
      <c r="Q23" s="75">
        <f t="shared" si="4"/>
        <v>5086877</v>
      </c>
    </row>
    <row r="24" spans="1:17" ht="16.7" customHeight="1" thickBot="1">
      <c r="A24" s="76" t="s">
        <v>126</v>
      </c>
      <c r="B24" s="133" t="str">
        <f>'９８～９９'!$B$8</f>
        <v>６  年</v>
      </c>
      <c r="C24" s="244">
        <v>139</v>
      </c>
      <c r="D24" s="78">
        <v>13035</v>
      </c>
      <c r="E24" s="78">
        <v>12718</v>
      </c>
      <c r="F24" s="78">
        <v>1322301</v>
      </c>
      <c r="G24" s="78">
        <v>678606</v>
      </c>
      <c r="H24" s="77">
        <v>362</v>
      </c>
      <c r="I24" s="78">
        <v>8905</v>
      </c>
      <c r="J24" s="78">
        <v>8842</v>
      </c>
      <c r="K24" s="78">
        <v>1088496</v>
      </c>
      <c r="L24" s="78">
        <v>547849</v>
      </c>
      <c r="M24" s="77">
        <f t="shared" si="0"/>
        <v>501</v>
      </c>
      <c r="N24" s="78">
        <f t="shared" si="1"/>
        <v>21940</v>
      </c>
      <c r="O24" s="78">
        <f t="shared" si="2"/>
        <v>21560</v>
      </c>
      <c r="P24" s="78">
        <f t="shared" si="3"/>
        <v>2410797</v>
      </c>
      <c r="Q24" s="79">
        <f t="shared" si="4"/>
        <v>1226455</v>
      </c>
    </row>
    <row r="25" spans="1:17" ht="16.7" customHeight="1">
      <c r="A25" s="81"/>
      <c r="B25" s="132" t="str">
        <f>'９８～９９'!$B$7</f>
        <v>５年以前</v>
      </c>
      <c r="C25" s="91">
        <v>276</v>
      </c>
      <c r="D25" s="74">
        <v>27304</v>
      </c>
      <c r="E25" s="74">
        <v>26263</v>
      </c>
      <c r="F25" s="74">
        <v>2418788</v>
      </c>
      <c r="G25" s="74">
        <v>1255222</v>
      </c>
      <c r="H25" s="73">
        <v>1474</v>
      </c>
      <c r="I25" s="74">
        <v>36971</v>
      </c>
      <c r="J25" s="74">
        <v>28603</v>
      </c>
      <c r="K25" s="74">
        <v>4719613</v>
      </c>
      <c r="L25" s="74">
        <v>2861282</v>
      </c>
      <c r="M25" s="73">
        <f t="shared" si="0"/>
        <v>1750</v>
      </c>
      <c r="N25" s="74">
        <f t="shared" si="1"/>
        <v>64275</v>
      </c>
      <c r="O25" s="74">
        <f t="shared" si="2"/>
        <v>54866</v>
      </c>
      <c r="P25" s="74">
        <f t="shared" si="3"/>
        <v>7138401</v>
      </c>
      <c r="Q25" s="75">
        <f t="shared" si="4"/>
        <v>4116504</v>
      </c>
    </row>
    <row r="26" spans="1:17" ht="16.7" customHeight="1" thickBot="1">
      <c r="A26" s="76" t="s">
        <v>127</v>
      </c>
      <c r="B26" s="133" t="str">
        <f>'９８～９９'!$B$8</f>
        <v>６  年</v>
      </c>
      <c r="C26" s="244">
        <v>58</v>
      </c>
      <c r="D26" s="78">
        <v>5704</v>
      </c>
      <c r="E26" s="78">
        <v>5511</v>
      </c>
      <c r="F26" s="78">
        <v>571463</v>
      </c>
      <c r="G26" s="78">
        <v>295423</v>
      </c>
      <c r="H26" s="77">
        <v>2</v>
      </c>
      <c r="I26" s="78">
        <v>1210</v>
      </c>
      <c r="J26" s="78">
        <v>1210</v>
      </c>
      <c r="K26" s="78">
        <v>162440</v>
      </c>
      <c r="L26" s="78">
        <v>81220</v>
      </c>
      <c r="M26" s="77">
        <f t="shared" si="0"/>
        <v>60</v>
      </c>
      <c r="N26" s="78">
        <f t="shared" si="1"/>
        <v>6914</v>
      </c>
      <c r="O26" s="78">
        <f t="shared" si="2"/>
        <v>6721</v>
      </c>
      <c r="P26" s="78">
        <f t="shared" si="3"/>
        <v>733903</v>
      </c>
      <c r="Q26" s="79">
        <f t="shared" si="4"/>
        <v>376643</v>
      </c>
    </row>
    <row r="27" spans="1:17" ht="16.7" customHeight="1">
      <c r="A27" s="81"/>
      <c r="B27" s="132" t="str">
        <f>'９８～９９'!$B$7</f>
        <v>５年以前</v>
      </c>
      <c r="C27" s="91">
        <v>1098</v>
      </c>
      <c r="D27" s="74">
        <v>108501</v>
      </c>
      <c r="E27" s="74">
        <v>105775</v>
      </c>
      <c r="F27" s="74">
        <v>9716285</v>
      </c>
      <c r="G27" s="74">
        <v>4985222</v>
      </c>
      <c r="H27" s="73">
        <v>20454</v>
      </c>
      <c r="I27" s="74">
        <v>286001</v>
      </c>
      <c r="J27" s="74">
        <v>269843</v>
      </c>
      <c r="K27" s="74">
        <v>36713172</v>
      </c>
      <c r="L27" s="74">
        <v>19413078</v>
      </c>
      <c r="M27" s="73">
        <f t="shared" si="0"/>
        <v>21552</v>
      </c>
      <c r="N27" s="74">
        <f t="shared" si="1"/>
        <v>394502</v>
      </c>
      <c r="O27" s="74">
        <f t="shared" si="2"/>
        <v>375618</v>
      </c>
      <c r="P27" s="74">
        <f t="shared" si="3"/>
        <v>46429457</v>
      </c>
      <c r="Q27" s="75">
        <f t="shared" si="4"/>
        <v>24398300</v>
      </c>
    </row>
    <row r="28" spans="1:17" ht="16.7" customHeight="1" thickBot="1">
      <c r="A28" s="76" t="s">
        <v>128</v>
      </c>
      <c r="B28" s="133" t="str">
        <f>'９８～９９'!$B$8</f>
        <v>６  年</v>
      </c>
      <c r="C28" s="244">
        <v>262</v>
      </c>
      <c r="D28" s="78">
        <v>25239</v>
      </c>
      <c r="E28" s="78">
        <v>24602</v>
      </c>
      <c r="F28" s="78">
        <v>2524006</v>
      </c>
      <c r="G28" s="78">
        <v>1295101</v>
      </c>
      <c r="H28" s="77">
        <v>1390</v>
      </c>
      <c r="I28" s="78">
        <v>62170</v>
      </c>
      <c r="J28" s="78">
        <v>59039</v>
      </c>
      <c r="K28" s="78">
        <v>7918051</v>
      </c>
      <c r="L28" s="78">
        <v>4151231</v>
      </c>
      <c r="M28" s="77">
        <f t="shared" si="0"/>
        <v>1652</v>
      </c>
      <c r="N28" s="78">
        <f t="shared" si="1"/>
        <v>87409</v>
      </c>
      <c r="O28" s="78">
        <f t="shared" si="2"/>
        <v>83641</v>
      </c>
      <c r="P28" s="78">
        <f t="shared" si="3"/>
        <v>10442057</v>
      </c>
      <c r="Q28" s="79">
        <f t="shared" si="4"/>
        <v>5446332</v>
      </c>
    </row>
    <row r="29" spans="1:17" ht="16.7" customHeight="1">
      <c r="A29" s="81"/>
      <c r="B29" s="132" t="str">
        <f>'９８～９９'!$B$7</f>
        <v>５年以前</v>
      </c>
      <c r="C29" s="91">
        <v>210</v>
      </c>
      <c r="D29" s="74">
        <v>22079</v>
      </c>
      <c r="E29" s="74">
        <v>20572</v>
      </c>
      <c r="F29" s="74">
        <v>1959183</v>
      </c>
      <c r="G29" s="74">
        <v>1050958</v>
      </c>
      <c r="H29" s="73">
        <v>3573</v>
      </c>
      <c r="I29" s="74">
        <v>64318</v>
      </c>
      <c r="J29" s="74">
        <v>59573</v>
      </c>
      <c r="K29" s="74">
        <v>7798765</v>
      </c>
      <c r="L29" s="74">
        <v>4162488</v>
      </c>
      <c r="M29" s="73">
        <f t="shared" si="0"/>
        <v>3783</v>
      </c>
      <c r="N29" s="74">
        <f t="shared" si="1"/>
        <v>86397</v>
      </c>
      <c r="O29" s="74">
        <f t="shared" si="2"/>
        <v>80145</v>
      </c>
      <c r="P29" s="74">
        <f t="shared" si="3"/>
        <v>9757948</v>
      </c>
      <c r="Q29" s="75">
        <f t="shared" si="4"/>
        <v>5213446</v>
      </c>
    </row>
    <row r="30" spans="1:17" ht="16.7" customHeight="1" thickBot="1">
      <c r="A30" s="76" t="s">
        <v>129</v>
      </c>
      <c r="B30" s="133" t="str">
        <f>'９８～９９'!$B$8</f>
        <v>６  年</v>
      </c>
      <c r="C30" s="244">
        <v>33</v>
      </c>
      <c r="D30" s="78">
        <v>3513</v>
      </c>
      <c r="E30" s="78">
        <v>3512</v>
      </c>
      <c r="F30" s="78">
        <v>354876</v>
      </c>
      <c r="G30" s="78">
        <v>177483</v>
      </c>
      <c r="H30" s="77">
        <v>12</v>
      </c>
      <c r="I30" s="78">
        <v>6547</v>
      </c>
      <c r="J30" s="78">
        <v>6547</v>
      </c>
      <c r="K30" s="78">
        <v>777790</v>
      </c>
      <c r="L30" s="78">
        <v>388895</v>
      </c>
      <c r="M30" s="92">
        <f t="shared" si="0"/>
        <v>45</v>
      </c>
      <c r="N30" s="78">
        <f t="shared" si="1"/>
        <v>10060</v>
      </c>
      <c r="O30" s="78">
        <f t="shared" si="2"/>
        <v>10059</v>
      </c>
      <c r="P30" s="78">
        <f t="shared" si="3"/>
        <v>1132666</v>
      </c>
      <c r="Q30" s="79">
        <f t="shared" si="4"/>
        <v>566378</v>
      </c>
    </row>
    <row r="31" spans="1:17" ht="16.7" customHeight="1">
      <c r="A31" s="81"/>
      <c r="B31" s="132" t="str">
        <f>'９８～９９'!$B$7</f>
        <v>５年以前</v>
      </c>
      <c r="C31" s="91">
        <v>159</v>
      </c>
      <c r="D31" s="74">
        <v>18715</v>
      </c>
      <c r="E31" s="74">
        <v>17716</v>
      </c>
      <c r="F31" s="74">
        <v>1655997</v>
      </c>
      <c r="G31" s="74">
        <v>873793</v>
      </c>
      <c r="H31" s="73">
        <v>8295</v>
      </c>
      <c r="I31" s="74">
        <v>113911</v>
      </c>
      <c r="J31" s="74">
        <v>109520</v>
      </c>
      <c r="K31" s="74">
        <v>13483981</v>
      </c>
      <c r="L31" s="74">
        <v>6963674</v>
      </c>
      <c r="M31" s="73">
        <f t="shared" si="0"/>
        <v>8454</v>
      </c>
      <c r="N31" s="74">
        <f t="shared" si="1"/>
        <v>132626</v>
      </c>
      <c r="O31" s="74">
        <f t="shared" si="2"/>
        <v>127236</v>
      </c>
      <c r="P31" s="74">
        <f t="shared" si="3"/>
        <v>15139978</v>
      </c>
      <c r="Q31" s="75">
        <f t="shared" si="4"/>
        <v>7837467</v>
      </c>
    </row>
    <row r="32" spans="1:17" ht="16.7" customHeight="1" thickBot="1">
      <c r="A32" s="76" t="s">
        <v>130</v>
      </c>
      <c r="B32" s="133" t="str">
        <f>'９８～９９'!$B$8</f>
        <v>６  年</v>
      </c>
      <c r="C32" s="244">
        <v>68</v>
      </c>
      <c r="D32" s="78">
        <v>7368</v>
      </c>
      <c r="E32" s="78">
        <v>7368</v>
      </c>
      <c r="F32" s="78">
        <v>731582</v>
      </c>
      <c r="G32" s="78">
        <v>365791</v>
      </c>
      <c r="H32" s="77">
        <v>547</v>
      </c>
      <c r="I32" s="78">
        <v>22747</v>
      </c>
      <c r="J32" s="78">
        <v>20856</v>
      </c>
      <c r="K32" s="78">
        <v>3000305</v>
      </c>
      <c r="L32" s="78">
        <v>1619855</v>
      </c>
      <c r="M32" s="77">
        <f t="shared" si="0"/>
        <v>615</v>
      </c>
      <c r="N32" s="78">
        <f t="shared" si="1"/>
        <v>30115</v>
      </c>
      <c r="O32" s="78">
        <f t="shared" si="2"/>
        <v>28224</v>
      </c>
      <c r="P32" s="78">
        <f t="shared" si="3"/>
        <v>3731887</v>
      </c>
      <c r="Q32" s="79">
        <f t="shared" si="4"/>
        <v>1985646</v>
      </c>
    </row>
    <row r="33" spans="1:17" ht="16.7" customHeight="1">
      <c r="A33" s="81"/>
      <c r="B33" s="132" t="str">
        <f>'９８～９９'!$B$7</f>
        <v>５年以前</v>
      </c>
      <c r="C33" s="91">
        <v>163</v>
      </c>
      <c r="D33" s="74">
        <v>17677</v>
      </c>
      <c r="E33" s="74">
        <v>17509</v>
      </c>
      <c r="F33" s="74">
        <v>1560822</v>
      </c>
      <c r="G33" s="74">
        <v>787595</v>
      </c>
      <c r="H33" s="73">
        <v>16455</v>
      </c>
      <c r="I33" s="74">
        <v>158080</v>
      </c>
      <c r="J33" s="74">
        <v>153609</v>
      </c>
      <c r="K33" s="74">
        <v>18868190</v>
      </c>
      <c r="L33" s="74">
        <v>9716809</v>
      </c>
      <c r="M33" s="73">
        <f t="shared" si="0"/>
        <v>16618</v>
      </c>
      <c r="N33" s="74">
        <f t="shared" si="1"/>
        <v>175757</v>
      </c>
      <c r="O33" s="74">
        <f t="shared" si="2"/>
        <v>171118</v>
      </c>
      <c r="P33" s="74">
        <f t="shared" si="3"/>
        <v>20429012</v>
      </c>
      <c r="Q33" s="75">
        <f t="shared" si="4"/>
        <v>10504404</v>
      </c>
    </row>
    <row r="34" spans="1:17" ht="16.7" customHeight="1" thickBot="1">
      <c r="A34" s="76" t="s">
        <v>131</v>
      </c>
      <c r="B34" s="133" t="str">
        <f>'９８～９９'!$B$8</f>
        <v>６  年</v>
      </c>
      <c r="C34" s="244">
        <v>41</v>
      </c>
      <c r="D34" s="78">
        <v>4341</v>
      </c>
      <c r="E34" s="78">
        <v>4341</v>
      </c>
      <c r="F34" s="78">
        <v>439182</v>
      </c>
      <c r="G34" s="78">
        <v>219591</v>
      </c>
      <c r="H34" s="77">
        <v>2735</v>
      </c>
      <c r="I34" s="78">
        <v>40992</v>
      </c>
      <c r="J34" s="78">
        <v>40667</v>
      </c>
      <c r="K34" s="78">
        <v>5146297</v>
      </c>
      <c r="L34" s="78">
        <v>2600088</v>
      </c>
      <c r="M34" s="77">
        <f t="shared" si="0"/>
        <v>2776</v>
      </c>
      <c r="N34" s="78">
        <f t="shared" si="1"/>
        <v>45333</v>
      </c>
      <c r="O34" s="78">
        <f t="shared" si="2"/>
        <v>45008</v>
      </c>
      <c r="P34" s="78">
        <f t="shared" si="3"/>
        <v>5585479</v>
      </c>
      <c r="Q34" s="79">
        <f t="shared" si="4"/>
        <v>2819679</v>
      </c>
    </row>
    <row r="35" spans="1:17" ht="16.7" customHeight="1">
      <c r="A35" s="81"/>
      <c r="B35" s="132" t="str">
        <f>'９８～９９'!$B$7</f>
        <v>５年以前</v>
      </c>
      <c r="C35" s="73">
        <v>760</v>
      </c>
      <c r="D35" s="74">
        <v>30829</v>
      </c>
      <c r="E35" s="74">
        <v>30483</v>
      </c>
      <c r="F35" s="74">
        <v>2746811</v>
      </c>
      <c r="G35" s="74">
        <v>1388371</v>
      </c>
      <c r="H35" s="91">
        <v>6637</v>
      </c>
      <c r="I35" s="74">
        <v>103991</v>
      </c>
      <c r="J35" s="74">
        <v>99945</v>
      </c>
      <c r="K35" s="74">
        <v>11961861</v>
      </c>
      <c r="L35" s="74">
        <v>6229006</v>
      </c>
      <c r="M35" s="73">
        <f t="shared" si="0"/>
        <v>7397</v>
      </c>
      <c r="N35" s="74">
        <f t="shared" si="1"/>
        <v>134820</v>
      </c>
      <c r="O35" s="74">
        <f t="shared" si="2"/>
        <v>130428</v>
      </c>
      <c r="P35" s="74">
        <f t="shared" si="3"/>
        <v>14708672</v>
      </c>
      <c r="Q35" s="75">
        <f t="shared" si="4"/>
        <v>7617377</v>
      </c>
    </row>
    <row r="36" spans="1:17" ht="16.7" customHeight="1" thickBot="1">
      <c r="A36" s="76" t="s">
        <v>132</v>
      </c>
      <c r="B36" s="133" t="str">
        <f>'９８～９９'!$B$8</f>
        <v>６  年</v>
      </c>
      <c r="C36" s="77">
        <v>80</v>
      </c>
      <c r="D36" s="78">
        <v>7527</v>
      </c>
      <c r="E36" s="78">
        <v>7472</v>
      </c>
      <c r="F36" s="78">
        <v>750509</v>
      </c>
      <c r="G36" s="78">
        <v>378220</v>
      </c>
      <c r="H36" s="244">
        <v>241</v>
      </c>
      <c r="I36" s="78">
        <v>14391</v>
      </c>
      <c r="J36" s="78">
        <v>13770</v>
      </c>
      <c r="K36" s="78">
        <v>1859607</v>
      </c>
      <c r="L36" s="78">
        <v>974198</v>
      </c>
      <c r="M36" s="77">
        <f t="shared" si="0"/>
        <v>321</v>
      </c>
      <c r="N36" s="78">
        <f t="shared" si="1"/>
        <v>21918</v>
      </c>
      <c r="O36" s="78">
        <f t="shared" si="2"/>
        <v>21242</v>
      </c>
      <c r="P36" s="78">
        <f t="shared" si="3"/>
        <v>2610116</v>
      </c>
      <c r="Q36" s="79">
        <f t="shared" si="4"/>
        <v>1352418</v>
      </c>
    </row>
    <row r="37" spans="1:17" ht="16.7" customHeight="1">
      <c r="A37" s="81"/>
      <c r="B37" s="132" t="str">
        <f>'９８～９９'!$B$7</f>
        <v>５年以前</v>
      </c>
      <c r="C37" s="73">
        <v>100</v>
      </c>
      <c r="D37" s="74">
        <v>11707</v>
      </c>
      <c r="E37" s="74">
        <v>11214</v>
      </c>
      <c r="F37" s="74">
        <v>1033050</v>
      </c>
      <c r="G37" s="74">
        <v>540825</v>
      </c>
      <c r="H37" s="91">
        <v>12354</v>
      </c>
      <c r="I37" s="74">
        <v>116989</v>
      </c>
      <c r="J37" s="74">
        <v>113683</v>
      </c>
      <c r="K37" s="74">
        <v>13676607</v>
      </c>
      <c r="L37" s="74">
        <v>7032141</v>
      </c>
      <c r="M37" s="73">
        <f t="shared" si="0"/>
        <v>12454</v>
      </c>
      <c r="N37" s="74">
        <f t="shared" si="1"/>
        <v>128696</v>
      </c>
      <c r="O37" s="74">
        <f t="shared" si="2"/>
        <v>124897</v>
      </c>
      <c r="P37" s="74">
        <f t="shared" si="3"/>
        <v>14709657</v>
      </c>
      <c r="Q37" s="75">
        <f t="shared" si="4"/>
        <v>7572966</v>
      </c>
    </row>
    <row r="38" spans="1:17" ht="16.7" customHeight="1" thickBot="1">
      <c r="A38" s="76" t="s">
        <v>133</v>
      </c>
      <c r="B38" s="133" t="str">
        <f>'９８～９９'!$B$8</f>
        <v>６  年</v>
      </c>
      <c r="C38" s="77">
        <v>25</v>
      </c>
      <c r="D38" s="78">
        <v>2568</v>
      </c>
      <c r="E38" s="78">
        <v>2568</v>
      </c>
      <c r="F38" s="78">
        <v>254307</v>
      </c>
      <c r="G38" s="78">
        <v>127153</v>
      </c>
      <c r="H38" s="244">
        <v>2</v>
      </c>
      <c r="I38" s="78">
        <v>1336</v>
      </c>
      <c r="J38" s="78">
        <v>1336</v>
      </c>
      <c r="K38" s="78">
        <v>145148</v>
      </c>
      <c r="L38" s="78">
        <v>72574</v>
      </c>
      <c r="M38" s="77">
        <f t="shared" si="0"/>
        <v>27</v>
      </c>
      <c r="N38" s="78">
        <f t="shared" si="1"/>
        <v>3904</v>
      </c>
      <c r="O38" s="78">
        <f t="shared" si="2"/>
        <v>3904</v>
      </c>
      <c r="P38" s="78">
        <f t="shared" si="3"/>
        <v>399455</v>
      </c>
      <c r="Q38" s="79">
        <f t="shared" si="4"/>
        <v>199727</v>
      </c>
    </row>
    <row r="39" spans="1:17" ht="16.7" customHeight="1">
      <c r="A39" s="81"/>
      <c r="B39" s="132" t="str">
        <f>'９８～９９'!$B$7</f>
        <v>５年以前</v>
      </c>
      <c r="C39" s="91">
        <v>57</v>
      </c>
      <c r="D39" s="74">
        <v>7636</v>
      </c>
      <c r="E39" s="74">
        <v>7214</v>
      </c>
      <c r="F39" s="74">
        <v>670432</v>
      </c>
      <c r="G39" s="74">
        <v>355054</v>
      </c>
      <c r="H39" s="73">
        <v>21</v>
      </c>
      <c r="I39" s="74">
        <v>14782</v>
      </c>
      <c r="J39" s="74">
        <v>12453</v>
      </c>
      <c r="K39" s="74">
        <v>1581526</v>
      </c>
      <c r="L39" s="74">
        <v>933047</v>
      </c>
      <c r="M39" s="73">
        <f t="shared" si="0"/>
        <v>78</v>
      </c>
      <c r="N39" s="74">
        <f t="shared" si="1"/>
        <v>22418</v>
      </c>
      <c r="O39" s="74">
        <f t="shared" si="2"/>
        <v>19667</v>
      </c>
      <c r="P39" s="74">
        <f t="shared" si="3"/>
        <v>2251958</v>
      </c>
      <c r="Q39" s="75">
        <f t="shared" si="4"/>
        <v>1288101</v>
      </c>
    </row>
    <row r="40" spans="1:17" ht="16.7" customHeight="1" thickBot="1">
      <c r="A40" s="76" t="s">
        <v>134</v>
      </c>
      <c r="B40" s="133" t="str">
        <f>'９８～９９'!$B$8</f>
        <v>６  年</v>
      </c>
      <c r="C40" s="244">
        <v>24</v>
      </c>
      <c r="D40" s="78">
        <v>6022</v>
      </c>
      <c r="E40" s="78">
        <v>4887</v>
      </c>
      <c r="F40" s="78">
        <v>654871</v>
      </c>
      <c r="G40" s="78">
        <v>393460</v>
      </c>
      <c r="H40" s="77">
        <v>10</v>
      </c>
      <c r="I40" s="78">
        <v>11285</v>
      </c>
      <c r="J40" s="78">
        <v>9505</v>
      </c>
      <c r="K40" s="78">
        <v>1457718</v>
      </c>
      <c r="L40" s="78">
        <v>825486</v>
      </c>
      <c r="M40" s="77">
        <f t="shared" si="0"/>
        <v>34</v>
      </c>
      <c r="N40" s="78">
        <f t="shared" si="1"/>
        <v>17307</v>
      </c>
      <c r="O40" s="78">
        <f t="shared" si="2"/>
        <v>14392</v>
      </c>
      <c r="P40" s="78">
        <f t="shared" si="3"/>
        <v>2112589</v>
      </c>
      <c r="Q40" s="79">
        <f t="shared" si="4"/>
        <v>1218946</v>
      </c>
    </row>
    <row r="41" spans="1:17" ht="16.7" customHeight="1">
      <c r="A41" s="81"/>
      <c r="B41" s="132" t="str">
        <f>'９８～９９'!$B$7</f>
        <v>５年以前</v>
      </c>
      <c r="C41" s="73">
        <v>101</v>
      </c>
      <c r="D41" s="74">
        <v>10253</v>
      </c>
      <c r="E41" s="74">
        <v>10147</v>
      </c>
      <c r="F41" s="74">
        <v>920832</v>
      </c>
      <c r="G41" s="74">
        <v>464763</v>
      </c>
      <c r="H41" s="73">
        <v>733</v>
      </c>
      <c r="I41" s="74">
        <v>22503</v>
      </c>
      <c r="J41" s="74">
        <v>21813</v>
      </c>
      <c r="K41" s="74">
        <v>2659771</v>
      </c>
      <c r="L41" s="74">
        <v>1366142</v>
      </c>
      <c r="M41" s="73">
        <f t="shared" si="0"/>
        <v>834</v>
      </c>
      <c r="N41" s="74">
        <f t="shared" si="1"/>
        <v>32756</v>
      </c>
      <c r="O41" s="74">
        <f>E41+J41</f>
        <v>31960</v>
      </c>
      <c r="P41" s="74">
        <f t="shared" si="3"/>
        <v>3580603</v>
      </c>
      <c r="Q41" s="75">
        <f t="shared" si="4"/>
        <v>1830905</v>
      </c>
    </row>
    <row r="42" spans="1:17" ht="16.7" customHeight="1" thickBot="1">
      <c r="A42" s="76" t="s">
        <v>135</v>
      </c>
      <c r="B42" s="133" t="str">
        <f>'９８～９９'!$B$8</f>
        <v>６  年</v>
      </c>
      <c r="C42" s="77">
        <v>24</v>
      </c>
      <c r="D42" s="78">
        <v>2351</v>
      </c>
      <c r="E42" s="78">
        <v>2324</v>
      </c>
      <c r="F42" s="78">
        <v>228242</v>
      </c>
      <c r="G42" s="78">
        <v>115299</v>
      </c>
      <c r="H42" s="77">
        <v>327</v>
      </c>
      <c r="I42" s="78">
        <v>6844</v>
      </c>
      <c r="J42" s="78">
        <v>6411</v>
      </c>
      <c r="K42" s="78">
        <v>928229</v>
      </c>
      <c r="L42" s="78">
        <v>490589</v>
      </c>
      <c r="M42" s="77">
        <f t="shared" si="0"/>
        <v>351</v>
      </c>
      <c r="N42" s="78">
        <f t="shared" si="1"/>
        <v>9195</v>
      </c>
      <c r="O42" s="78">
        <f t="shared" si="2"/>
        <v>8735</v>
      </c>
      <c r="P42" s="78">
        <f t="shared" si="3"/>
        <v>1156471</v>
      </c>
      <c r="Q42" s="79">
        <f t="shared" si="4"/>
        <v>605888</v>
      </c>
    </row>
    <row r="43" spans="1:17" ht="16.7" customHeight="1">
      <c r="A43" s="82" t="str">
        <f>B41</f>
        <v>５年以前</v>
      </c>
      <c r="B43" s="83"/>
      <c r="C43" s="73">
        <f>C7+C9+C11+C13+C15+C17+C19+C21+C23+C25+C27+C29+C31+C33+C35+C37+C39+C41</f>
        <v>8109</v>
      </c>
      <c r="D43" s="74">
        <f>D7+D9+D11+D13+D15+D17+D19+D21+D23+D25+D27+D29+D31+D33+D35+D37+D39+D41</f>
        <v>734368</v>
      </c>
      <c r="E43" s="74">
        <f t="shared" ref="E43:L43" si="5">E7+E9+E11+E13+E15+E17+E19+E21+E23+E25+E27+E29+E31+E33+E35+E37+E39+E41</f>
        <v>714293</v>
      </c>
      <c r="F43" s="74">
        <f t="shared" si="5"/>
        <v>65294202</v>
      </c>
      <c r="G43" s="75">
        <f>G7+G9+G11+G13+G15+G17+G19+G21+G23+G25+G27+G29+G31+G33+G35+G37+G39+G41</f>
        <v>33560237</v>
      </c>
      <c r="H43" s="73">
        <f>H7+H9+H11+H13+H15+H17+H19+H21+H23+H25+H27+H29+H31+H33+H35+H37+H39+H41</f>
        <v>99343</v>
      </c>
      <c r="I43" s="74">
        <f t="shared" si="5"/>
        <v>1713474</v>
      </c>
      <c r="J43" s="74">
        <f t="shared" si="5"/>
        <v>1569659</v>
      </c>
      <c r="K43" s="74">
        <f t="shared" si="5"/>
        <v>207661253</v>
      </c>
      <c r="L43" s="75">
        <f t="shared" si="5"/>
        <v>112715635</v>
      </c>
      <c r="M43" s="73">
        <f t="shared" si="0"/>
        <v>107452</v>
      </c>
      <c r="N43" s="74">
        <f t="shared" si="1"/>
        <v>2447842</v>
      </c>
      <c r="O43" s="74">
        <f t="shared" si="2"/>
        <v>2283952</v>
      </c>
      <c r="P43" s="74">
        <f t="shared" si="3"/>
        <v>272955455</v>
      </c>
      <c r="Q43" s="75">
        <f t="shared" si="4"/>
        <v>146275872</v>
      </c>
    </row>
    <row r="44" spans="1:17" ht="16.7" customHeight="1">
      <c r="A44" s="145" t="str">
        <f>B42</f>
        <v>６  年</v>
      </c>
      <c r="B44" s="84"/>
      <c r="C44" s="87">
        <f>C8+C10+C12+C14+C16+C18+C20+C22+C24+C26+C28+C30+C32+C34+C36+C38+C40+C42</f>
        <v>1788</v>
      </c>
      <c r="D44" s="85">
        <f t="shared" ref="D44:L44" si="6">D8+D10+D12+D14+D16+D18+D20+D22+D24+D26+D28+D30+D32+D34+D36+D38+D40+D42</f>
        <v>178294</v>
      </c>
      <c r="E44" s="85">
        <f t="shared" si="6"/>
        <v>173290</v>
      </c>
      <c r="F44" s="85">
        <f t="shared" si="6"/>
        <v>17830107</v>
      </c>
      <c r="G44" s="86">
        <f t="shared" si="6"/>
        <v>9183138</v>
      </c>
      <c r="H44" s="87">
        <f>H8+H10+H12+H14+H16+H18+H20+H22+H24+H26+H28+H30+H32+H34+H36+H38+H40+H42</f>
        <v>9766</v>
      </c>
      <c r="I44" s="85">
        <f t="shared" si="6"/>
        <v>343549</v>
      </c>
      <c r="J44" s="85">
        <f t="shared" si="6"/>
        <v>300422</v>
      </c>
      <c r="K44" s="85">
        <f t="shared" si="6"/>
        <v>44765460</v>
      </c>
      <c r="L44" s="86">
        <f t="shared" si="6"/>
        <v>25348940</v>
      </c>
      <c r="M44" s="87">
        <f t="shared" si="0"/>
        <v>11554</v>
      </c>
      <c r="N44" s="85">
        <f t="shared" si="1"/>
        <v>521843</v>
      </c>
      <c r="O44" s="85">
        <f t="shared" si="2"/>
        <v>473712</v>
      </c>
      <c r="P44" s="85">
        <f t="shared" si="3"/>
        <v>62595567</v>
      </c>
      <c r="Q44" s="86">
        <f t="shared" si="4"/>
        <v>34532078</v>
      </c>
    </row>
    <row r="45" spans="1:17" ht="16.7" customHeight="1" thickBot="1">
      <c r="A45" s="88" t="s">
        <v>33</v>
      </c>
      <c r="B45" s="89"/>
      <c r="C45" s="77">
        <f>C43+C44</f>
        <v>9897</v>
      </c>
      <c r="D45" s="78">
        <f>D43+D44</f>
        <v>912662</v>
      </c>
      <c r="E45" s="78">
        <f t="shared" ref="E45:L45" si="7">E43+E44</f>
        <v>887583</v>
      </c>
      <c r="F45" s="78">
        <f t="shared" si="7"/>
        <v>83124309</v>
      </c>
      <c r="G45" s="79">
        <f t="shared" si="7"/>
        <v>42743375</v>
      </c>
      <c r="H45" s="77">
        <f t="shared" si="7"/>
        <v>109109</v>
      </c>
      <c r="I45" s="78">
        <f t="shared" si="7"/>
        <v>2057023</v>
      </c>
      <c r="J45" s="78">
        <f t="shared" si="7"/>
        <v>1870081</v>
      </c>
      <c r="K45" s="78">
        <f t="shared" si="7"/>
        <v>252426713</v>
      </c>
      <c r="L45" s="79">
        <f t="shared" si="7"/>
        <v>138064575</v>
      </c>
      <c r="M45" s="77">
        <f t="shared" si="0"/>
        <v>119006</v>
      </c>
      <c r="N45" s="78">
        <f t="shared" si="1"/>
        <v>2969685</v>
      </c>
      <c r="O45" s="78">
        <f t="shared" si="2"/>
        <v>2757664</v>
      </c>
      <c r="P45" s="78">
        <f t="shared" si="3"/>
        <v>335551022</v>
      </c>
      <c r="Q45" s="79">
        <f t="shared" si="4"/>
        <v>180807950</v>
      </c>
    </row>
    <row r="46" spans="1:17">
      <c r="C46" s="107"/>
      <c r="D46" s="107"/>
      <c r="E46" s="107"/>
      <c r="F46" s="107"/>
      <c r="G46" s="107"/>
      <c r="H46" s="107"/>
      <c r="I46" s="107"/>
      <c r="J46" s="107"/>
      <c r="K46" s="107"/>
      <c r="L46" s="107"/>
    </row>
    <row r="53" spans="1:2">
      <c r="A53" s="93"/>
      <c r="B53" s="40"/>
    </row>
    <row r="54" spans="1:2">
      <c r="A54" s="93"/>
      <c r="B54" s="40"/>
    </row>
    <row r="55" spans="1:2">
      <c r="A55" s="93"/>
      <c r="B55" s="40"/>
    </row>
    <row r="56" spans="1:2">
      <c r="A56" s="93"/>
      <c r="B56" s="40"/>
    </row>
    <row r="57" spans="1:2">
      <c r="A57" s="93"/>
      <c r="B57" s="40"/>
    </row>
    <row r="58" spans="1:2">
      <c r="A58" s="94"/>
      <c r="B58" s="94"/>
    </row>
  </sheetData>
  <phoneticPr fontId="3"/>
  <pageMargins left="0.47244094488188981" right="0.47244094488188981" top="0.78740157480314965" bottom="0" header="0.31496062992125984" footer="0"/>
  <pageSetup paperSize="9" scale="88" fitToWidth="0" fitToHeight="0" orientation="portrait" r:id="rId1"/>
  <colBreaks count="1" manualBreakCount="1">
    <brk id="9" max="53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R58"/>
  <sheetViews>
    <sheetView zoomScaleNormal="100" zoomScaleSheetLayoutView="100" workbookViewId="0">
      <pane xSplit="2" ySplit="5" topLeftCell="C31" activePane="bottomRight" state="frozen"/>
      <selection activeCell="J54" sqref="J54:Q54"/>
      <selection pane="topRight" activeCell="J54" sqref="J54:Q54"/>
      <selection pane="bottomLeft" activeCell="J54" sqref="J54:Q54"/>
      <selection pane="bottomRight"/>
    </sheetView>
  </sheetViews>
  <sheetFormatPr defaultRowHeight="13.5"/>
  <cols>
    <col min="1" max="1" width="10.875" style="5" customWidth="1"/>
    <col min="2" max="2" width="9" style="5"/>
    <col min="3" max="3" width="8.625" style="5" customWidth="1"/>
    <col min="4" max="4" width="9.5" style="5" customWidth="1"/>
    <col min="5" max="5" width="8.75" style="5" customWidth="1"/>
    <col min="6" max="6" width="11" style="5" customWidth="1"/>
    <col min="7" max="7" width="9.875" style="5" customWidth="1"/>
    <col min="8" max="8" width="8.625" style="5" customWidth="1"/>
    <col min="9" max="9" width="9.5" style="5" customWidth="1"/>
    <col min="10" max="10" width="8.75" style="5" customWidth="1"/>
    <col min="11" max="11" width="10.875" style="5" bestFit="1" customWidth="1"/>
    <col min="12" max="12" width="12.625" style="5" customWidth="1"/>
    <col min="13" max="13" width="8.625" style="5" customWidth="1"/>
    <col min="14" max="15" width="11.625" style="5" customWidth="1"/>
    <col min="16" max="16" width="13.625" style="5" customWidth="1"/>
    <col min="17" max="17" width="12.625" style="5" customWidth="1"/>
    <col min="18" max="18" width="5.125" style="5" customWidth="1"/>
    <col min="19" max="16384" width="9" style="5"/>
  </cols>
  <sheetData>
    <row r="1" spans="1:18" customFormat="1"/>
    <row r="2" spans="1:18" customFormat="1" ht="15" customHeight="1" thickBot="1">
      <c r="A2" s="102" t="s">
        <v>136</v>
      </c>
    </row>
    <row r="3" spans="1:18" ht="13.5" customHeight="1">
      <c r="A3" s="6"/>
      <c r="B3" s="90" t="s">
        <v>107</v>
      </c>
      <c r="C3" s="20"/>
      <c r="D3" s="21"/>
      <c r="E3" s="62" t="s">
        <v>108</v>
      </c>
      <c r="F3" s="21"/>
      <c r="G3" s="23"/>
      <c r="H3" s="20"/>
      <c r="I3" s="21"/>
      <c r="J3" s="62" t="s">
        <v>109</v>
      </c>
      <c r="K3" s="21"/>
      <c r="L3" s="63"/>
      <c r="M3" s="20"/>
      <c r="N3" s="21"/>
      <c r="O3" s="62" t="s">
        <v>110</v>
      </c>
      <c r="P3" s="21"/>
      <c r="Q3" s="23"/>
    </row>
    <row r="4" spans="1:18" ht="27">
      <c r="A4" s="24"/>
      <c r="B4" s="64" t="s">
        <v>111</v>
      </c>
      <c r="C4" s="65" t="s">
        <v>112</v>
      </c>
      <c r="D4" s="66" t="s">
        <v>113</v>
      </c>
      <c r="E4" s="66" t="s">
        <v>114</v>
      </c>
      <c r="F4" s="66" t="s">
        <v>115</v>
      </c>
      <c r="G4" s="67" t="s">
        <v>6</v>
      </c>
      <c r="H4" s="65" t="s">
        <v>112</v>
      </c>
      <c r="I4" s="103" t="s">
        <v>113</v>
      </c>
      <c r="J4" s="103" t="s">
        <v>114</v>
      </c>
      <c r="K4" s="66" t="s">
        <v>115</v>
      </c>
      <c r="L4" s="67" t="s">
        <v>6</v>
      </c>
      <c r="M4" s="65" t="s">
        <v>112</v>
      </c>
      <c r="N4" s="66" t="s">
        <v>113</v>
      </c>
      <c r="O4" s="66" t="s">
        <v>114</v>
      </c>
      <c r="P4" s="66" t="s">
        <v>115</v>
      </c>
      <c r="Q4" s="67" t="s">
        <v>6</v>
      </c>
      <c r="R4" s="24"/>
    </row>
    <row r="5" spans="1:18">
      <c r="A5" s="24"/>
      <c r="C5" s="65" t="s">
        <v>116</v>
      </c>
      <c r="D5" s="66"/>
      <c r="E5" s="66"/>
      <c r="F5" s="66"/>
      <c r="G5" s="67"/>
      <c r="H5" s="65" t="s">
        <v>116</v>
      </c>
      <c r="I5" s="104"/>
      <c r="J5" s="104"/>
      <c r="K5" s="66"/>
      <c r="L5" s="67"/>
      <c r="M5" s="65" t="s">
        <v>116</v>
      </c>
      <c r="N5" s="68"/>
      <c r="O5" s="68"/>
      <c r="P5" s="68"/>
      <c r="Q5" s="69"/>
    </row>
    <row r="6" spans="1:18" ht="14.25" thickBot="1">
      <c r="A6" s="109" t="s">
        <v>117</v>
      </c>
      <c r="B6" s="134" t="s">
        <v>118</v>
      </c>
      <c r="C6" s="70"/>
      <c r="D6" s="71" t="s">
        <v>119</v>
      </c>
      <c r="E6" s="71" t="s">
        <v>119</v>
      </c>
      <c r="F6" s="71" t="s">
        <v>15</v>
      </c>
      <c r="G6" s="72" t="s">
        <v>15</v>
      </c>
      <c r="H6" s="70"/>
      <c r="I6" s="105" t="s">
        <v>119</v>
      </c>
      <c r="J6" s="71" t="s">
        <v>119</v>
      </c>
      <c r="K6" s="71" t="s">
        <v>15</v>
      </c>
      <c r="L6" s="72" t="s">
        <v>15</v>
      </c>
      <c r="M6" s="70"/>
      <c r="N6" s="71" t="s">
        <v>119</v>
      </c>
      <c r="O6" s="71" t="s">
        <v>119</v>
      </c>
      <c r="P6" s="71" t="s">
        <v>15</v>
      </c>
      <c r="Q6" s="72" t="s">
        <v>15</v>
      </c>
    </row>
    <row r="7" spans="1:18" ht="16.7" customHeight="1">
      <c r="A7" s="11"/>
      <c r="B7" s="132" t="str">
        <f>'９８～９９'!$B$7</f>
        <v>５年以前</v>
      </c>
      <c r="C7" s="91">
        <v>276</v>
      </c>
      <c r="D7" s="74">
        <v>32662</v>
      </c>
      <c r="E7" s="74">
        <v>30477</v>
      </c>
      <c r="F7" s="74">
        <v>2872568</v>
      </c>
      <c r="G7" s="74">
        <v>1530593</v>
      </c>
      <c r="H7" s="73">
        <v>96</v>
      </c>
      <c r="I7" s="74">
        <v>11439</v>
      </c>
      <c r="J7" s="74">
        <v>10467</v>
      </c>
      <c r="K7" s="74">
        <v>1053103</v>
      </c>
      <c r="L7" s="74">
        <v>570202</v>
      </c>
      <c r="M7" s="73">
        <f>C7+H7</f>
        <v>372</v>
      </c>
      <c r="N7" s="74">
        <f>D7+I7</f>
        <v>44101</v>
      </c>
      <c r="O7" s="74">
        <f>E7+J7</f>
        <v>40944</v>
      </c>
      <c r="P7" s="74">
        <f>F7+K7</f>
        <v>3925671</v>
      </c>
      <c r="Q7" s="75">
        <f>G7+L7</f>
        <v>2100795</v>
      </c>
    </row>
    <row r="8" spans="1:18" ht="16.7" customHeight="1" thickBot="1">
      <c r="A8" s="76" t="s">
        <v>120</v>
      </c>
      <c r="B8" s="133" t="str">
        <f>'９８～９９'!$B$8</f>
        <v>６  年</v>
      </c>
      <c r="C8" s="244">
        <v>62</v>
      </c>
      <c r="D8" s="78">
        <v>7192</v>
      </c>
      <c r="E8" s="78">
        <v>6767</v>
      </c>
      <c r="F8" s="78">
        <v>715439</v>
      </c>
      <c r="G8" s="78">
        <v>378104</v>
      </c>
      <c r="H8" s="77">
        <v>17</v>
      </c>
      <c r="I8" s="78">
        <v>2289</v>
      </c>
      <c r="J8" s="78">
        <v>1979</v>
      </c>
      <c r="K8" s="78">
        <v>232461</v>
      </c>
      <c r="L8" s="78">
        <v>131972</v>
      </c>
      <c r="M8" s="77">
        <f t="shared" ref="M8:Q45" si="0">C8+H8</f>
        <v>79</v>
      </c>
      <c r="N8" s="78">
        <f t="shared" si="0"/>
        <v>9481</v>
      </c>
      <c r="O8" s="78">
        <f t="shared" si="0"/>
        <v>8746</v>
      </c>
      <c r="P8" s="78">
        <f t="shared" si="0"/>
        <v>947900</v>
      </c>
      <c r="Q8" s="79">
        <f t="shared" si="0"/>
        <v>510076</v>
      </c>
    </row>
    <row r="9" spans="1:18" ht="16.7" customHeight="1">
      <c r="A9" s="80"/>
      <c r="B9" s="132" t="str">
        <f>'９８～９９'!$B$7</f>
        <v>５年以前</v>
      </c>
      <c r="C9" s="91">
        <v>280</v>
      </c>
      <c r="D9" s="74">
        <v>32951</v>
      </c>
      <c r="E9" s="74">
        <v>30440</v>
      </c>
      <c r="F9" s="74">
        <v>2826296</v>
      </c>
      <c r="G9" s="74">
        <v>1517640</v>
      </c>
      <c r="H9" s="73">
        <v>139</v>
      </c>
      <c r="I9" s="74">
        <v>15510</v>
      </c>
      <c r="J9" s="74">
        <v>14265</v>
      </c>
      <c r="K9" s="74">
        <v>1418197</v>
      </c>
      <c r="L9" s="74">
        <v>763162</v>
      </c>
      <c r="M9" s="73">
        <f t="shared" si="0"/>
        <v>419</v>
      </c>
      <c r="N9" s="74">
        <f t="shared" si="0"/>
        <v>48461</v>
      </c>
      <c r="O9" s="74">
        <f t="shared" si="0"/>
        <v>44705</v>
      </c>
      <c r="P9" s="74">
        <f t="shared" si="0"/>
        <v>4244493</v>
      </c>
      <c r="Q9" s="75">
        <f t="shared" si="0"/>
        <v>2280802</v>
      </c>
    </row>
    <row r="10" spans="1:18" ht="16.7" customHeight="1" thickBot="1">
      <c r="A10" s="76" t="s">
        <v>84</v>
      </c>
      <c r="B10" s="133" t="str">
        <f>'９８～９９'!$B$8</f>
        <v>６  年</v>
      </c>
      <c r="C10" s="244">
        <v>82</v>
      </c>
      <c r="D10" s="78">
        <v>9308</v>
      </c>
      <c r="E10" s="78">
        <v>8763</v>
      </c>
      <c r="F10" s="78">
        <v>888936</v>
      </c>
      <c r="G10" s="78">
        <v>470420</v>
      </c>
      <c r="H10" s="77">
        <v>17</v>
      </c>
      <c r="I10" s="78">
        <v>2097</v>
      </c>
      <c r="J10" s="78">
        <v>1851</v>
      </c>
      <c r="K10" s="78">
        <v>209471</v>
      </c>
      <c r="L10" s="78">
        <v>116522</v>
      </c>
      <c r="M10" s="77">
        <f t="shared" si="0"/>
        <v>99</v>
      </c>
      <c r="N10" s="78">
        <f t="shared" si="0"/>
        <v>11405</v>
      </c>
      <c r="O10" s="78">
        <f t="shared" si="0"/>
        <v>10614</v>
      </c>
      <c r="P10" s="78">
        <f t="shared" si="0"/>
        <v>1098407</v>
      </c>
      <c r="Q10" s="79">
        <f t="shared" si="0"/>
        <v>586942</v>
      </c>
    </row>
    <row r="11" spans="1:18" ht="16.7" customHeight="1">
      <c r="A11" s="81"/>
      <c r="B11" s="132" t="str">
        <f>'９８～９９'!$B$7</f>
        <v>５年以前</v>
      </c>
      <c r="C11" s="91">
        <v>49</v>
      </c>
      <c r="D11" s="74">
        <v>5868</v>
      </c>
      <c r="E11" s="74">
        <v>5531</v>
      </c>
      <c r="F11" s="74">
        <v>508487</v>
      </c>
      <c r="G11" s="74">
        <v>268600</v>
      </c>
      <c r="H11" s="73">
        <v>22</v>
      </c>
      <c r="I11" s="74">
        <v>2364</v>
      </c>
      <c r="J11" s="74">
        <v>2213</v>
      </c>
      <c r="K11" s="74">
        <v>209459</v>
      </c>
      <c r="L11" s="74">
        <v>110744</v>
      </c>
      <c r="M11" s="73">
        <f t="shared" si="0"/>
        <v>71</v>
      </c>
      <c r="N11" s="74">
        <f t="shared" si="0"/>
        <v>8232</v>
      </c>
      <c r="O11" s="74">
        <f t="shared" si="0"/>
        <v>7744</v>
      </c>
      <c r="P11" s="74">
        <f t="shared" si="0"/>
        <v>717946</v>
      </c>
      <c r="Q11" s="75">
        <f t="shared" si="0"/>
        <v>379344</v>
      </c>
    </row>
    <row r="12" spans="1:18" ht="16.7" customHeight="1" thickBot="1">
      <c r="A12" s="76" t="s">
        <v>121</v>
      </c>
      <c r="B12" s="133" t="str">
        <f>'９８～９９'!$B$8</f>
        <v>６  年</v>
      </c>
      <c r="C12" s="244">
        <v>9</v>
      </c>
      <c r="D12" s="78">
        <v>1130</v>
      </c>
      <c r="E12" s="78">
        <v>1069</v>
      </c>
      <c r="F12" s="78">
        <v>106764</v>
      </c>
      <c r="G12" s="78">
        <v>56194</v>
      </c>
      <c r="H12" s="77">
        <v>1</v>
      </c>
      <c r="I12" s="78">
        <v>125</v>
      </c>
      <c r="J12" s="78">
        <v>120</v>
      </c>
      <c r="K12" s="78">
        <v>12226</v>
      </c>
      <c r="L12" s="78">
        <v>6349</v>
      </c>
      <c r="M12" s="77">
        <f t="shared" si="0"/>
        <v>10</v>
      </c>
      <c r="N12" s="78">
        <f t="shared" si="0"/>
        <v>1255</v>
      </c>
      <c r="O12" s="78">
        <f t="shared" si="0"/>
        <v>1189</v>
      </c>
      <c r="P12" s="78">
        <f t="shared" si="0"/>
        <v>118990</v>
      </c>
      <c r="Q12" s="79">
        <f t="shared" si="0"/>
        <v>62543</v>
      </c>
    </row>
    <row r="13" spans="1:18" ht="16.7" customHeight="1">
      <c r="A13" s="81"/>
      <c r="B13" s="132" t="str">
        <f>'９８～９９'!$B$7</f>
        <v>５年以前</v>
      </c>
      <c r="C13" s="91">
        <v>147</v>
      </c>
      <c r="D13" s="74">
        <v>18562</v>
      </c>
      <c r="E13" s="74">
        <v>16625</v>
      </c>
      <c r="F13" s="74">
        <v>1628113</v>
      </c>
      <c r="G13" s="74">
        <v>898276</v>
      </c>
      <c r="H13" s="73">
        <v>48</v>
      </c>
      <c r="I13" s="74">
        <v>6176</v>
      </c>
      <c r="J13" s="74">
        <v>5243</v>
      </c>
      <c r="K13" s="74">
        <v>568094</v>
      </c>
      <c r="L13" s="74">
        <v>327158</v>
      </c>
      <c r="M13" s="73">
        <f t="shared" si="0"/>
        <v>195</v>
      </c>
      <c r="N13" s="74">
        <f t="shared" si="0"/>
        <v>24738</v>
      </c>
      <c r="O13" s="74">
        <f t="shared" si="0"/>
        <v>21868</v>
      </c>
      <c r="P13" s="74">
        <f t="shared" si="0"/>
        <v>2196207</v>
      </c>
      <c r="Q13" s="75">
        <f t="shared" si="0"/>
        <v>1225434</v>
      </c>
    </row>
    <row r="14" spans="1:18" ht="16.7" customHeight="1" thickBot="1">
      <c r="A14" s="76" t="s">
        <v>122</v>
      </c>
      <c r="B14" s="133" t="str">
        <f>'９８～９９'!$B$8</f>
        <v>６  年</v>
      </c>
      <c r="C14" s="244">
        <v>40</v>
      </c>
      <c r="D14" s="78">
        <v>4903</v>
      </c>
      <c r="E14" s="78">
        <v>4443</v>
      </c>
      <c r="F14" s="78">
        <v>509170</v>
      </c>
      <c r="G14" s="78">
        <v>278106</v>
      </c>
      <c r="H14" s="77">
        <v>4</v>
      </c>
      <c r="I14" s="78">
        <v>552</v>
      </c>
      <c r="J14" s="78">
        <v>424</v>
      </c>
      <c r="K14" s="78">
        <v>54811</v>
      </c>
      <c r="L14" s="78">
        <v>33613</v>
      </c>
      <c r="M14" s="77">
        <f t="shared" si="0"/>
        <v>44</v>
      </c>
      <c r="N14" s="78">
        <f t="shared" si="0"/>
        <v>5455</v>
      </c>
      <c r="O14" s="78">
        <f t="shared" si="0"/>
        <v>4867</v>
      </c>
      <c r="P14" s="78">
        <f t="shared" si="0"/>
        <v>563981</v>
      </c>
      <c r="Q14" s="79">
        <f t="shared" si="0"/>
        <v>311719</v>
      </c>
    </row>
    <row r="15" spans="1:18" ht="16.7" customHeight="1">
      <c r="A15" s="81"/>
      <c r="B15" s="132" t="str">
        <f>'９８～９９'!$B$7</f>
        <v>５年以前</v>
      </c>
      <c r="C15" s="91">
        <v>166</v>
      </c>
      <c r="D15" s="74">
        <v>18936</v>
      </c>
      <c r="E15" s="74">
        <v>17993</v>
      </c>
      <c r="F15" s="74">
        <v>1672222</v>
      </c>
      <c r="G15" s="74">
        <v>876843</v>
      </c>
      <c r="H15" s="73">
        <v>74</v>
      </c>
      <c r="I15" s="74">
        <v>8117</v>
      </c>
      <c r="J15" s="74">
        <v>7639</v>
      </c>
      <c r="K15" s="74">
        <v>759026</v>
      </c>
      <c r="L15" s="74">
        <v>401826</v>
      </c>
      <c r="M15" s="73">
        <f t="shared" si="0"/>
        <v>240</v>
      </c>
      <c r="N15" s="74">
        <f t="shared" si="0"/>
        <v>27053</v>
      </c>
      <c r="O15" s="74">
        <f t="shared" si="0"/>
        <v>25632</v>
      </c>
      <c r="P15" s="74">
        <f t="shared" si="0"/>
        <v>2431248</v>
      </c>
      <c r="Q15" s="75">
        <f t="shared" si="0"/>
        <v>1278669</v>
      </c>
    </row>
    <row r="16" spans="1:18" ht="16.7" customHeight="1" thickBot="1">
      <c r="A16" s="76" t="s">
        <v>123</v>
      </c>
      <c r="B16" s="133" t="str">
        <f>'９８～９９'!$B$8</f>
        <v>６  年</v>
      </c>
      <c r="C16" s="244">
        <v>42</v>
      </c>
      <c r="D16" s="78">
        <v>4763</v>
      </c>
      <c r="E16" s="78">
        <v>4423</v>
      </c>
      <c r="F16" s="78">
        <v>460450</v>
      </c>
      <c r="G16" s="78">
        <v>245747</v>
      </c>
      <c r="H16" s="77">
        <v>11</v>
      </c>
      <c r="I16" s="78">
        <v>1214</v>
      </c>
      <c r="J16" s="78">
        <v>1186</v>
      </c>
      <c r="K16" s="78">
        <v>126985</v>
      </c>
      <c r="L16" s="78">
        <v>64962</v>
      </c>
      <c r="M16" s="77">
        <f t="shared" si="0"/>
        <v>53</v>
      </c>
      <c r="N16" s="78">
        <f t="shared" si="0"/>
        <v>5977</v>
      </c>
      <c r="O16" s="78">
        <f t="shared" si="0"/>
        <v>5609</v>
      </c>
      <c r="P16" s="78">
        <f t="shared" si="0"/>
        <v>587435</v>
      </c>
      <c r="Q16" s="79">
        <f t="shared" si="0"/>
        <v>310709</v>
      </c>
    </row>
    <row r="17" spans="1:17" ht="16.7" customHeight="1">
      <c r="A17" s="81"/>
      <c r="B17" s="132" t="str">
        <f>'９８～９９'!$B$7</f>
        <v>５年以前</v>
      </c>
      <c r="C17" s="91">
        <v>349</v>
      </c>
      <c r="D17" s="74">
        <v>41574</v>
      </c>
      <c r="E17" s="74">
        <v>38727</v>
      </c>
      <c r="F17" s="74">
        <v>3723188</v>
      </c>
      <c r="G17" s="74">
        <v>1984967</v>
      </c>
      <c r="H17" s="73">
        <v>109</v>
      </c>
      <c r="I17" s="74">
        <v>13255</v>
      </c>
      <c r="J17" s="74">
        <v>12198</v>
      </c>
      <c r="K17" s="74">
        <v>1240904</v>
      </c>
      <c r="L17" s="74">
        <v>669005</v>
      </c>
      <c r="M17" s="73">
        <f t="shared" si="0"/>
        <v>458</v>
      </c>
      <c r="N17" s="74">
        <f t="shared" si="0"/>
        <v>54829</v>
      </c>
      <c r="O17" s="74">
        <f t="shared" si="0"/>
        <v>50925</v>
      </c>
      <c r="P17" s="74">
        <f t="shared" si="0"/>
        <v>4964092</v>
      </c>
      <c r="Q17" s="75">
        <f t="shared" si="0"/>
        <v>2653972</v>
      </c>
    </row>
    <row r="18" spans="1:17" ht="16.7" customHeight="1" thickBot="1">
      <c r="A18" s="76" t="s">
        <v>124</v>
      </c>
      <c r="B18" s="133" t="str">
        <f>'９８～９９'!$B$8</f>
        <v>６  年</v>
      </c>
      <c r="C18" s="244">
        <v>93</v>
      </c>
      <c r="D18" s="78">
        <v>10479</v>
      </c>
      <c r="E18" s="78">
        <v>9944</v>
      </c>
      <c r="F18" s="78">
        <v>1051475</v>
      </c>
      <c r="G18" s="78">
        <v>551842</v>
      </c>
      <c r="H18" s="77">
        <v>31</v>
      </c>
      <c r="I18" s="78">
        <v>3435</v>
      </c>
      <c r="J18" s="78">
        <v>3115</v>
      </c>
      <c r="K18" s="78">
        <v>354121</v>
      </c>
      <c r="L18" s="78">
        <v>193619</v>
      </c>
      <c r="M18" s="77">
        <f t="shared" si="0"/>
        <v>124</v>
      </c>
      <c r="N18" s="78">
        <f t="shared" si="0"/>
        <v>13914</v>
      </c>
      <c r="O18" s="78">
        <f t="shared" si="0"/>
        <v>13059</v>
      </c>
      <c r="P18" s="78">
        <f t="shared" si="0"/>
        <v>1405596</v>
      </c>
      <c r="Q18" s="79">
        <f t="shared" si="0"/>
        <v>745461</v>
      </c>
    </row>
    <row r="19" spans="1:17" ht="16.7" customHeight="1">
      <c r="A19" s="81"/>
      <c r="B19" s="132" t="str">
        <f>'９８～９９'!$B$7</f>
        <v>５年以前</v>
      </c>
      <c r="C19" s="91">
        <v>284</v>
      </c>
      <c r="D19" s="74">
        <v>32825</v>
      </c>
      <c r="E19" s="74">
        <v>31050</v>
      </c>
      <c r="F19" s="74">
        <v>2940473</v>
      </c>
      <c r="G19" s="74">
        <v>1546777</v>
      </c>
      <c r="H19" s="73">
        <v>93</v>
      </c>
      <c r="I19" s="74">
        <v>9984</v>
      </c>
      <c r="J19" s="74">
        <v>9308</v>
      </c>
      <c r="K19" s="74">
        <v>936206</v>
      </c>
      <c r="L19" s="74">
        <v>499274</v>
      </c>
      <c r="M19" s="73">
        <f t="shared" si="0"/>
        <v>377</v>
      </c>
      <c r="N19" s="74">
        <f t="shared" si="0"/>
        <v>42809</v>
      </c>
      <c r="O19" s="74">
        <f t="shared" si="0"/>
        <v>40358</v>
      </c>
      <c r="P19" s="74">
        <f t="shared" si="0"/>
        <v>3876679</v>
      </c>
      <c r="Q19" s="75">
        <f t="shared" si="0"/>
        <v>2046051</v>
      </c>
    </row>
    <row r="20" spans="1:17" ht="16.7" customHeight="1" thickBot="1">
      <c r="A20" s="76" t="s">
        <v>89</v>
      </c>
      <c r="B20" s="133" t="str">
        <f>'９８～９９'!$B$8</f>
        <v>６  年</v>
      </c>
      <c r="C20" s="244">
        <v>72</v>
      </c>
      <c r="D20" s="78">
        <v>7883</v>
      </c>
      <c r="E20" s="78">
        <v>7505</v>
      </c>
      <c r="F20" s="78">
        <v>785602</v>
      </c>
      <c r="G20" s="78">
        <v>411862</v>
      </c>
      <c r="H20" s="77">
        <v>21</v>
      </c>
      <c r="I20" s="78">
        <v>2368</v>
      </c>
      <c r="J20" s="78">
        <v>2140</v>
      </c>
      <c r="K20" s="78">
        <v>242356</v>
      </c>
      <c r="L20" s="78">
        <v>133107</v>
      </c>
      <c r="M20" s="77">
        <f t="shared" si="0"/>
        <v>93</v>
      </c>
      <c r="N20" s="78">
        <f t="shared" si="0"/>
        <v>10251</v>
      </c>
      <c r="O20" s="78">
        <f t="shared" si="0"/>
        <v>9645</v>
      </c>
      <c r="P20" s="78">
        <f t="shared" si="0"/>
        <v>1027958</v>
      </c>
      <c r="Q20" s="79">
        <f t="shared" si="0"/>
        <v>544969</v>
      </c>
    </row>
    <row r="21" spans="1:17" ht="16.7" customHeight="1">
      <c r="A21" s="81"/>
      <c r="B21" s="132" t="str">
        <f>'９８～９９'!$B$7</f>
        <v>５年以前</v>
      </c>
      <c r="C21" s="73">
        <v>624</v>
      </c>
      <c r="D21" s="247">
        <v>70303</v>
      </c>
      <c r="E21" s="74">
        <v>67190</v>
      </c>
      <c r="F21" s="74">
        <v>6245620</v>
      </c>
      <c r="G21" s="245">
        <v>3259326</v>
      </c>
      <c r="H21" s="73">
        <v>138</v>
      </c>
      <c r="I21" s="74">
        <v>15915</v>
      </c>
      <c r="J21" s="74">
        <v>14912</v>
      </c>
      <c r="K21" s="74">
        <v>1488924</v>
      </c>
      <c r="L21" s="74">
        <v>789571</v>
      </c>
      <c r="M21" s="73">
        <f t="shared" si="0"/>
        <v>762</v>
      </c>
      <c r="N21" s="74">
        <f t="shared" si="0"/>
        <v>86218</v>
      </c>
      <c r="O21" s="74">
        <f t="shared" si="0"/>
        <v>82102</v>
      </c>
      <c r="P21" s="74">
        <f t="shared" si="0"/>
        <v>7734544</v>
      </c>
      <c r="Q21" s="75">
        <f t="shared" si="0"/>
        <v>4048897</v>
      </c>
    </row>
    <row r="22" spans="1:17" ht="16.7" customHeight="1" thickBot="1">
      <c r="A22" s="76" t="s">
        <v>125</v>
      </c>
      <c r="B22" s="133" t="str">
        <f>'９８～９９'!$B$8</f>
        <v>６  年</v>
      </c>
      <c r="C22" s="77">
        <v>195</v>
      </c>
      <c r="D22" s="248">
        <v>21446</v>
      </c>
      <c r="E22" s="78">
        <v>20902</v>
      </c>
      <c r="F22" s="78">
        <v>2066618</v>
      </c>
      <c r="G22" s="246">
        <v>1059504</v>
      </c>
      <c r="H22" s="77">
        <v>37</v>
      </c>
      <c r="I22" s="78">
        <v>3984</v>
      </c>
      <c r="J22" s="78">
        <v>3747</v>
      </c>
      <c r="K22" s="78">
        <v>412254</v>
      </c>
      <c r="L22" s="78">
        <v>218395</v>
      </c>
      <c r="M22" s="77">
        <f t="shared" si="0"/>
        <v>232</v>
      </c>
      <c r="N22" s="78">
        <f t="shared" si="0"/>
        <v>25430</v>
      </c>
      <c r="O22" s="78">
        <f t="shared" si="0"/>
        <v>24649</v>
      </c>
      <c r="P22" s="78">
        <f t="shared" si="0"/>
        <v>2478872</v>
      </c>
      <c r="Q22" s="79">
        <f t="shared" si="0"/>
        <v>1277899</v>
      </c>
    </row>
    <row r="23" spans="1:17" ht="16.7" customHeight="1">
      <c r="A23" s="81"/>
      <c r="B23" s="132" t="str">
        <f>'９８～９９'!$B$7</f>
        <v>５年以前</v>
      </c>
      <c r="C23" s="73">
        <v>187</v>
      </c>
      <c r="D23" s="74">
        <v>22515</v>
      </c>
      <c r="E23" s="74">
        <v>20809</v>
      </c>
      <c r="F23" s="74">
        <v>2037365</v>
      </c>
      <c r="G23" s="74">
        <v>1095899</v>
      </c>
      <c r="H23" s="73">
        <v>64</v>
      </c>
      <c r="I23" s="74">
        <v>7468</v>
      </c>
      <c r="J23" s="74">
        <v>6951</v>
      </c>
      <c r="K23" s="74">
        <v>701082</v>
      </c>
      <c r="L23" s="74">
        <v>375504</v>
      </c>
      <c r="M23" s="73">
        <f t="shared" si="0"/>
        <v>251</v>
      </c>
      <c r="N23" s="74">
        <f t="shared" si="0"/>
        <v>29983</v>
      </c>
      <c r="O23" s="74">
        <f t="shared" si="0"/>
        <v>27760</v>
      </c>
      <c r="P23" s="74">
        <f t="shared" si="0"/>
        <v>2738447</v>
      </c>
      <c r="Q23" s="75">
        <f t="shared" si="0"/>
        <v>1471403</v>
      </c>
    </row>
    <row r="24" spans="1:17" ht="16.7" customHeight="1" thickBot="1">
      <c r="A24" s="76" t="s">
        <v>126</v>
      </c>
      <c r="B24" s="133" t="str">
        <f>'９８～９９'!$B$8</f>
        <v>６  年</v>
      </c>
      <c r="C24" s="244">
        <v>49</v>
      </c>
      <c r="D24" s="78">
        <v>5569</v>
      </c>
      <c r="E24" s="78">
        <v>5321</v>
      </c>
      <c r="F24" s="78">
        <v>547612</v>
      </c>
      <c r="G24" s="78">
        <v>285684</v>
      </c>
      <c r="H24" s="77">
        <v>14</v>
      </c>
      <c r="I24" s="78">
        <v>1699</v>
      </c>
      <c r="J24" s="78">
        <v>1529</v>
      </c>
      <c r="K24" s="78">
        <v>175165</v>
      </c>
      <c r="L24" s="78">
        <v>96360</v>
      </c>
      <c r="M24" s="77">
        <f t="shared" si="0"/>
        <v>63</v>
      </c>
      <c r="N24" s="78">
        <f t="shared" si="0"/>
        <v>7268</v>
      </c>
      <c r="O24" s="78">
        <f t="shared" si="0"/>
        <v>6850</v>
      </c>
      <c r="P24" s="78">
        <f t="shared" si="0"/>
        <v>722777</v>
      </c>
      <c r="Q24" s="79">
        <f t="shared" si="0"/>
        <v>382044</v>
      </c>
    </row>
    <row r="25" spans="1:17" ht="16.7" customHeight="1">
      <c r="A25" s="81"/>
      <c r="B25" s="132" t="str">
        <f>'９８～９９'!$B$7</f>
        <v>５年以前</v>
      </c>
      <c r="C25" s="91">
        <v>338</v>
      </c>
      <c r="D25" s="74">
        <v>40903</v>
      </c>
      <c r="E25" s="74">
        <v>37932</v>
      </c>
      <c r="F25" s="74">
        <v>3687259</v>
      </c>
      <c r="G25" s="74">
        <v>1975373</v>
      </c>
      <c r="H25" s="73">
        <v>97</v>
      </c>
      <c r="I25" s="74">
        <v>11664</v>
      </c>
      <c r="J25" s="74">
        <v>10732</v>
      </c>
      <c r="K25" s="74">
        <v>1092177</v>
      </c>
      <c r="L25" s="74">
        <v>589515</v>
      </c>
      <c r="M25" s="73">
        <f t="shared" si="0"/>
        <v>435</v>
      </c>
      <c r="N25" s="74">
        <f t="shared" si="0"/>
        <v>52567</v>
      </c>
      <c r="O25" s="74">
        <f t="shared" si="0"/>
        <v>48664</v>
      </c>
      <c r="P25" s="74">
        <f t="shared" si="0"/>
        <v>4779436</v>
      </c>
      <c r="Q25" s="75">
        <f t="shared" si="0"/>
        <v>2564888</v>
      </c>
    </row>
    <row r="26" spans="1:17" ht="16.7" customHeight="1" thickBot="1">
      <c r="A26" s="76" t="s">
        <v>127</v>
      </c>
      <c r="B26" s="133" t="str">
        <f>'９８～９９'!$B$8</f>
        <v>６  年</v>
      </c>
      <c r="C26" s="244">
        <v>99</v>
      </c>
      <c r="D26" s="78">
        <v>11184</v>
      </c>
      <c r="E26" s="78">
        <v>10621</v>
      </c>
      <c r="F26" s="78">
        <v>1104571</v>
      </c>
      <c r="G26" s="78">
        <v>578734</v>
      </c>
      <c r="H26" s="77">
        <v>15</v>
      </c>
      <c r="I26" s="78">
        <v>1684</v>
      </c>
      <c r="J26" s="78">
        <v>1562</v>
      </c>
      <c r="K26" s="78">
        <v>173510</v>
      </c>
      <c r="L26" s="78">
        <v>93207</v>
      </c>
      <c r="M26" s="77">
        <f t="shared" si="0"/>
        <v>114</v>
      </c>
      <c r="N26" s="78">
        <f t="shared" si="0"/>
        <v>12868</v>
      </c>
      <c r="O26" s="78">
        <f t="shared" si="0"/>
        <v>12183</v>
      </c>
      <c r="P26" s="78">
        <f t="shared" si="0"/>
        <v>1278081</v>
      </c>
      <c r="Q26" s="79">
        <f t="shared" si="0"/>
        <v>671941</v>
      </c>
    </row>
    <row r="27" spans="1:17" ht="16.7" customHeight="1">
      <c r="A27" s="81"/>
      <c r="B27" s="132" t="str">
        <f>'９８～９９'!$B$7</f>
        <v>５年以前</v>
      </c>
      <c r="C27" s="91">
        <v>575</v>
      </c>
      <c r="D27" s="74">
        <v>65516</v>
      </c>
      <c r="E27" s="74">
        <v>61893</v>
      </c>
      <c r="F27" s="74">
        <v>5767857</v>
      </c>
      <c r="G27" s="74">
        <v>3039801</v>
      </c>
      <c r="H27" s="73">
        <v>173</v>
      </c>
      <c r="I27" s="74">
        <v>19425</v>
      </c>
      <c r="J27" s="74">
        <v>18157</v>
      </c>
      <c r="K27" s="74">
        <v>1838915</v>
      </c>
      <c r="L27" s="74">
        <v>979428</v>
      </c>
      <c r="M27" s="73">
        <f t="shared" si="0"/>
        <v>748</v>
      </c>
      <c r="N27" s="74">
        <f t="shared" si="0"/>
        <v>84941</v>
      </c>
      <c r="O27" s="74">
        <f t="shared" si="0"/>
        <v>80050</v>
      </c>
      <c r="P27" s="74">
        <f t="shared" si="0"/>
        <v>7606772</v>
      </c>
      <c r="Q27" s="75">
        <f t="shared" si="0"/>
        <v>4019229</v>
      </c>
    </row>
    <row r="28" spans="1:17" ht="16.7" customHeight="1" thickBot="1">
      <c r="A28" s="76" t="s">
        <v>128</v>
      </c>
      <c r="B28" s="133" t="str">
        <f>'９８～９９'!$B$8</f>
        <v>６  年</v>
      </c>
      <c r="C28" s="244">
        <v>153</v>
      </c>
      <c r="D28" s="78">
        <v>17858</v>
      </c>
      <c r="E28" s="78">
        <v>16937</v>
      </c>
      <c r="F28" s="78">
        <v>1732400</v>
      </c>
      <c r="G28" s="78">
        <v>909656</v>
      </c>
      <c r="H28" s="77">
        <v>30</v>
      </c>
      <c r="I28" s="78">
        <v>4230</v>
      </c>
      <c r="J28" s="78">
        <v>3969</v>
      </c>
      <c r="K28" s="78">
        <v>432176</v>
      </c>
      <c r="L28" s="78">
        <v>228584</v>
      </c>
      <c r="M28" s="77">
        <f t="shared" si="0"/>
        <v>183</v>
      </c>
      <c r="N28" s="78">
        <f t="shared" si="0"/>
        <v>22088</v>
      </c>
      <c r="O28" s="78">
        <f t="shared" si="0"/>
        <v>20906</v>
      </c>
      <c r="P28" s="78">
        <f t="shared" si="0"/>
        <v>2164576</v>
      </c>
      <c r="Q28" s="79">
        <f t="shared" si="0"/>
        <v>1138240</v>
      </c>
    </row>
    <row r="29" spans="1:17" ht="16.7" customHeight="1">
      <c r="A29" s="81"/>
      <c r="B29" s="132" t="str">
        <f>'９８～９９'!$B$7</f>
        <v>５年以前</v>
      </c>
      <c r="C29" s="91">
        <v>307</v>
      </c>
      <c r="D29" s="74">
        <v>36373</v>
      </c>
      <c r="E29" s="74">
        <v>33651</v>
      </c>
      <c r="F29" s="74">
        <v>3220298</v>
      </c>
      <c r="G29" s="74">
        <v>1730715</v>
      </c>
      <c r="H29" s="73">
        <v>77</v>
      </c>
      <c r="I29" s="74">
        <v>8366</v>
      </c>
      <c r="J29" s="74">
        <v>7941</v>
      </c>
      <c r="K29" s="74">
        <v>792831</v>
      </c>
      <c r="L29" s="74">
        <v>415663</v>
      </c>
      <c r="M29" s="73">
        <f t="shared" si="0"/>
        <v>384</v>
      </c>
      <c r="N29" s="74">
        <f t="shared" si="0"/>
        <v>44739</v>
      </c>
      <c r="O29" s="74">
        <f t="shared" si="0"/>
        <v>41592</v>
      </c>
      <c r="P29" s="74">
        <f t="shared" si="0"/>
        <v>4013129</v>
      </c>
      <c r="Q29" s="75">
        <f t="shared" si="0"/>
        <v>2146378</v>
      </c>
    </row>
    <row r="30" spans="1:17" ht="16.7" customHeight="1" thickBot="1">
      <c r="A30" s="76" t="s">
        <v>129</v>
      </c>
      <c r="B30" s="133" t="str">
        <f>'９８～９９'!$B$8</f>
        <v>６  年</v>
      </c>
      <c r="C30" s="244">
        <v>89</v>
      </c>
      <c r="D30" s="78">
        <v>10365</v>
      </c>
      <c r="E30" s="78">
        <v>9829</v>
      </c>
      <c r="F30" s="78">
        <v>1016549</v>
      </c>
      <c r="G30" s="78">
        <v>533439</v>
      </c>
      <c r="H30" s="77">
        <v>17</v>
      </c>
      <c r="I30" s="78">
        <v>1783</v>
      </c>
      <c r="J30" s="78">
        <v>1714</v>
      </c>
      <c r="K30" s="78">
        <v>177765</v>
      </c>
      <c r="L30" s="78">
        <v>92197</v>
      </c>
      <c r="M30" s="92">
        <f t="shared" si="0"/>
        <v>106</v>
      </c>
      <c r="N30" s="78">
        <f t="shared" si="0"/>
        <v>12148</v>
      </c>
      <c r="O30" s="78">
        <f t="shared" si="0"/>
        <v>11543</v>
      </c>
      <c r="P30" s="78">
        <f t="shared" si="0"/>
        <v>1194314</v>
      </c>
      <c r="Q30" s="79">
        <f t="shared" si="0"/>
        <v>625636</v>
      </c>
    </row>
    <row r="31" spans="1:17" ht="16.7" customHeight="1">
      <c r="A31" s="81"/>
      <c r="B31" s="132" t="str">
        <f>'９８～９９'!$B$7</f>
        <v>５年以前</v>
      </c>
      <c r="C31" s="91">
        <v>876</v>
      </c>
      <c r="D31" s="74">
        <v>107071</v>
      </c>
      <c r="E31" s="74">
        <v>97532</v>
      </c>
      <c r="F31" s="74">
        <v>9397192</v>
      </c>
      <c r="G31" s="74">
        <v>5115179</v>
      </c>
      <c r="H31" s="73">
        <v>308</v>
      </c>
      <c r="I31" s="74">
        <v>34031</v>
      </c>
      <c r="J31" s="74">
        <v>30649</v>
      </c>
      <c r="K31" s="74">
        <v>3187605</v>
      </c>
      <c r="L31" s="74">
        <v>1746693</v>
      </c>
      <c r="M31" s="73">
        <f t="shared" si="0"/>
        <v>1184</v>
      </c>
      <c r="N31" s="74">
        <f t="shared" si="0"/>
        <v>141102</v>
      </c>
      <c r="O31" s="74">
        <f t="shared" si="0"/>
        <v>128181</v>
      </c>
      <c r="P31" s="74">
        <f t="shared" si="0"/>
        <v>12584797</v>
      </c>
      <c r="Q31" s="75">
        <f t="shared" si="0"/>
        <v>6861872</v>
      </c>
    </row>
    <row r="32" spans="1:17" ht="16.7" customHeight="1" thickBot="1">
      <c r="A32" s="76" t="s">
        <v>130</v>
      </c>
      <c r="B32" s="133" t="str">
        <f>'９８～９９'!$B$8</f>
        <v>６  年</v>
      </c>
      <c r="C32" s="244">
        <v>205</v>
      </c>
      <c r="D32" s="78">
        <v>24579</v>
      </c>
      <c r="E32" s="78">
        <v>22701</v>
      </c>
      <c r="F32" s="78">
        <v>2413930</v>
      </c>
      <c r="G32" s="78">
        <v>1298160</v>
      </c>
      <c r="H32" s="77">
        <v>64</v>
      </c>
      <c r="I32" s="78">
        <v>6692</v>
      </c>
      <c r="J32" s="78">
        <v>5769</v>
      </c>
      <c r="K32" s="78">
        <v>696254</v>
      </c>
      <c r="L32" s="78">
        <v>395746</v>
      </c>
      <c r="M32" s="77">
        <f t="shared" si="0"/>
        <v>269</v>
      </c>
      <c r="N32" s="78">
        <f t="shared" si="0"/>
        <v>31271</v>
      </c>
      <c r="O32" s="78">
        <f t="shared" si="0"/>
        <v>28470</v>
      </c>
      <c r="P32" s="78">
        <f t="shared" si="0"/>
        <v>3110184</v>
      </c>
      <c r="Q32" s="79">
        <f t="shared" si="0"/>
        <v>1693906</v>
      </c>
    </row>
    <row r="33" spans="1:17" ht="16.7" customHeight="1">
      <c r="A33" s="81"/>
      <c r="B33" s="132" t="str">
        <f>'９８～９９'!$B$7</f>
        <v>５年以前</v>
      </c>
      <c r="C33" s="91">
        <v>406</v>
      </c>
      <c r="D33" s="74">
        <v>51303</v>
      </c>
      <c r="E33" s="74">
        <v>46615</v>
      </c>
      <c r="F33" s="74">
        <v>4424135</v>
      </c>
      <c r="G33" s="74">
        <v>2412879</v>
      </c>
      <c r="H33" s="73">
        <v>140</v>
      </c>
      <c r="I33" s="74">
        <v>17981</v>
      </c>
      <c r="J33" s="74">
        <v>15820</v>
      </c>
      <c r="K33" s="74">
        <v>1645268</v>
      </c>
      <c r="L33" s="74">
        <v>918016</v>
      </c>
      <c r="M33" s="73">
        <f t="shared" si="0"/>
        <v>546</v>
      </c>
      <c r="N33" s="74">
        <f t="shared" si="0"/>
        <v>69284</v>
      </c>
      <c r="O33" s="74">
        <f t="shared" si="0"/>
        <v>62435</v>
      </c>
      <c r="P33" s="74">
        <f t="shared" si="0"/>
        <v>6069403</v>
      </c>
      <c r="Q33" s="75">
        <f t="shared" si="0"/>
        <v>3330895</v>
      </c>
    </row>
    <row r="34" spans="1:17" ht="16.7" customHeight="1" thickBot="1">
      <c r="A34" s="76" t="s">
        <v>131</v>
      </c>
      <c r="B34" s="133" t="str">
        <f>'９８～９９'!$B$8</f>
        <v>６  年</v>
      </c>
      <c r="C34" s="244">
        <v>112</v>
      </c>
      <c r="D34" s="78">
        <v>14141</v>
      </c>
      <c r="E34" s="78">
        <v>12671</v>
      </c>
      <c r="F34" s="78">
        <v>1369592</v>
      </c>
      <c r="G34" s="78">
        <v>756584</v>
      </c>
      <c r="H34" s="77">
        <v>41</v>
      </c>
      <c r="I34" s="78">
        <v>5016</v>
      </c>
      <c r="J34" s="78">
        <v>4258</v>
      </c>
      <c r="K34" s="78">
        <v>514678</v>
      </c>
      <c r="L34" s="78">
        <v>295751</v>
      </c>
      <c r="M34" s="77">
        <f t="shared" si="0"/>
        <v>153</v>
      </c>
      <c r="N34" s="78">
        <f t="shared" si="0"/>
        <v>19157</v>
      </c>
      <c r="O34" s="78">
        <f t="shared" si="0"/>
        <v>16929</v>
      </c>
      <c r="P34" s="78">
        <f t="shared" si="0"/>
        <v>1884270</v>
      </c>
      <c r="Q34" s="79">
        <f t="shared" si="0"/>
        <v>1052335</v>
      </c>
    </row>
    <row r="35" spans="1:17" ht="16.7" customHeight="1">
      <c r="A35" s="81"/>
      <c r="B35" s="132" t="str">
        <f>'９８～９９'!$B$7</f>
        <v>５年以前</v>
      </c>
      <c r="C35" s="73">
        <v>534</v>
      </c>
      <c r="D35" s="74">
        <v>60735</v>
      </c>
      <c r="E35" s="74">
        <v>58079</v>
      </c>
      <c r="F35" s="74">
        <v>5491123</v>
      </c>
      <c r="G35" s="74">
        <v>2859609</v>
      </c>
      <c r="H35" s="91">
        <v>153</v>
      </c>
      <c r="I35" s="74">
        <v>18137</v>
      </c>
      <c r="J35" s="74">
        <v>16703</v>
      </c>
      <c r="K35" s="74">
        <v>1711257</v>
      </c>
      <c r="L35" s="74">
        <v>921222</v>
      </c>
      <c r="M35" s="73">
        <f t="shared" si="0"/>
        <v>687</v>
      </c>
      <c r="N35" s="74">
        <f t="shared" si="0"/>
        <v>78872</v>
      </c>
      <c r="O35" s="74">
        <f t="shared" si="0"/>
        <v>74782</v>
      </c>
      <c r="P35" s="74">
        <f t="shared" si="0"/>
        <v>7202380</v>
      </c>
      <c r="Q35" s="75">
        <f t="shared" si="0"/>
        <v>3780831</v>
      </c>
    </row>
    <row r="36" spans="1:17" ht="16.7" customHeight="1" thickBot="1">
      <c r="A36" s="76" t="s">
        <v>132</v>
      </c>
      <c r="B36" s="133" t="str">
        <f>'９８～９９'!$B$8</f>
        <v>６  年</v>
      </c>
      <c r="C36" s="77">
        <v>134</v>
      </c>
      <c r="D36" s="78">
        <v>14857</v>
      </c>
      <c r="E36" s="78">
        <v>14273</v>
      </c>
      <c r="F36" s="78">
        <v>1473726</v>
      </c>
      <c r="G36" s="78">
        <v>765055</v>
      </c>
      <c r="H36" s="244">
        <v>34</v>
      </c>
      <c r="I36" s="78">
        <v>4276</v>
      </c>
      <c r="J36" s="78">
        <v>3733</v>
      </c>
      <c r="K36" s="78">
        <v>430540</v>
      </c>
      <c r="L36" s="78">
        <v>242207</v>
      </c>
      <c r="M36" s="77">
        <f t="shared" si="0"/>
        <v>168</v>
      </c>
      <c r="N36" s="78">
        <f t="shared" si="0"/>
        <v>19133</v>
      </c>
      <c r="O36" s="78">
        <f t="shared" si="0"/>
        <v>18006</v>
      </c>
      <c r="P36" s="78">
        <f t="shared" si="0"/>
        <v>1904266</v>
      </c>
      <c r="Q36" s="79">
        <f t="shared" si="0"/>
        <v>1007262</v>
      </c>
    </row>
    <row r="37" spans="1:17" ht="16.7" customHeight="1">
      <c r="A37" s="81"/>
      <c r="B37" s="132" t="str">
        <f>'９８～９９'!$B$7</f>
        <v>５年以前</v>
      </c>
      <c r="C37" s="73">
        <v>303</v>
      </c>
      <c r="D37" s="74">
        <v>35198</v>
      </c>
      <c r="E37" s="74">
        <v>33242</v>
      </c>
      <c r="F37" s="74">
        <v>3110289</v>
      </c>
      <c r="G37" s="74">
        <v>1638098</v>
      </c>
      <c r="H37" s="91">
        <v>79</v>
      </c>
      <c r="I37" s="74">
        <v>9312</v>
      </c>
      <c r="J37" s="74">
        <v>8633</v>
      </c>
      <c r="K37" s="74">
        <v>860747</v>
      </c>
      <c r="L37" s="74">
        <v>460694</v>
      </c>
      <c r="M37" s="73">
        <f t="shared" si="0"/>
        <v>382</v>
      </c>
      <c r="N37" s="74">
        <f t="shared" si="0"/>
        <v>44510</v>
      </c>
      <c r="O37" s="74">
        <f t="shared" si="0"/>
        <v>41875</v>
      </c>
      <c r="P37" s="74">
        <f t="shared" si="0"/>
        <v>3971036</v>
      </c>
      <c r="Q37" s="75">
        <f t="shared" si="0"/>
        <v>2098792</v>
      </c>
    </row>
    <row r="38" spans="1:17" ht="16.7" customHeight="1" thickBot="1">
      <c r="A38" s="76" t="s">
        <v>133</v>
      </c>
      <c r="B38" s="133" t="str">
        <f>'９８～９９'!$B$8</f>
        <v>６  年</v>
      </c>
      <c r="C38" s="77">
        <v>78</v>
      </c>
      <c r="D38" s="78">
        <v>9096</v>
      </c>
      <c r="E38" s="78">
        <v>8535</v>
      </c>
      <c r="F38" s="78">
        <v>888797</v>
      </c>
      <c r="G38" s="78">
        <v>470537</v>
      </c>
      <c r="H38" s="244">
        <v>17</v>
      </c>
      <c r="I38" s="78">
        <v>1973</v>
      </c>
      <c r="J38" s="78">
        <v>1836</v>
      </c>
      <c r="K38" s="78">
        <v>204596</v>
      </c>
      <c r="L38" s="78">
        <v>109469</v>
      </c>
      <c r="M38" s="77">
        <f t="shared" si="0"/>
        <v>95</v>
      </c>
      <c r="N38" s="78">
        <f t="shared" si="0"/>
        <v>11069</v>
      </c>
      <c r="O38" s="78">
        <f t="shared" si="0"/>
        <v>10371</v>
      </c>
      <c r="P38" s="78">
        <f t="shared" si="0"/>
        <v>1093393</v>
      </c>
      <c r="Q38" s="79">
        <f t="shared" si="0"/>
        <v>580006</v>
      </c>
    </row>
    <row r="39" spans="1:17" ht="16.7" customHeight="1">
      <c r="A39" s="81"/>
      <c r="B39" s="132" t="str">
        <f>'９８～９９'!$B$7</f>
        <v>５年以前</v>
      </c>
      <c r="C39" s="91">
        <v>438</v>
      </c>
      <c r="D39" s="74">
        <v>50691</v>
      </c>
      <c r="E39" s="74">
        <v>48107</v>
      </c>
      <c r="F39" s="74">
        <v>4517965</v>
      </c>
      <c r="G39" s="74">
        <v>2371188</v>
      </c>
      <c r="H39" s="73">
        <v>168</v>
      </c>
      <c r="I39" s="74">
        <v>18900</v>
      </c>
      <c r="J39" s="74">
        <v>17531</v>
      </c>
      <c r="K39" s="74">
        <v>1730428</v>
      </c>
      <c r="L39" s="74">
        <v>924679</v>
      </c>
      <c r="M39" s="73">
        <f t="shared" si="0"/>
        <v>606</v>
      </c>
      <c r="N39" s="74">
        <f t="shared" si="0"/>
        <v>69591</v>
      </c>
      <c r="O39" s="74">
        <f t="shared" si="0"/>
        <v>65638</v>
      </c>
      <c r="P39" s="74">
        <f t="shared" si="0"/>
        <v>6248393</v>
      </c>
      <c r="Q39" s="75">
        <f t="shared" si="0"/>
        <v>3295867</v>
      </c>
    </row>
    <row r="40" spans="1:17" ht="16.7" customHeight="1" thickBot="1">
      <c r="A40" s="76" t="s">
        <v>134</v>
      </c>
      <c r="B40" s="133" t="str">
        <f>'９８～９９'!$B$8</f>
        <v>６  年</v>
      </c>
      <c r="C40" s="244">
        <v>112</v>
      </c>
      <c r="D40" s="78">
        <v>12347</v>
      </c>
      <c r="E40" s="78">
        <v>11954</v>
      </c>
      <c r="F40" s="78">
        <v>1222744</v>
      </c>
      <c r="G40" s="78">
        <v>629929</v>
      </c>
      <c r="H40" s="77">
        <v>24</v>
      </c>
      <c r="I40" s="78">
        <v>2552</v>
      </c>
      <c r="J40" s="78">
        <v>2422</v>
      </c>
      <c r="K40" s="78">
        <v>261542</v>
      </c>
      <c r="L40" s="78">
        <v>136940</v>
      </c>
      <c r="M40" s="77">
        <f t="shared" si="0"/>
        <v>136</v>
      </c>
      <c r="N40" s="78">
        <f t="shared" si="0"/>
        <v>14899</v>
      </c>
      <c r="O40" s="78">
        <f t="shared" si="0"/>
        <v>14376</v>
      </c>
      <c r="P40" s="78">
        <f t="shared" si="0"/>
        <v>1484286</v>
      </c>
      <c r="Q40" s="79">
        <f t="shared" si="0"/>
        <v>766869</v>
      </c>
    </row>
    <row r="41" spans="1:17" ht="16.7" customHeight="1">
      <c r="A41" s="81"/>
      <c r="B41" s="132" t="str">
        <f>'９８～９９'!$B$7</f>
        <v>５年以前</v>
      </c>
      <c r="C41" s="73">
        <v>337</v>
      </c>
      <c r="D41" s="74">
        <v>36705</v>
      </c>
      <c r="E41" s="74">
        <v>35634</v>
      </c>
      <c r="F41" s="74">
        <v>3265317</v>
      </c>
      <c r="G41" s="74">
        <v>1677510</v>
      </c>
      <c r="H41" s="73">
        <v>93</v>
      </c>
      <c r="I41" s="74">
        <v>10264</v>
      </c>
      <c r="J41" s="74">
        <v>9820</v>
      </c>
      <c r="K41" s="74">
        <v>957112</v>
      </c>
      <c r="L41" s="74">
        <v>497997</v>
      </c>
      <c r="M41" s="73">
        <f t="shared" si="0"/>
        <v>430</v>
      </c>
      <c r="N41" s="74">
        <f t="shared" si="0"/>
        <v>46969</v>
      </c>
      <c r="O41" s="74">
        <f>E41+J41</f>
        <v>45454</v>
      </c>
      <c r="P41" s="74">
        <f t="shared" si="0"/>
        <v>4222429</v>
      </c>
      <c r="Q41" s="75">
        <f t="shared" si="0"/>
        <v>2175507</v>
      </c>
    </row>
    <row r="42" spans="1:17" ht="16.7" customHeight="1" thickBot="1">
      <c r="A42" s="76" t="s">
        <v>135</v>
      </c>
      <c r="B42" s="133" t="str">
        <f>'９８～９９'!$B$8</f>
        <v>６  年</v>
      </c>
      <c r="C42" s="77">
        <v>131</v>
      </c>
      <c r="D42" s="78">
        <v>13591</v>
      </c>
      <c r="E42" s="78">
        <v>13330</v>
      </c>
      <c r="F42" s="78">
        <v>1296168</v>
      </c>
      <c r="G42" s="78">
        <v>660222</v>
      </c>
      <c r="H42" s="77">
        <v>17</v>
      </c>
      <c r="I42" s="78">
        <v>1934</v>
      </c>
      <c r="J42" s="78">
        <v>1836</v>
      </c>
      <c r="K42" s="78">
        <v>198257</v>
      </c>
      <c r="L42" s="78">
        <v>104239</v>
      </c>
      <c r="M42" s="77">
        <f t="shared" si="0"/>
        <v>148</v>
      </c>
      <c r="N42" s="78">
        <f t="shared" si="0"/>
        <v>15525</v>
      </c>
      <c r="O42" s="78">
        <f t="shared" si="0"/>
        <v>15166</v>
      </c>
      <c r="P42" s="78">
        <f t="shared" si="0"/>
        <v>1494425</v>
      </c>
      <c r="Q42" s="79">
        <f t="shared" si="0"/>
        <v>764461</v>
      </c>
    </row>
    <row r="43" spans="1:17" ht="16.7" customHeight="1">
      <c r="A43" s="175" t="str">
        <f>B41</f>
        <v>５年以前</v>
      </c>
      <c r="B43" s="83"/>
      <c r="C43" s="73">
        <f>C7+C9+C11+C13+C15+C17+C19+C21+C23+C25+C27+C29+C31+C33+C35+C37+C39+C41</f>
        <v>6476</v>
      </c>
      <c r="D43" s="74">
        <f t="shared" ref="D43:L44" si="1">D7+D9+D11+D13+D15+D17+D19+D21+D23+D25+D27+D29+D31+D33+D35+D37+D39+D41</f>
        <v>760691</v>
      </c>
      <c r="E43" s="74">
        <f t="shared" si="1"/>
        <v>711527</v>
      </c>
      <c r="F43" s="74">
        <f t="shared" si="1"/>
        <v>67335767</v>
      </c>
      <c r="G43" s="75">
        <f>G7+G9+G11+G13+G15+G17+G19+G21+G23+G25+G27+G29+G31+G33+G35+G37+G39+G41</f>
        <v>35799273</v>
      </c>
      <c r="H43" s="73">
        <f>H7+H9+H11+H13+H15+H17+H19+H21+H23+H25+H27+H29+H31+H33+H35+H37+H39+H41</f>
        <v>2071</v>
      </c>
      <c r="I43" s="74">
        <f t="shared" si="1"/>
        <v>238308</v>
      </c>
      <c r="J43" s="74">
        <f t="shared" si="1"/>
        <v>219182</v>
      </c>
      <c r="K43" s="74">
        <f t="shared" si="1"/>
        <v>22191335</v>
      </c>
      <c r="L43" s="75">
        <f t="shared" si="1"/>
        <v>11960353</v>
      </c>
      <c r="M43" s="73">
        <f>C43+H43</f>
        <v>8547</v>
      </c>
      <c r="N43" s="74">
        <f t="shared" si="0"/>
        <v>998999</v>
      </c>
      <c r="O43" s="74">
        <f t="shared" si="0"/>
        <v>930709</v>
      </c>
      <c r="P43" s="74">
        <f t="shared" si="0"/>
        <v>89527102</v>
      </c>
      <c r="Q43" s="75">
        <f t="shared" si="0"/>
        <v>47759626</v>
      </c>
    </row>
    <row r="44" spans="1:17" ht="16.7" customHeight="1">
      <c r="A44" s="145" t="str">
        <f>B42</f>
        <v>６  年</v>
      </c>
      <c r="B44" s="84"/>
      <c r="C44" s="87">
        <f>C8+C10+C12+C14+C16+C18+C20+C22+C24+C26+C28+C30+C32+C34+C36+C38+C40+C42</f>
        <v>1757</v>
      </c>
      <c r="D44" s="85">
        <f t="shared" si="1"/>
        <v>200691</v>
      </c>
      <c r="E44" s="85">
        <f t="shared" si="1"/>
        <v>189988</v>
      </c>
      <c r="F44" s="85">
        <f t="shared" si="1"/>
        <v>19650543</v>
      </c>
      <c r="G44" s="86">
        <f t="shared" si="1"/>
        <v>10339779</v>
      </c>
      <c r="H44" s="87">
        <f>H8+H10+H12+H14+H16+H18+H20+H22+H24+H26+H28+H30+H32+H34+H36+H38+H40+H42</f>
        <v>412</v>
      </c>
      <c r="I44" s="85">
        <f t="shared" si="1"/>
        <v>47903</v>
      </c>
      <c r="J44" s="85">
        <f t="shared" si="1"/>
        <v>43190</v>
      </c>
      <c r="K44" s="85">
        <f t="shared" si="1"/>
        <v>4909168</v>
      </c>
      <c r="L44" s="86">
        <f t="shared" si="1"/>
        <v>2693239</v>
      </c>
      <c r="M44" s="87">
        <f t="shared" si="0"/>
        <v>2169</v>
      </c>
      <c r="N44" s="85">
        <f t="shared" si="0"/>
        <v>248594</v>
      </c>
      <c r="O44" s="85">
        <f t="shared" si="0"/>
        <v>233178</v>
      </c>
      <c r="P44" s="85">
        <f t="shared" si="0"/>
        <v>24559711</v>
      </c>
      <c r="Q44" s="86">
        <f t="shared" si="0"/>
        <v>13033018</v>
      </c>
    </row>
    <row r="45" spans="1:17" ht="16.7" customHeight="1" thickBot="1">
      <c r="A45" s="88" t="s">
        <v>33</v>
      </c>
      <c r="B45" s="89"/>
      <c r="C45" s="77">
        <f>C43+C44</f>
        <v>8233</v>
      </c>
      <c r="D45" s="78">
        <f t="shared" ref="D45:L45" si="2">D43+D44</f>
        <v>961382</v>
      </c>
      <c r="E45" s="78">
        <f t="shared" si="2"/>
        <v>901515</v>
      </c>
      <c r="F45" s="78">
        <f t="shared" si="2"/>
        <v>86986310</v>
      </c>
      <c r="G45" s="79">
        <f t="shared" si="2"/>
        <v>46139052</v>
      </c>
      <c r="H45" s="77">
        <f t="shared" si="2"/>
        <v>2483</v>
      </c>
      <c r="I45" s="78">
        <f t="shared" si="2"/>
        <v>286211</v>
      </c>
      <c r="J45" s="78">
        <f t="shared" si="2"/>
        <v>262372</v>
      </c>
      <c r="K45" s="78">
        <f t="shared" si="2"/>
        <v>27100503</v>
      </c>
      <c r="L45" s="79">
        <f t="shared" si="2"/>
        <v>14653592</v>
      </c>
      <c r="M45" s="77">
        <f>C45+H45</f>
        <v>10716</v>
      </c>
      <c r="N45" s="78">
        <f t="shared" si="0"/>
        <v>1247593</v>
      </c>
      <c r="O45" s="78">
        <f t="shared" si="0"/>
        <v>1163887</v>
      </c>
      <c r="P45" s="78">
        <f t="shared" si="0"/>
        <v>114086813</v>
      </c>
      <c r="Q45" s="79">
        <f t="shared" si="0"/>
        <v>60792644</v>
      </c>
    </row>
    <row r="46" spans="1:17">
      <c r="C46" s="107"/>
      <c r="D46" s="107"/>
      <c r="E46" s="107"/>
      <c r="F46" s="107"/>
      <c r="G46" s="107"/>
      <c r="H46" s="107"/>
      <c r="I46" s="107"/>
      <c r="J46" s="107"/>
      <c r="K46" s="107"/>
      <c r="L46" s="107"/>
    </row>
    <row r="53" spans="1:2">
      <c r="A53" s="93"/>
      <c r="B53" s="40"/>
    </row>
    <row r="54" spans="1:2">
      <c r="A54" s="93"/>
      <c r="B54" s="40"/>
    </row>
    <row r="55" spans="1:2">
      <c r="A55" s="93"/>
      <c r="B55" s="40"/>
    </row>
    <row r="56" spans="1:2">
      <c r="A56" s="93"/>
      <c r="B56" s="40"/>
    </row>
    <row r="57" spans="1:2">
      <c r="A57" s="93"/>
      <c r="B57" s="40"/>
    </row>
    <row r="58" spans="1:2">
      <c r="A58" s="94"/>
      <c r="B58" s="94"/>
    </row>
  </sheetData>
  <phoneticPr fontId="3"/>
  <pageMargins left="0.47244094488188981" right="0.47244094488188981" top="0.78740157480314965" bottom="0" header="0.31496062992125984" footer="0"/>
  <pageSetup paperSize="9" scale="96" fitToWidth="0" fitToHeight="0" orientation="portrait" r:id="rId1"/>
  <colBreaks count="1" manualBreakCount="1">
    <brk id="9" max="53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R58"/>
  <sheetViews>
    <sheetView zoomScaleNormal="100" zoomScaleSheetLayoutView="115" workbookViewId="0">
      <pane xSplit="2" ySplit="6" topLeftCell="C7" activePane="bottomRight" state="frozen"/>
      <selection activeCell="J54" sqref="J54:Q54"/>
      <selection pane="topRight" activeCell="J54" sqref="J54:Q54"/>
      <selection pane="bottomLeft" activeCell="J54" sqref="J54:Q54"/>
      <selection pane="bottomRight"/>
    </sheetView>
  </sheetViews>
  <sheetFormatPr defaultRowHeight="13.5"/>
  <cols>
    <col min="1" max="1" width="10.875" style="5" customWidth="1"/>
    <col min="2" max="2" width="9.125" style="5" bestFit="1" customWidth="1"/>
    <col min="3" max="3" width="8.625" style="5" customWidth="1"/>
    <col min="4" max="5" width="11.625" style="5" customWidth="1"/>
    <col min="6" max="6" width="13.625" style="5" customWidth="1"/>
    <col min="7" max="7" width="12.625" style="5" customWidth="1"/>
    <col min="8" max="8" width="8.625" style="5" customWidth="1"/>
    <col min="9" max="10" width="11.625" style="5" customWidth="1"/>
    <col min="11" max="11" width="13.625" style="5" customWidth="1"/>
    <col min="12" max="12" width="12.625" style="5" customWidth="1"/>
    <col min="13" max="13" width="8.625" style="5" customWidth="1"/>
    <col min="14" max="15" width="11.625" style="5" customWidth="1"/>
    <col min="16" max="16" width="13.625" style="5" customWidth="1"/>
    <col min="17" max="17" width="12.625" style="5" customWidth="1"/>
    <col min="18" max="18" width="5.125" style="5" customWidth="1"/>
    <col min="19" max="16384" width="9" style="5"/>
  </cols>
  <sheetData>
    <row r="1" spans="1:18" customFormat="1"/>
    <row r="2" spans="1:18" customFormat="1" ht="15" customHeight="1" thickBot="1">
      <c r="A2" s="102" t="s">
        <v>137</v>
      </c>
    </row>
    <row r="3" spans="1:18" ht="13.5" customHeight="1">
      <c r="A3" s="6"/>
      <c r="B3" s="90" t="s">
        <v>107</v>
      </c>
      <c r="C3" s="20"/>
      <c r="D3" s="21"/>
      <c r="E3" s="62" t="s">
        <v>108</v>
      </c>
      <c r="F3" s="21"/>
      <c r="G3" s="23"/>
      <c r="H3" s="20"/>
      <c r="I3" s="21"/>
      <c r="J3" s="62" t="s">
        <v>109</v>
      </c>
      <c r="K3" s="21"/>
      <c r="L3" s="63"/>
      <c r="M3" s="20"/>
      <c r="N3" s="21"/>
      <c r="O3" s="62" t="s">
        <v>110</v>
      </c>
      <c r="P3" s="21"/>
      <c r="Q3" s="23"/>
    </row>
    <row r="4" spans="1:18">
      <c r="A4" s="24"/>
      <c r="B4" s="64" t="s">
        <v>111</v>
      </c>
      <c r="C4" s="65" t="s">
        <v>112</v>
      </c>
      <c r="D4" s="66" t="s">
        <v>113</v>
      </c>
      <c r="E4" s="66" t="s">
        <v>114</v>
      </c>
      <c r="F4" s="66" t="s">
        <v>115</v>
      </c>
      <c r="G4" s="67" t="s">
        <v>6</v>
      </c>
      <c r="H4" s="65" t="s">
        <v>112</v>
      </c>
      <c r="I4" s="103" t="s">
        <v>113</v>
      </c>
      <c r="J4" s="66" t="s">
        <v>114</v>
      </c>
      <c r="K4" s="66" t="s">
        <v>115</v>
      </c>
      <c r="L4" s="67" t="s">
        <v>6</v>
      </c>
      <c r="M4" s="65" t="s">
        <v>112</v>
      </c>
      <c r="N4" s="66" t="s">
        <v>113</v>
      </c>
      <c r="O4" s="66" t="s">
        <v>114</v>
      </c>
      <c r="P4" s="66" t="s">
        <v>115</v>
      </c>
      <c r="Q4" s="67" t="s">
        <v>6</v>
      </c>
      <c r="R4" s="24"/>
    </row>
    <row r="5" spans="1:18">
      <c r="A5" s="24"/>
      <c r="C5" s="65" t="s">
        <v>142</v>
      </c>
      <c r="D5" s="66"/>
      <c r="E5" s="66"/>
      <c r="F5" s="66"/>
      <c r="G5" s="67"/>
      <c r="H5" s="65" t="s">
        <v>116</v>
      </c>
      <c r="I5" s="104"/>
      <c r="J5" s="66"/>
      <c r="K5" s="66"/>
      <c r="L5" s="67"/>
      <c r="M5" s="65" t="s">
        <v>116</v>
      </c>
      <c r="N5" s="68"/>
      <c r="O5" s="68"/>
      <c r="P5" s="68"/>
      <c r="Q5" s="69"/>
    </row>
    <row r="6" spans="1:18" ht="14.25" thickBot="1">
      <c r="A6" s="109" t="s">
        <v>117</v>
      </c>
      <c r="B6" s="134" t="s">
        <v>118</v>
      </c>
      <c r="C6" s="70"/>
      <c r="D6" s="71" t="s">
        <v>119</v>
      </c>
      <c r="E6" s="71" t="s">
        <v>119</v>
      </c>
      <c r="F6" s="71" t="s">
        <v>15</v>
      </c>
      <c r="G6" s="72" t="s">
        <v>15</v>
      </c>
      <c r="H6" s="70"/>
      <c r="I6" s="105" t="s">
        <v>119</v>
      </c>
      <c r="J6" s="71" t="s">
        <v>119</v>
      </c>
      <c r="K6" s="71" t="s">
        <v>15</v>
      </c>
      <c r="L6" s="72" t="s">
        <v>15</v>
      </c>
      <c r="M6" s="70"/>
      <c r="N6" s="71" t="s">
        <v>119</v>
      </c>
      <c r="O6" s="71" t="s">
        <v>119</v>
      </c>
      <c r="P6" s="71" t="s">
        <v>15</v>
      </c>
      <c r="Q6" s="72" t="s">
        <v>15</v>
      </c>
    </row>
    <row r="7" spans="1:18" ht="16.7" customHeight="1">
      <c r="A7" s="11"/>
      <c r="B7" s="132" t="str">
        <f>'９８～９９'!$B$7</f>
        <v>５年以前</v>
      </c>
      <c r="C7" s="91">
        <v>39</v>
      </c>
      <c r="D7" s="74">
        <v>6076</v>
      </c>
      <c r="E7" s="74">
        <v>5112</v>
      </c>
      <c r="F7" s="74">
        <v>506572</v>
      </c>
      <c r="G7" s="74">
        <v>293402</v>
      </c>
      <c r="H7" s="73">
        <v>33</v>
      </c>
      <c r="I7" s="74">
        <v>5463</v>
      </c>
      <c r="J7" s="74">
        <v>4362</v>
      </c>
      <c r="K7" s="74">
        <v>492992</v>
      </c>
      <c r="L7" s="74">
        <v>295527</v>
      </c>
      <c r="M7" s="73">
        <f>C7+H7</f>
        <v>72</v>
      </c>
      <c r="N7" s="74">
        <f>D7+I7</f>
        <v>11539</v>
      </c>
      <c r="O7" s="74">
        <f>E7+J7</f>
        <v>9474</v>
      </c>
      <c r="P7" s="74">
        <f>F7+K7</f>
        <v>999564</v>
      </c>
      <c r="Q7" s="75">
        <f>G7+L7</f>
        <v>588929</v>
      </c>
    </row>
    <row r="8" spans="1:18" ht="16.7" customHeight="1" thickBot="1">
      <c r="A8" s="76" t="s">
        <v>120</v>
      </c>
      <c r="B8" s="133" t="str">
        <f>'９８～９９'!$B$8</f>
        <v>６  年</v>
      </c>
      <c r="C8" s="244">
        <v>9</v>
      </c>
      <c r="D8" s="78">
        <v>1199</v>
      </c>
      <c r="E8" s="78">
        <v>1080</v>
      </c>
      <c r="F8" s="78">
        <v>116325</v>
      </c>
      <c r="G8" s="78">
        <v>63869</v>
      </c>
      <c r="H8" s="77">
        <v>2</v>
      </c>
      <c r="I8" s="78">
        <v>392</v>
      </c>
      <c r="J8" s="78">
        <v>240</v>
      </c>
      <c r="K8" s="78">
        <v>40919</v>
      </c>
      <c r="L8" s="78">
        <v>28360</v>
      </c>
      <c r="M8" s="77">
        <f t="shared" ref="M8:Q45" si="0">C8+H8</f>
        <v>11</v>
      </c>
      <c r="N8" s="78">
        <f t="shared" si="0"/>
        <v>1591</v>
      </c>
      <c r="O8" s="78">
        <f t="shared" si="0"/>
        <v>1320</v>
      </c>
      <c r="P8" s="78">
        <f t="shared" si="0"/>
        <v>157244</v>
      </c>
      <c r="Q8" s="79">
        <f t="shared" si="0"/>
        <v>92229</v>
      </c>
    </row>
    <row r="9" spans="1:18" ht="16.7" customHeight="1">
      <c r="A9" s="80"/>
      <c r="B9" s="132" t="str">
        <f>'９８～９９'!$B$7</f>
        <v>５年以前</v>
      </c>
      <c r="C9" s="91">
        <v>37</v>
      </c>
      <c r="D9" s="74">
        <v>5474</v>
      </c>
      <c r="E9" s="74">
        <v>4537</v>
      </c>
      <c r="F9" s="74">
        <v>447145</v>
      </c>
      <c r="G9" s="74">
        <v>260864</v>
      </c>
      <c r="H9" s="73">
        <v>23</v>
      </c>
      <c r="I9" s="74">
        <v>3354</v>
      </c>
      <c r="J9" s="74">
        <v>2926</v>
      </c>
      <c r="K9" s="74">
        <v>302600</v>
      </c>
      <c r="L9" s="74">
        <v>170098</v>
      </c>
      <c r="M9" s="73">
        <f t="shared" si="0"/>
        <v>60</v>
      </c>
      <c r="N9" s="74">
        <f t="shared" si="0"/>
        <v>8828</v>
      </c>
      <c r="O9" s="74">
        <f t="shared" si="0"/>
        <v>7463</v>
      </c>
      <c r="P9" s="74">
        <f t="shared" si="0"/>
        <v>749745</v>
      </c>
      <c r="Q9" s="75">
        <f t="shared" si="0"/>
        <v>430962</v>
      </c>
    </row>
    <row r="10" spans="1:18" ht="16.7" customHeight="1" thickBot="1">
      <c r="A10" s="76" t="s">
        <v>84</v>
      </c>
      <c r="B10" s="133" t="str">
        <f>'９８～９９'!$B$8</f>
        <v>６  年</v>
      </c>
      <c r="C10" s="244">
        <v>3</v>
      </c>
      <c r="D10" s="78">
        <v>411</v>
      </c>
      <c r="E10" s="78">
        <v>393</v>
      </c>
      <c r="F10" s="78">
        <v>37921</v>
      </c>
      <c r="G10" s="78">
        <v>19747</v>
      </c>
      <c r="H10" s="77">
        <v>4</v>
      </c>
      <c r="I10" s="78">
        <v>575</v>
      </c>
      <c r="J10" s="78">
        <v>477</v>
      </c>
      <c r="K10" s="78">
        <v>56885</v>
      </c>
      <c r="L10" s="78">
        <v>33063</v>
      </c>
      <c r="M10" s="77">
        <f t="shared" si="0"/>
        <v>7</v>
      </c>
      <c r="N10" s="78">
        <f t="shared" si="0"/>
        <v>986</v>
      </c>
      <c r="O10" s="78">
        <f t="shared" si="0"/>
        <v>870</v>
      </c>
      <c r="P10" s="78">
        <f t="shared" si="0"/>
        <v>94806</v>
      </c>
      <c r="Q10" s="79">
        <f t="shared" si="0"/>
        <v>52810</v>
      </c>
    </row>
    <row r="11" spans="1:18" ht="16.7" customHeight="1">
      <c r="A11" s="81"/>
      <c r="B11" s="132" t="str">
        <f>'９８～９９'!$B$7</f>
        <v>５年以前</v>
      </c>
      <c r="C11" s="91">
        <v>23</v>
      </c>
      <c r="D11" s="74">
        <v>3376</v>
      </c>
      <c r="E11" s="74">
        <v>2827</v>
      </c>
      <c r="F11" s="74">
        <v>274834</v>
      </c>
      <c r="G11" s="74">
        <v>158655</v>
      </c>
      <c r="H11" s="73">
        <v>20</v>
      </c>
      <c r="I11" s="74">
        <v>2941</v>
      </c>
      <c r="J11" s="74">
        <v>2508</v>
      </c>
      <c r="K11" s="74">
        <v>268772</v>
      </c>
      <c r="L11" s="74">
        <v>154104</v>
      </c>
      <c r="M11" s="73">
        <f t="shared" si="0"/>
        <v>43</v>
      </c>
      <c r="N11" s="74">
        <f t="shared" si="0"/>
        <v>6317</v>
      </c>
      <c r="O11" s="74">
        <f t="shared" si="0"/>
        <v>5335</v>
      </c>
      <c r="P11" s="74">
        <f t="shared" si="0"/>
        <v>543606</v>
      </c>
      <c r="Q11" s="75">
        <f t="shared" si="0"/>
        <v>312759</v>
      </c>
    </row>
    <row r="12" spans="1:18" ht="16.7" customHeight="1" thickBot="1">
      <c r="A12" s="76" t="s">
        <v>121</v>
      </c>
      <c r="B12" s="133" t="str">
        <f>'９８～９９'!$B$8</f>
        <v>６  年</v>
      </c>
      <c r="C12" s="244">
        <v>3</v>
      </c>
      <c r="D12" s="78">
        <v>515</v>
      </c>
      <c r="E12" s="78">
        <v>506</v>
      </c>
      <c r="F12" s="78">
        <v>51770</v>
      </c>
      <c r="G12" s="78">
        <v>26303</v>
      </c>
      <c r="H12" s="77">
        <v>1</v>
      </c>
      <c r="I12" s="78">
        <v>140</v>
      </c>
      <c r="J12" s="78">
        <v>120</v>
      </c>
      <c r="K12" s="78">
        <v>13975</v>
      </c>
      <c r="L12" s="78">
        <v>7984</v>
      </c>
      <c r="M12" s="77">
        <f t="shared" si="0"/>
        <v>4</v>
      </c>
      <c r="N12" s="78">
        <f t="shared" si="0"/>
        <v>655</v>
      </c>
      <c r="O12" s="78">
        <f t="shared" si="0"/>
        <v>626</v>
      </c>
      <c r="P12" s="78">
        <f t="shared" si="0"/>
        <v>65745</v>
      </c>
      <c r="Q12" s="79">
        <f t="shared" si="0"/>
        <v>34287</v>
      </c>
    </row>
    <row r="13" spans="1:18" ht="16.7" customHeight="1">
      <c r="A13" s="81"/>
      <c r="B13" s="132" t="str">
        <f>'９８～９９'!$B$7</f>
        <v>５年以前</v>
      </c>
      <c r="C13" s="91">
        <v>18</v>
      </c>
      <c r="D13" s="74">
        <v>2749</v>
      </c>
      <c r="E13" s="74">
        <v>2390</v>
      </c>
      <c r="F13" s="74">
        <v>218568</v>
      </c>
      <c r="G13" s="74">
        <v>124063</v>
      </c>
      <c r="H13" s="73">
        <v>21</v>
      </c>
      <c r="I13" s="74">
        <v>3335</v>
      </c>
      <c r="J13" s="74">
        <v>2519</v>
      </c>
      <c r="K13" s="74">
        <v>302784</v>
      </c>
      <c r="L13" s="74">
        <v>188453</v>
      </c>
      <c r="M13" s="73">
        <f t="shared" si="0"/>
        <v>39</v>
      </c>
      <c r="N13" s="74">
        <f t="shared" si="0"/>
        <v>6084</v>
      </c>
      <c r="O13" s="74">
        <f t="shared" si="0"/>
        <v>4909</v>
      </c>
      <c r="P13" s="74">
        <f t="shared" si="0"/>
        <v>521352</v>
      </c>
      <c r="Q13" s="75">
        <f t="shared" si="0"/>
        <v>312516</v>
      </c>
    </row>
    <row r="14" spans="1:18" ht="16.7" customHeight="1" thickBot="1">
      <c r="A14" s="76" t="s">
        <v>122</v>
      </c>
      <c r="B14" s="133" t="str">
        <f>'９８～９９'!$B$8</f>
        <v>６  年</v>
      </c>
      <c r="C14" s="244">
        <v>5</v>
      </c>
      <c r="D14" s="78">
        <v>753</v>
      </c>
      <c r="E14" s="78">
        <v>600</v>
      </c>
      <c r="F14" s="78">
        <v>77666</v>
      </c>
      <c r="G14" s="78">
        <v>46800</v>
      </c>
      <c r="H14" s="77">
        <v>3</v>
      </c>
      <c r="I14" s="78">
        <v>620</v>
      </c>
      <c r="J14" s="78">
        <v>360</v>
      </c>
      <c r="K14" s="78">
        <v>60405</v>
      </c>
      <c r="L14" s="78">
        <v>42826</v>
      </c>
      <c r="M14" s="77">
        <f t="shared" si="0"/>
        <v>8</v>
      </c>
      <c r="N14" s="78">
        <f t="shared" si="0"/>
        <v>1373</v>
      </c>
      <c r="O14" s="78">
        <f t="shared" si="0"/>
        <v>960</v>
      </c>
      <c r="P14" s="78">
        <f t="shared" si="0"/>
        <v>138071</v>
      </c>
      <c r="Q14" s="79">
        <f t="shared" si="0"/>
        <v>89626</v>
      </c>
    </row>
    <row r="15" spans="1:18" ht="16.7" customHeight="1">
      <c r="A15" s="81"/>
      <c r="B15" s="132" t="str">
        <f>'９８～９９'!$B$7</f>
        <v>５年以前</v>
      </c>
      <c r="C15" s="91">
        <v>23</v>
      </c>
      <c r="D15" s="74">
        <v>3418</v>
      </c>
      <c r="E15" s="74">
        <v>2792</v>
      </c>
      <c r="F15" s="74">
        <v>284982</v>
      </c>
      <c r="G15" s="74">
        <v>167640</v>
      </c>
      <c r="H15" s="73">
        <v>21</v>
      </c>
      <c r="I15" s="74">
        <v>3087</v>
      </c>
      <c r="J15" s="74">
        <v>2623</v>
      </c>
      <c r="K15" s="74">
        <v>278069</v>
      </c>
      <c r="L15" s="74">
        <v>159946</v>
      </c>
      <c r="M15" s="73">
        <f t="shared" si="0"/>
        <v>44</v>
      </c>
      <c r="N15" s="74">
        <f t="shared" si="0"/>
        <v>6505</v>
      </c>
      <c r="O15" s="74">
        <f t="shared" si="0"/>
        <v>5415</v>
      </c>
      <c r="P15" s="74">
        <f t="shared" si="0"/>
        <v>563051</v>
      </c>
      <c r="Q15" s="75">
        <f t="shared" si="0"/>
        <v>327586</v>
      </c>
    </row>
    <row r="16" spans="1:18" ht="16.7" customHeight="1" thickBot="1">
      <c r="A16" s="76" t="s">
        <v>123</v>
      </c>
      <c r="B16" s="133" t="str">
        <f>'９８～９９'!$B$8</f>
        <v>６  年</v>
      </c>
      <c r="C16" s="244">
        <v>7</v>
      </c>
      <c r="D16" s="78">
        <v>984</v>
      </c>
      <c r="E16" s="78">
        <v>913</v>
      </c>
      <c r="F16" s="78">
        <v>97740</v>
      </c>
      <c r="G16" s="78">
        <v>52153</v>
      </c>
      <c r="H16" s="77">
        <v>0</v>
      </c>
      <c r="I16" s="78">
        <v>0</v>
      </c>
      <c r="J16" s="78">
        <v>0</v>
      </c>
      <c r="K16" s="78">
        <v>0</v>
      </c>
      <c r="L16" s="78">
        <v>0</v>
      </c>
      <c r="M16" s="77">
        <f t="shared" si="0"/>
        <v>7</v>
      </c>
      <c r="N16" s="78">
        <f t="shared" si="0"/>
        <v>984</v>
      </c>
      <c r="O16" s="78">
        <f t="shared" si="0"/>
        <v>913</v>
      </c>
      <c r="P16" s="78">
        <f t="shared" si="0"/>
        <v>97740</v>
      </c>
      <c r="Q16" s="79">
        <f t="shared" si="0"/>
        <v>52153</v>
      </c>
    </row>
    <row r="17" spans="1:17" ht="16.7" customHeight="1">
      <c r="A17" s="81"/>
      <c r="B17" s="132" t="str">
        <f>'９８～９９'!$B$7</f>
        <v>５年以前</v>
      </c>
      <c r="C17" s="91">
        <v>7</v>
      </c>
      <c r="D17" s="74">
        <v>1023</v>
      </c>
      <c r="E17" s="74">
        <v>811</v>
      </c>
      <c r="F17" s="74">
        <v>86973</v>
      </c>
      <c r="G17" s="74">
        <v>52513</v>
      </c>
      <c r="H17" s="73">
        <v>8</v>
      </c>
      <c r="I17" s="74">
        <v>1274</v>
      </c>
      <c r="J17" s="74">
        <v>1064</v>
      </c>
      <c r="K17" s="74">
        <v>116066</v>
      </c>
      <c r="L17" s="74">
        <v>67826</v>
      </c>
      <c r="M17" s="73">
        <f t="shared" si="0"/>
        <v>15</v>
      </c>
      <c r="N17" s="74">
        <f t="shared" si="0"/>
        <v>2297</v>
      </c>
      <c r="O17" s="74">
        <f t="shared" si="0"/>
        <v>1875</v>
      </c>
      <c r="P17" s="74">
        <f t="shared" si="0"/>
        <v>203039</v>
      </c>
      <c r="Q17" s="75">
        <f t="shared" si="0"/>
        <v>120339</v>
      </c>
    </row>
    <row r="18" spans="1:17" ht="16.7" customHeight="1" thickBot="1">
      <c r="A18" s="76" t="s">
        <v>124</v>
      </c>
      <c r="B18" s="133" t="str">
        <f>'９８～９９'!$B$8</f>
        <v>６  年</v>
      </c>
      <c r="C18" s="244">
        <v>4</v>
      </c>
      <c r="D18" s="78">
        <v>564</v>
      </c>
      <c r="E18" s="78">
        <v>510</v>
      </c>
      <c r="F18" s="78">
        <v>54525</v>
      </c>
      <c r="G18" s="78">
        <v>29822</v>
      </c>
      <c r="H18" s="77">
        <v>1</v>
      </c>
      <c r="I18" s="78">
        <v>126</v>
      </c>
      <c r="J18" s="78">
        <v>120</v>
      </c>
      <c r="K18" s="78">
        <v>13350</v>
      </c>
      <c r="L18" s="78">
        <v>7014</v>
      </c>
      <c r="M18" s="77">
        <f t="shared" si="0"/>
        <v>5</v>
      </c>
      <c r="N18" s="78">
        <f t="shared" si="0"/>
        <v>690</v>
      </c>
      <c r="O18" s="78">
        <f t="shared" si="0"/>
        <v>630</v>
      </c>
      <c r="P18" s="78">
        <f t="shared" si="0"/>
        <v>67875</v>
      </c>
      <c r="Q18" s="79">
        <f t="shared" si="0"/>
        <v>36836</v>
      </c>
    </row>
    <row r="19" spans="1:17" ht="16.7" customHeight="1">
      <c r="A19" s="81"/>
      <c r="B19" s="132" t="str">
        <f>'９８～９９'!$B$7</f>
        <v>５年以前</v>
      </c>
      <c r="C19" s="91">
        <v>13</v>
      </c>
      <c r="D19" s="74">
        <v>1965</v>
      </c>
      <c r="E19" s="74">
        <v>1603</v>
      </c>
      <c r="F19" s="74">
        <v>167977</v>
      </c>
      <c r="G19" s="74">
        <v>99606</v>
      </c>
      <c r="H19" s="73">
        <v>10</v>
      </c>
      <c r="I19" s="74">
        <v>1368</v>
      </c>
      <c r="J19" s="74">
        <v>1167</v>
      </c>
      <c r="K19" s="74">
        <v>125032</v>
      </c>
      <c r="L19" s="74">
        <v>71282</v>
      </c>
      <c r="M19" s="73">
        <f t="shared" si="0"/>
        <v>23</v>
      </c>
      <c r="N19" s="74">
        <f t="shared" si="0"/>
        <v>3333</v>
      </c>
      <c r="O19" s="74">
        <f t="shared" si="0"/>
        <v>2770</v>
      </c>
      <c r="P19" s="74">
        <f t="shared" si="0"/>
        <v>293009</v>
      </c>
      <c r="Q19" s="75">
        <f t="shared" si="0"/>
        <v>170888</v>
      </c>
    </row>
    <row r="20" spans="1:17" ht="16.7" customHeight="1" thickBot="1">
      <c r="A20" s="76" t="s">
        <v>89</v>
      </c>
      <c r="B20" s="133" t="str">
        <f>'９８～９９'!$B$8</f>
        <v>６  年</v>
      </c>
      <c r="C20" s="244">
        <v>4</v>
      </c>
      <c r="D20" s="78">
        <v>602</v>
      </c>
      <c r="E20" s="78">
        <v>464</v>
      </c>
      <c r="F20" s="78">
        <v>56646</v>
      </c>
      <c r="G20" s="78">
        <v>34469</v>
      </c>
      <c r="H20" s="77">
        <v>1</v>
      </c>
      <c r="I20" s="78">
        <v>140</v>
      </c>
      <c r="J20" s="78">
        <v>120</v>
      </c>
      <c r="K20" s="78">
        <v>14338</v>
      </c>
      <c r="L20" s="78">
        <v>8203</v>
      </c>
      <c r="M20" s="77">
        <f t="shared" si="0"/>
        <v>5</v>
      </c>
      <c r="N20" s="78">
        <f t="shared" si="0"/>
        <v>742</v>
      </c>
      <c r="O20" s="78">
        <f t="shared" si="0"/>
        <v>584</v>
      </c>
      <c r="P20" s="78">
        <f t="shared" si="0"/>
        <v>70984</v>
      </c>
      <c r="Q20" s="79">
        <f t="shared" si="0"/>
        <v>42672</v>
      </c>
    </row>
    <row r="21" spans="1:17" ht="16.7" customHeight="1">
      <c r="A21" s="81"/>
      <c r="B21" s="132" t="str">
        <f>'９８～９９'!$B$7</f>
        <v>５年以前</v>
      </c>
      <c r="C21" s="73">
        <v>10</v>
      </c>
      <c r="D21" s="247">
        <v>1312</v>
      </c>
      <c r="E21" s="74">
        <v>1241</v>
      </c>
      <c r="F21" s="74">
        <v>112601</v>
      </c>
      <c r="G21" s="245">
        <v>59145</v>
      </c>
      <c r="H21" s="73">
        <v>6</v>
      </c>
      <c r="I21" s="74">
        <v>838</v>
      </c>
      <c r="J21" s="74">
        <v>755</v>
      </c>
      <c r="K21" s="74">
        <v>75406</v>
      </c>
      <c r="L21" s="74">
        <v>41156</v>
      </c>
      <c r="M21" s="73">
        <f t="shared" si="0"/>
        <v>16</v>
      </c>
      <c r="N21" s="74">
        <f t="shared" si="0"/>
        <v>2150</v>
      </c>
      <c r="O21" s="74">
        <f t="shared" si="0"/>
        <v>1996</v>
      </c>
      <c r="P21" s="74">
        <f t="shared" si="0"/>
        <v>188007</v>
      </c>
      <c r="Q21" s="75">
        <f t="shared" si="0"/>
        <v>100301</v>
      </c>
    </row>
    <row r="22" spans="1:17" ht="16.7" customHeight="1" thickBot="1">
      <c r="A22" s="76" t="s">
        <v>125</v>
      </c>
      <c r="B22" s="133" t="str">
        <f>'９８～９９'!$B$8</f>
        <v>６  年</v>
      </c>
      <c r="C22" s="77">
        <v>3</v>
      </c>
      <c r="D22" s="248">
        <v>323</v>
      </c>
      <c r="E22" s="78">
        <v>323</v>
      </c>
      <c r="F22" s="78">
        <v>32336</v>
      </c>
      <c r="G22" s="246">
        <v>16168</v>
      </c>
      <c r="H22" s="77">
        <v>0</v>
      </c>
      <c r="I22" s="78">
        <v>0</v>
      </c>
      <c r="J22" s="78">
        <v>0</v>
      </c>
      <c r="K22" s="78">
        <v>0</v>
      </c>
      <c r="L22" s="78">
        <v>0</v>
      </c>
      <c r="M22" s="77">
        <f t="shared" si="0"/>
        <v>3</v>
      </c>
      <c r="N22" s="78">
        <f t="shared" si="0"/>
        <v>323</v>
      </c>
      <c r="O22" s="78">
        <f t="shared" si="0"/>
        <v>323</v>
      </c>
      <c r="P22" s="78">
        <f t="shared" si="0"/>
        <v>32336</v>
      </c>
      <c r="Q22" s="79">
        <f t="shared" si="0"/>
        <v>16168</v>
      </c>
    </row>
    <row r="23" spans="1:17" ht="16.7" customHeight="1">
      <c r="A23" s="81"/>
      <c r="B23" s="132" t="str">
        <f>'９８～９９'!$B$7</f>
        <v>５年以前</v>
      </c>
      <c r="C23" s="73">
        <v>5</v>
      </c>
      <c r="D23" s="74">
        <v>741</v>
      </c>
      <c r="E23" s="74">
        <v>663</v>
      </c>
      <c r="F23" s="74">
        <v>61244</v>
      </c>
      <c r="G23" s="74">
        <v>33810</v>
      </c>
      <c r="H23" s="73">
        <v>8</v>
      </c>
      <c r="I23" s="74">
        <v>1443</v>
      </c>
      <c r="J23" s="74">
        <v>1233</v>
      </c>
      <c r="K23" s="74">
        <v>125232</v>
      </c>
      <c r="L23" s="74">
        <v>71756</v>
      </c>
      <c r="M23" s="73">
        <f t="shared" si="0"/>
        <v>13</v>
      </c>
      <c r="N23" s="74">
        <f t="shared" si="0"/>
        <v>2184</v>
      </c>
      <c r="O23" s="74">
        <f t="shared" si="0"/>
        <v>1896</v>
      </c>
      <c r="P23" s="74">
        <f t="shared" si="0"/>
        <v>186476</v>
      </c>
      <c r="Q23" s="75">
        <f t="shared" si="0"/>
        <v>105566</v>
      </c>
    </row>
    <row r="24" spans="1:17" ht="16.7" customHeight="1" thickBot="1">
      <c r="A24" s="76" t="s">
        <v>126</v>
      </c>
      <c r="B24" s="133" t="str">
        <f>'９８～９９'!$B$8</f>
        <v>６  年</v>
      </c>
      <c r="C24" s="244">
        <v>0</v>
      </c>
      <c r="D24" s="78">
        <v>0</v>
      </c>
      <c r="E24" s="78">
        <v>0</v>
      </c>
      <c r="F24" s="78">
        <v>0</v>
      </c>
      <c r="G24" s="78">
        <v>0</v>
      </c>
      <c r="H24" s="77">
        <v>1</v>
      </c>
      <c r="I24" s="78">
        <v>205</v>
      </c>
      <c r="J24" s="78">
        <v>170</v>
      </c>
      <c r="K24" s="78">
        <v>19077</v>
      </c>
      <c r="L24" s="78">
        <v>11149</v>
      </c>
      <c r="M24" s="77">
        <f t="shared" si="0"/>
        <v>1</v>
      </c>
      <c r="N24" s="78">
        <f t="shared" si="0"/>
        <v>205</v>
      </c>
      <c r="O24" s="78">
        <f t="shared" si="0"/>
        <v>170</v>
      </c>
      <c r="P24" s="78">
        <f t="shared" si="0"/>
        <v>19077</v>
      </c>
      <c r="Q24" s="79">
        <f t="shared" si="0"/>
        <v>11149</v>
      </c>
    </row>
    <row r="25" spans="1:17" ht="16.7" customHeight="1">
      <c r="A25" s="81"/>
      <c r="B25" s="132" t="str">
        <f>'９８～９９'!$B$7</f>
        <v>５年以前</v>
      </c>
      <c r="C25" s="91">
        <v>9</v>
      </c>
      <c r="D25" s="74">
        <v>1331</v>
      </c>
      <c r="E25" s="74">
        <v>1226</v>
      </c>
      <c r="F25" s="74">
        <v>119164</v>
      </c>
      <c r="G25" s="74">
        <v>64096</v>
      </c>
      <c r="H25" s="73">
        <v>6</v>
      </c>
      <c r="I25" s="74">
        <v>973</v>
      </c>
      <c r="J25" s="74">
        <v>763</v>
      </c>
      <c r="K25" s="74">
        <v>87002</v>
      </c>
      <c r="L25" s="74">
        <v>52894</v>
      </c>
      <c r="M25" s="73">
        <f t="shared" si="0"/>
        <v>15</v>
      </c>
      <c r="N25" s="74">
        <f t="shared" si="0"/>
        <v>2304</v>
      </c>
      <c r="O25" s="74">
        <f t="shared" si="0"/>
        <v>1989</v>
      </c>
      <c r="P25" s="74">
        <f t="shared" si="0"/>
        <v>206166</v>
      </c>
      <c r="Q25" s="75">
        <f t="shared" si="0"/>
        <v>116990</v>
      </c>
    </row>
    <row r="26" spans="1:17" ht="16.7" customHeight="1" thickBot="1">
      <c r="A26" s="76" t="s">
        <v>127</v>
      </c>
      <c r="B26" s="133" t="str">
        <f>'９８～９９'!$B$8</f>
        <v>６  年</v>
      </c>
      <c r="C26" s="244">
        <v>0</v>
      </c>
      <c r="D26" s="78">
        <v>0</v>
      </c>
      <c r="E26" s="78">
        <v>0</v>
      </c>
      <c r="F26" s="78">
        <v>0</v>
      </c>
      <c r="G26" s="78">
        <v>0</v>
      </c>
      <c r="H26" s="77">
        <v>0</v>
      </c>
      <c r="I26" s="78">
        <v>0</v>
      </c>
      <c r="J26" s="78">
        <v>0</v>
      </c>
      <c r="K26" s="78">
        <v>0</v>
      </c>
      <c r="L26" s="78">
        <v>0</v>
      </c>
      <c r="M26" s="77">
        <f t="shared" si="0"/>
        <v>0</v>
      </c>
      <c r="N26" s="78">
        <f t="shared" si="0"/>
        <v>0</v>
      </c>
      <c r="O26" s="78">
        <f t="shared" si="0"/>
        <v>0</v>
      </c>
      <c r="P26" s="78">
        <f t="shared" si="0"/>
        <v>0</v>
      </c>
      <c r="Q26" s="79">
        <f t="shared" si="0"/>
        <v>0</v>
      </c>
    </row>
    <row r="27" spans="1:17" ht="16.7" customHeight="1">
      <c r="A27" s="81"/>
      <c r="B27" s="132" t="str">
        <f>'９８～９９'!$B$7</f>
        <v>５年以前</v>
      </c>
      <c r="C27" s="91">
        <v>33</v>
      </c>
      <c r="D27" s="74">
        <v>4774</v>
      </c>
      <c r="E27" s="74">
        <v>4060</v>
      </c>
      <c r="F27" s="74">
        <v>388140</v>
      </c>
      <c r="G27" s="74">
        <v>222782</v>
      </c>
      <c r="H27" s="73">
        <v>18</v>
      </c>
      <c r="I27" s="74">
        <v>2870</v>
      </c>
      <c r="J27" s="74">
        <v>2134</v>
      </c>
      <c r="K27" s="74">
        <v>265737</v>
      </c>
      <c r="L27" s="74">
        <v>167163</v>
      </c>
      <c r="M27" s="73">
        <f t="shared" si="0"/>
        <v>51</v>
      </c>
      <c r="N27" s="74">
        <f t="shared" si="0"/>
        <v>7644</v>
      </c>
      <c r="O27" s="74">
        <f t="shared" si="0"/>
        <v>6194</v>
      </c>
      <c r="P27" s="74">
        <f t="shared" si="0"/>
        <v>653877</v>
      </c>
      <c r="Q27" s="75">
        <f t="shared" si="0"/>
        <v>389945</v>
      </c>
    </row>
    <row r="28" spans="1:17" ht="16.7" customHeight="1" thickBot="1">
      <c r="A28" s="76" t="s">
        <v>128</v>
      </c>
      <c r="B28" s="133" t="str">
        <f>'９８～９９'!$B$8</f>
        <v>６  年</v>
      </c>
      <c r="C28" s="244">
        <v>9</v>
      </c>
      <c r="D28" s="78">
        <v>1340</v>
      </c>
      <c r="E28" s="78">
        <v>1087</v>
      </c>
      <c r="F28" s="78">
        <v>132992</v>
      </c>
      <c r="G28" s="78">
        <v>78559</v>
      </c>
      <c r="H28" s="77">
        <v>0</v>
      </c>
      <c r="I28" s="78">
        <v>0</v>
      </c>
      <c r="J28" s="78">
        <v>0</v>
      </c>
      <c r="K28" s="78">
        <v>0</v>
      </c>
      <c r="L28" s="78">
        <v>0</v>
      </c>
      <c r="M28" s="77">
        <f t="shared" si="0"/>
        <v>9</v>
      </c>
      <c r="N28" s="78">
        <f t="shared" si="0"/>
        <v>1340</v>
      </c>
      <c r="O28" s="78">
        <f t="shared" si="0"/>
        <v>1087</v>
      </c>
      <c r="P28" s="78">
        <f t="shared" si="0"/>
        <v>132992</v>
      </c>
      <c r="Q28" s="79">
        <f t="shared" si="0"/>
        <v>78559</v>
      </c>
    </row>
    <row r="29" spans="1:17" ht="16.7" customHeight="1">
      <c r="A29" s="81"/>
      <c r="B29" s="132" t="str">
        <f>'９８～９９'!$B$7</f>
        <v>５年以前</v>
      </c>
      <c r="C29" s="91">
        <v>6</v>
      </c>
      <c r="D29" s="74">
        <v>996</v>
      </c>
      <c r="E29" s="74">
        <v>805</v>
      </c>
      <c r="F29" s="74">
        <v>83658</v>
      </c>
      <c r="G29" s="74">
        <v>49561</v>
      </c>
      <c r="H29" s="73">
        <v>5419</v>
      </c>
      <c r="I29" s="74">
        <v>25575</v>
      </c>
      <c r="J29" s="74">
        <v>25496</v>
      </c>
      <c r="K29" s="74">
        <v>2698991</v>
      </c>
      <c r="L29" s="74">
        <v>1352938</v>
      </c>
      <c r="M29" s="73">
        <f t="shared" si="0"/>
        <v>5425</v>
      </c>
      <c r="N29" s="74">
        <f t="shared" si="0"/>
        <v>26571</v>
      </c>
      <c r="O29" s="74">
        <f t="shared" si="0"/>
        <v>26301</v>
      </c>
      <c r="P29" s="74">
        <f t="shared" si="0"/>
        <v>2782649</v>
      </c>
      <c r="Q29" s="75">
        <f t="shared" si="0"/>
        <v>1402499</v>
      </c>
    </row>
    <row r="30" spans="1:17" ht="16.7" customHeight="1" thickBot="1">
      <c r="A30" s="76" t="s">
        <v>129</v>
      </c>
      <c r="B30" s="133" t="str">
        <f>'９８～９９'!$B$8</f>
        <v>６  年</v>
      </c>
      <c r="C30" s="244">
        <v>1</v>
      </c>
      <c r="D30" s="78">
        <v>158</v>
      </c>
      <c r="E30" s="78">
        <v>120</v>
      </c>
      <c r="F30" s="78">
        <v>14461</v>
      </c>
      <c r="G30" s="78">
        <v>8952</v>
      </c>
      <c r="H30" s="77">
        <v>4</v>
      </c>
      <c r="I30" s="78">
        <v>1237</v>
      </c>
      <c r="J30" s="78">
        <v>1143</v>
      </c>
      <c r="K30" s="78">
        <v>126026</v>
      </c>
      <c r="L30" s="78">
        <v>67593</v>
      </c>
      <c r="M30" s="92">
        <f t="shared" si="0"/>
        <v>5</v>
      </c>
      <c r="N30" s="78">
        <f t="shared" si="0"/>
        <v>1395</v>
      </c>
      <c r="O30" s="78">
        <f t="shared" si="0"/>
        <v>1263</v>
      </c>
      <c r="P30" s="78">
        <f t="shared" si="0"/>
        <v>140487</v>
      </c>
      <c r="Q30" s="79">
        <f t="shared" si="0"/>
        <v>76545</v>
      </c>
    </row>
    <row r="31" spans="1:17" ht="16.7" customHeight="1">
      <c r="A31" s="81"/>
      <c r="B31" s="132" t="str">
        <f>'９８～９９'!$B$7</f>
        <v>５年以前</v>
      </c>
      <c r="C31" s="91">
        <v>9</v>
      </c>
      <c r="D31" s="74">
        <v>1286</v>
      </c>
      <c r="E31" s="74">
        <v>1134</v>
      </c>
      <c r="F31" s="74">
        <v>103960</v>
      </c>
      <c r="G31" s="74">
        <v>57761</v>
      </c>
      <c r="H31" s="73">
        <v>3</v>
      </c>
      <c r="I31" s="74">
        <v>349</v>
      </c>
      <c r="J31" s="74">
        <v>343</v>
      </c>
      <c r="K31" s="74">
        <v>33641</v>
      </c>
      <c r="L31" s="74">
        <v>17069</v>
      </c>
      <c r="M31" s="73">
        <f t="shared" si="0"/>
        <v>12</v>
      </c>
      <c r="N31" s="74">
        <f t="shared" si="0"/>
        <v>1635</v>
      </c>
      <c r="O31" s="74">
        <f t="shared" si="0"/>
        <v>1477</v>
      </c>
      <c r="P31" s="74">
        <f t="shared" si="0"/>
        <v>137601</v>
      </c>
      <c r="Q31" s="75">
        <f t="shared" si="0"/>
        <v>74830</v>
      </c>
    </row>
    <row r="32" spans="1:17" ht="16.7" customHeight="1" thickBot="1">
      <c r="A32" s="76" t="s">
        <v>130</v>
      </c>
      <c r="B32" s="133" t="str">
        <f>'９８～９９'!$B$8</f>
        <v>６  年</v>
      </c>
      <c r="C32" s="244">
        <v>1</v>
      </c>
      <c r="D32" s="78">
        <v>146</v>
      </c>
      <c r="E32" s="78">
        <v>120</v>
      </c>
      <c r="F32" s="78">
        <v>13371</v>
      </c>
      <c r="G32" s="78">
        <v>7889</v>
      </c>
      <c r="H32" s="77">
        <v>3</v>
      </c>
      <c r="I32" s="78">
        <v>351</v>
      </c>
      <c r="J32" s="78">
        <v>351</v>
      </c>
      <c r="K32" s="78">
        <v>33671</v>
      </c>
      <c r="L32" s="78">
        <v>16835</v>
      </c>
      <c r="M32" s="77">
        <f t="shared" si="0"/>
        <v>4</v>
      </c>
      <c r="N32" s="78">
        <f t="shared" si="0"/>
        <v>497</v>
      </c>
      <c r="O32" s="78">
        <f t="shared" si="0"/>
        <v>471</v>
      </c>
      <c r="P32" s="78">
        <f t="shared" si="0"/>
        <v>47042</v>
      </c>
      <c r="Q32" s="79">
        <f t="shared" si="0"/>
        <v>24724</v>
      </c>
    </row>
    <row r="33" spans="1:17" ht="16.7" customHeight="1">
      <c r="A33" s="81"/>
      <c r="B33" s="132" t="str">
        <f>'９８～９９'!$B$7</f>
        <v>５年以前</v>
      </c>
      <c r="C33" s="91">
        <v>1</v>
      </c>
      <c r="D33" s="74">
        <v>173</v>
      </c>
      <c r="E33" s="74">
        <v>120</v>
      </c>
      <c r="F33" s="74">
        <v>14599</v>
      </c>
      <c r="G33" s="74">
        <v>9538</v>
      </c>
      <c r="H33" s="73">
        <v>3</v>
      </c>
      <c r="I33" s="74">
        <v>454</v>
      </c>
      <c r="J33" s="74">
        <v>355</v>
      </c>
      <c r="K33" s="74">
        <v>40794</v>
      </c>
      <c r="L33" s="74">
        <v>24834</v>
      </c>
      <c r="M33" s="73">
        <f t="shared" si="0"/>
        <v>4</v>
      </c>
      <c r="N33" s="74">
        <f t="shared" si="0"/>
        <v>627</v>
      </c>
      <c r="O33" s="74">
        <f t="shared" si="0"/>
        <v>475</v>
      </c>
      <c r="P33" s="74">
        <f t="shared" si="0"/>
        <v>55393</v>
      </c>
      <c r="Q33" s="75">
        <f t="shared" si="0"/>
        <v>34372</v>
      </c>
    </row>
    <row r="34" spans="1:17" ht="16.7" customHeight="1" thickBot="1">
      <c r="A34" s="76" t="s">
        <v>131</v>
      </c>
      <c r="B34" s="133" t="str">
        <f>'９８～９９'!$B$8</f>
        <v>６  年</v>
      </c>
      <c r="C34" s="244">
        <v>0</v>
      </c>
      <c r="D34" s="78">
        <v>0</v>
      </c>
      <c r="E34" s="78">
        <v>0</v>
      </c>
      <c r="F34" s="78">
        <v>0</v>
      </c>
      <c r="G34" s="78">
        <v>0</v>
      </c>
      <c r="H34" s="77">
        <v>0</v>
      </c>
      <c r="I34" s="78">
        <v>0</v>
      </c>
      <c r="J34" s="78">
        <v>0</v>
      </c>
      <c r="K34" s="78">
        <v>0</v>
      </c>
      <c r="L34" s="78">
        <v>0</v>
      </c>
      <c r="M34" s="77">
        <f t="shared" si="0"/>
        <v>0</v>
      </c>
      <c r="N34" s="78">
        <f t="shared" si="0"/>
        <v>0</v>
      </c>
      <c r="O34" s="78">
        <f t="shared" si="0"/>
        <v>0</v>
      </c>
      <c r="P34" s="78">
        <f t="shared" si="0"/>
        <v>0</v>
      </c>
      <c r="Q34" s="79">
        <f t="shared" si="0"/>
        <v>0</v>
      </c>
    </row>
    <row r="35" spans="1:17" ht="16.7" customHeight="1">
      <c r="A35" s="81"/>
      <c r="B35" s="132" t="str">
        <f>'９８～９９'!$B$7</f>
        <v>５年以前</v>
      </c>
      <c r="C35" s="73">
        <v>7</v>
      </c>
      <c r="D35" s="74">
        <v>1100</v>
      </c>
      <c r="E35" s="74">
        <v>1024</v>
      </c>
      <c r="F35" s="74">
        <v>86596</v>
      </c>
      <c r="G35" s="74">
        <v>46252</v>
      </c>
      <c r="H35" s="91">
        <v>10</v>
      </c>
      <c r="I35" s="74">
        <v>1844</v>
      </c>
      <c r="J35" s="74">
        <v>1412</v>
      </c>
      <c r="K35" s="74">
        <v>165849</v>
      </c>
      <c r="L35" s="74">
        <v>101678</v>
      </c>
      <c r="M35" s="73">
        <f t="shared" si="0"/>
        <v>17</v>
      </c>
      <c r="N35" s="74">
        <f t="shared" si="0"/>
        <v>2944</v>
      </c>
      <c r="O35" s="74">
        <f t="shared" si="0"/>
        <v>2436</v>
      </c>
      <c r="P35" s="74">
        <f t="shared" si="0"/>
        <v>252445</v>
      </c>
      <c r="Q35" s="75">
        <f t="shared" si="0"/>
        <v>147930</v>
      </c>
    </row>
    <row r="36" spans="1:17" ht="16.7" customHeight="1" thickBot="1">
      <c r="A36" s="76" t="s">
        <v>132</v>
      </c>
      <c r="B36" s="133" t="str">
        <f>'９８～９９'!$B$8</f>
        <v>６  年</v>
      </c>
      <c r="C36" s="77">
        <v>1</v>
      </c>
      <c r="D36" s="78">
        <v>117</v>
      </c>
      <c r="E36" s="78">
        <v>117</v>
      </c>
      <c r="F36" s="78">
        <v>14600</v>
      </c>
      <c r="G36" s="78">
        <v>7300</v>
      </c>
      <c r="H36" s="244">
        <v>2</v>
      </c>
      <c r="I36" s="78">
        <v>403</v>
      </c>
      <c r="J36" s="78">
        <v>375</v>
      </c>
      <c r="K36" s="78">
        <v>43572</v>
      </c>
      <c r="L36" s="78">
        <v>23139</v>
      </c>
      <c r="M36" s="77">
        <f t="shared" si="0"/>
        <v>3</v>
      </c>
      <c r="N36" s="78">
        <f t="shared" si="0"/>
        <v>520</v>
      </c>
      <c r="O36" s="78">
        <f t="shared" si="0"/>
        <v>492</v>
      </c>
      <c r="P36" s="78">
        <f t="shared" si="0"/>
        <v>58172</v>
      </c>
      <c r="Q36" s="79">
        <f t="shared" si="0"/>
        <v>30439</v>
      </c>
    </row>
    <row r="37" spans="1:17" ht="16.7" customHeight="1">
      <c r="A37" s="81"/>
      <c r="B37" s="132" t="str">
        <f>'９８～９９'!$B$7</f>
        <v>５年以前</v>
      </c>
      <c r="C37" s="73">
        <v>3</v>
      </c>
      <c r="D37" s="74">
        <v>461</v>
      </c>
      <c r="E37" s="74">
        <v>411</v>
      </c>
      <c r="F37" s="74">
        <v>39699</v>
      </c>
      <c r="G37" s="74">
        <v>21739</v>
      </c>
      <c r="H37" s="91">
        <v>0</v>
      </c>
      <c r="I37" s="74">
        <v>0</v>
      </c>
      <c r="J37" s="74">
        <v>0</v>
      </c>
      <c r="K37" s="74">
        <v>0</v>
      </c>
      <c r="L37" s="74">
        <v>0</v>
      </c>
      <c r="M37" s="73">
        <f t="shared" si="0"/>
        <v>3</v>
      </c>
      <c r="N37" s="74">
        <f t="shared" si="0"/>
        <v>461</v>
      </c>
      <c r="O37" s="74">
        <f t="shared" si="0"/>
        <v>411</v>
      </c>
      <c r="P37" s="74">
        <f t="shared" si="0"/>
        <v>39699</v>
      </c>
      <c r="Q37" s="75">
        <f t="shared" si="0"/>
        <v>21739</v>
      </c>
    </row>
    <row r="38" spans="1:17" ht="16.7" customHeight="1" thickBot="1">
      <c r="A38" s="76" t="s">
        <v>133</v>
      </c>
      <c r="B38" s="133" t="str">
        <f>'９８～９９'!$B$8</f>
        <v>６  年</v>
      </c>
      <c r="C38" s="77">
        <v>0</v>
      </c>
      <c r="D38" s="78">
        <v>0</v>
      </c>
      <c r="E38" s="78">
        <v>0</v>
      </c>
      <c r="F38" s="78">
        <v>0</v>
      </c>
      <c r="G38" s="78">
        <v>0</v>
      </c>
      <c r="H38" s="244">
        <v>0</v>
      </c>
      <c r="I38" s="78">
        <v>0</v>
      </c>
      <c r="J38" s="78">
        <v>0</v>
      </c>
      <c r="K38" s="78">
        <v>0</v>
      </c>
      <c r="L38" s="78">
        <v>0</v>
      </c>
      <c r="M38" s="77">
        <f t="shared" si="0"/>
        <v>0</v>
      </c>
      <c r="N38" s="78">
        <f t="shared" si="0"/>
        <v>0</v>
      </c>
      <c r="O38" s="78">
        <f t="shared" si="0"/>
        <v>0</v>
      </c>
      <c r="P38" s="78">
        <f t="shared" si="0"/>
        <v>0</v>
      </c>
      <c r="Q38" s="79">
        <f t="shared" si="0"/>
        <v>0</v>
      </c>
    </row>
    <row r="39" spans="1:17" ht="16.7" customHeight="1">
      <c r="A39" s="81"/>
      <c r="B39" s="132" t="str">
        <f>'９８～９９'!$B$7</f>
        <v>５年以前</v>
      </c>
      <c r="C39" s="91">
        <v>2</v>
      </c>
      <c r="D39" s="74">
        <v>323</v>
      </c>
      <c r="E39" s="74">
        <v>313</v>
      </c>
      <c r="F39" s="74">
        <v>25949</v>
      </c>
      <c r="G39" s="74">
        <v>13377</v>
      </c>
      <c r="H39" s="73">
        <v>1</v>
      </c>
      <c r="I39" s="74">
        <v>123</v>
      </c>
      <c r="J39" s="74">
        <v>120</v>
      </c>
      <c r="K39" s="74">
        <v>11528</v>
      </c>
      <c r="L39" s="74">
        <v>5905</v>
      </c>
      <c r="M39" s="73">
        <f t="shared" si="0"/>
        <v>3</v>
      </c>
      <c r="N39" s="74">
        <f t="shared" si="0"/>
        <v>446</v>
      </c>
      <c r="O39" s="74">
        <f t="shared" si="0"/>
        <v>433</v>
      </c>
      <c r="P39" s="74">
        <f t="shared" si="0"/>
        <v>37477</v>
      </c>
      <c r="Q39" s="75">
        <f t="shared" si="0"/>
        <v>19282</v>
      </c>
    </row>
    <row r="40" spans="1:17" ht="16.7" customHeight="1" thickBot="1">
      <c r="A40" s="76" t="s">
        <v>134</v>
      </c>
      <c r="B40" s="133" t="str">
        <f>'９８～９９'!$B$8</f>
        <v>６  年</v>
      </c>
      <c r="C40" s="244">
        <v>0</v>
      </c>
      <c r="D40" s="78">
        <v>0</v>
      </c>
      <c r="E40" s="78">
        <v>0</v>
      </c>
      <c r="F40" s="78">
        <v>0</v>
      </c>
      <c r="G40" s="78">
        <v>0</v>
      </c>
      <c r="H40" s="77">
        <v>0</v>
      </c>
      <c r="I40" s="78">
        <v>0</v>
      </c>
      <c r="J40" s="78">
        <v>0</v>
      </c>
      <c r="K40" s="78">
        <v>0</v>
      </c>
      <c r="L40" s="78">
        <v>0</v>
      </c>
      <c r="M40" s="77">
        <f t="shared" si="0"/>
        <v>0</v>
      </c>
      <c r="N40" s="78">
        <f t="shared" si="0"/>
        <v>0</v>
      </c>
      <c r="O40" s="78">
        <f t="shared" si="0"/>
        <v>0</v>
      </c>
      <c r="P40" s="78">
        <f t="shared" si="0"/>
        <v>0</v>
      </c>
      <c r="Q40" s="79">
        <f t="shared" si="0"/>
        <v>0</v>
      </c>
    </row>
    <row r="41" spans="1:17" ht="16.7" customHeight="1">
      <c r="A41" s="81"/>
      <c r="B41" s="132" t="str">
        <f>'９８～９９'!$B$7</f>
        <v>５年以前</v>
      </c>
      <c r="C41" s="73">
        <v>4</v>
      </c>
      <c r="D41" s="74">
        <v>700</v>
      </c>
      <c r="E41" s="74">
        <v>525</v>
      </c>
      <c r="F41" s="74">
        <v>61280</v>
      </c>
      <c r="G41" s="74">
        <v>38458</v>
      </c>
      <c r="H41" s="73">
        <v>3</v>
      </c>
      <c r="I41" s="74">
        <v>540</v>
      </c>
      <c r="J41" s="74">
        <v>442</v>
      </c>
      <c r="K41" s="74">
        <v>50274</v>
      </c>
      <c r="L41" s="74">
        <v>29161</v>
      </c>
      <c r="M41" s="73">
        <f t="shared" si="0"/>
        <v>7</v>
      </c>
      <c r="N41" s="74">
        <f t="shared" si="0"/>
        <v>1240</v>
      </c>
      <c r="O41" s="74">
        <f>E41+J41</f>
        <v>967</v>
      </c>
      <c r="P41" s="74">
        <f t="shared" si="0"/>
        <v>111554</v>
      </c>
      <c r="Q41" s="75">
        <f t="shared" si="0"/>
        <v>67619</v>
      </c>
    </row>
    <row r="42" spans="1:17" ht="16.7" customHeight="1" thickBot="1">
      <c r="A42" s="76" t="s">
        <v>135</v>
      </c>
      <c r="B42" s="133" t="str">
        <f>'９８～９９'!$B$8</f>
        <v>６  年</v>
      </c>
      <c r="C42" s="77">
        <v>1</v>
      </c>
      <c r="D42" s="78">
        <v>139</v>
      </c>
      <c r="E42" s="78">
        <v>120</v>
      </c>
      <c r="F42" s="78">
        <v>13922</v>
      </c>
      <c r="G42" s="78">
        <v>7922</v>
      </c>
      <c r="H42" s="77">
        <v>1</v>
      </c>
      <c r="I42" s="78">
        <v>344</v>
      </c>
      <c r="J42" s="78">
        <v>344</v>
      </c>
      <c r="K42" s="78">
        <v>38107</v>
      </c>
      <c r="L42" s="78">
        <v>19054</v>
      </c>
      <c r="M42" s="77">
        <f t="shared" si="0"/>
        <v>2</v>
      </c>
      <c r="N42" s="78">
        <f t="shared" si="0"/>
        <v>483</v>
      </c>
      <c r="O42" s="78">
        <f t="shared" si="0"/>
        <v>464</v>
      </c>
      <c r="P42" s="78">
        <f t="shared" si="0"/>
        <v>52029</v>
      </c>
      <c r="Q42" s="79">
        <f t="shared" si="0"/>
        <v>26976</v>
      </c>
    </row>
    <row r="43" spans="1:17" ht="16.7" customHeight="1">
      <c r="A43" s="82" t="str">
        <f>B41</f>
        <v>５年以前</v>
      </c>
      <c r="B43" s="83"/>
      <c r="C43" s="73">
        <f>C7+C9+C11+C13+C15+C17+C19+C21+C23+C25+C27+C29+C31+C33+C35+C37+C39+C41</f>
        <v>249</v>
      </c>
      <c r="D43" s="74">
        <f t="shared" ref="D43:L44" si="1">D7+D9+D11+D13+D15+D17+D19+D21+D23+D25+D27+D29+D31+D33+D35+D37+D39+D41</f>
        <v>37278</v>
      </c>
      <c r="E43" s="74">
        <f t="shared" si="1"/>
        <v>31594</v>
      </c>
      <c r="F43" s="74">
        <f t="shared" si="1"/>
        <v>3083941</v>
      </c>
      <c r="G43" s="75">
        <f>G7+G9+G11+G13+G15+G17+G19+G21+G23+G25+G27+G29+G31+G33+G35+G37+G39+G41</f>
        <v>1773262</v>
      </c>
      <c r="H43" s="73">
        <f t="shared" si="1"/>
        <v>5613</v>
      </c>
      <c r="I43" s="74">
        <f t="shared" si="1"/>
        <v>55831</v>
      </c>
      <c r="J43" s="74">
        <f t="shared" si="1"/>
        <v>50222</v>
      </c>
      <c r="K43" s="74">
        <f t="shared" si="1"/>
        <v>5440769</v>
      </c>
      <c r="L43" s="75">
        <f t="shared" si="1"/>
        <v>2971790</v>
      </c>
      <c r="M43" s="73">
        <f>C43+H43</f>
        <v>5862</v>
      </c>
      <c r="N43" s="74">
        <f t="shared" si="0"/>
        <v>93109</v>
      </c>
      <c r="O43" s="74">
        <f t="shared" si="0"/>
        <v>81816</v>
      </c>
      <c r="P43" s="74">
        <f t="shared" si="0"/>
        <v>8524710</v>
      </c>
      <c r="Q43" s="75">
        <f t="shared" si="0"/>
        <v>4745052</v>
      </c>
    </row>
    <row r="44" spans="1:17" ht="16.7" customHeight="1">
      <c r="A44" s="145" t="str">
        <f>B42</f>
        <v>６  年</v>
      </c>
      <c r="B44" s="84"/>
      <c r="C44" s="87">
        <f>C8+C10+C12+C14+C16+C18+C20+C22+C24+C26+C28+C30+C32+C34+C36+C38+C40+C42</f>
        <v>51</v>
      </c>
      <c r="D44" s="85">
        <f t="shared" si="1"/>
        <v>7251</v>
      </c>
      <c r="E44" s="85">
        <f t="shared" si="1"/>
        <v>6353</v>
      </c>
      <c r="F44" s="85">
        <f t="shared" si="1"/>
        <v>714275</v>
      </c>
      <c r="G44" s="86">
        <f t="shared" si="1"/>
        <v>399953</v>
      </c>
      <c r="H44" s="87">
        <f t="shared" si="1"/>
        <v>23</v>
      </c>
      <c r="I44" s="85">
        <f t="shared" si="1"/>
        <v>4533</v>
      </c>
      <c r="J44" s="85">
        <f t="shared" si="1"/>
        <v>3820</v>
      </c>
      <c r="K44" s="85">
        <f t="shared" si="1"/>
        <v>460325</v>
      </c>
      <c r="L44" s="86">
        <f t="shared" si="1"/>
        <v>265220</v>
      </c>
      <c r="M44" s="87">
        <f t="shared" si="0"/>
        <v>74</v>
      </c>
      <c r="N44" s="85">
        <f t="shared" si="0"/>
        <v>11784</v>
      </c>
      <c r="O44" s="85">
        <f t="shared" si="0"/>
        <v>10173</v>
      </c>
      <c r="P44" s="85">
        <f t="shared" si="0"/>
        <v>1174600</v>
      </c>
      <c r="Q44" s="86">
        <f t="shared" si="0"/>
        <v>665173</v>
      </c>
    </row>
    <row r="45" spans="1:17" ht="16.7" customHeight="1" thickBot="1">
      <c r="A45" s="88" t="s">
        <v>33</v>
      </c>
      <c r="B45" s="89"/>
      <c r="C45" s="77">
        <f>C43+C44</f>
        <v>300</v>
      </c>
      <c r="D45" s="78">
        <f t="shared" ref="D45:L45" si="2">D43+D44</f>
        <v>44529</v>
      </c>
      <c r="E45" s="78">
        <f t="shared" si="2"/>
        <v>37947</v>
      </c>
      <c r="F45" s="78">
        <f t="shared" si="2"/>
        <v>3798216</v>
      </c>
      <c r="G45" s="79">
        <f t="shared" si="2"/>
        <v>2173215</v>
      </c>
      <c r="H45" s="77">
        <f t="shared" si="2"/>
        <v>5636</v>
      </c>
      <c r="I45" s="78">
        <f t="shared" si="2"/>
        <v>60364</v>
      </c>
      <c r="J45" s="78">
        <f t="shared" si="2"/>
        <v>54042</v>
      </c>
      <c r="K45" s="78">
        <f t="shared" si="2"/>
        <v>5901094</v>
      </c>
      <c r="L45" s="79">
        <f t="shared" si="2"/>
        <v>3237010</v>
      </c>
      <c r="M45" s="77">
        <f>C45+H45</f>
        <v>5936</v>
      </c>
      <c r="N45" s="78">
        <f t="shared" si="0"/>
        <v>104893</v>
      </c>
      <c r="O45" s="78">
        <f t="shared" si="0"/>
        <v>91989</v>
      </c>
      <c r="P45" s="78">
        <f t="shared" si="0"/>
        <v>9699310</v>
      </c>
      <c r="Q45" s="79">
        <f t="shared" si="0"/>
        <v>5410225</v>
      </c>
    </row>
    <row r="56" spans="1:2">
      <c r="A56" s="93"/>
      <c r="B56" s="40"/>
    </row>
    <row r="57" spans="1:2">
      <c r="A57" s="93"/>
      <c r="B57" s="40"/>
    </row>
    <row r="58" spans="1:2">
      <c r="A58" s="94"/>
      <c r="B58" s="94"/>
    </row>
  </sheetData>
  <phoneticPr fontId="3"/>
  <pageMargins left="0.47244094488188981" right="0.47244094488188981" top="0.78740157480314965" bottom="0" header="0.31496062992125984" footer="0"/>
  <pageSetup paperSize="9" scale="88" fitToWidth="0" fitToHeight="0" orientation="portrait" r:id="rId1"/>
  <colBreaks count="1" manualBreakCount="1">
    <brk id="9" max="49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R57"/>
  <sheetViews>
    <sheetView zoomScaleNormal="100" zoomScaleSheetLayoutView="100" workbookViewId="0">
      <pane xSplit="2" ySplit="6" topLeftCell="C7" activePane="bottomRight" state="frozen"/>
      <selection activeCell="C6" sqref="C6"/>
      <selection pane="topRight" activeCell="C6" sqref="C6"/>
      <selection pane="bottomLeft" activeCell="C6" sqref="C6"/>
      <selection pane="bottomRight"/>
    </sheetView>
  </sheetViews>
  <sheetFormatPr defaultRowHeight="13.5"/>
  <cols>
    <col min="1" max="1" width="10.875" style="5" customWidth="1"/>
    <col min="2" max="2" width="9.25" style="5" customWidth="1"/>
    <col min="3" max="3" width="9.625" style="5" customWidth="1"/>
    <col min="4" max="4" width="10.5" style="5" bestFit="1" customWidth="1"/>
    <col min="5" max="5" width="9.125" style="5" bestFit="1" customWidth="1"/>
    <col min="6" max="6" width="11.75" style="5" bestFit="1" customWidth="1"/>
    <col min="7" max="7" width="14" style="5" bestFit="1" customWidth="1"/>
    <col min="8" max="8" width="9.375" style="5" bestFit="1" customWidth="1"/>
    <col min="9" max="10" width="9.625" style="5" customWidth="1"/>
    <col min="11" max="12" width="11.625" style="5" customWidth="1"/>
    <col min="13" max="13" width="8.625" style="5" customWidth="1"/>
    <col min="14" max="15" width="11.125" style="5" customWidth="1"/>
    <col min="16" max="17" width="13.125" style="5" customWidth="1"/>
    <col min="18" max="18" width="12.125" style="5" bestFit="1" customWidth="1"/>
    <col min="19" max="16384" width="9" style="5"/>
  </cols>
  <sheetData>
    <row r="1" spans="1:18" customFormat="1" ht="14.25">
      <c r="A1" s="102" t="s">
        <v>141</v>
      </c>
      <c r="D1" s="110"/>
    </row>
    <row r="2" spans="1:18" customFormat="1" ht="15" customHeight="1" thickBot="1">
      <c r="A2" s="275" t="s">
        <v>148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</row>
    <row r="3" spans="1:18" ht="13.5" customHeight="1">
      <c r="A3" s="6"/>
      <c r="B3" s="90" t="s">
        <v>107</v>
      </c>
      <c r="C3" s="20"/>
      <c r="D3" s="21"/>
      <c r="E3" s="62" t="s">
        <v>108</v>
      </c>
      <c r="F3" s="21"/>
      <c r="G3" s="23"/>
      <c r="H3" s="20"/>
      <c r="I3" s="21"/>
      <c r="J3" s="62" t="s">
        <v>109</v>
      </c>
      <c r="K3" s="21"/>
      <c r="L3" s="63"/>
      <c r="M3" s="20"/>
      <c r="N3" s="21"/>
      <c r="O3" s="62" t="s">
        <v>110</v>
      </c>
      <c r="P3" s="21"/>
      <c r="Q3" s="23"/>
    </row>
    <row r="4" spans="1:18">
      <c r="A4" s="24"/>
      <c r="B4" s="64" t="s">
        <v>111</v>
      </c>
      <c r="C4" s="65" t="s">
        <v>112</v>
      </c>
      <c r="D4" s="66" t="s">
        <v>113</v>
      </c>
      <c r="E4" s="66" t="s">
        <v>114</v>
      </c>
      <c r="F4" s="66" t="s">
        <v>115</v>
      </c>
      <c r="G4" s="67" t="s">
        <v>6</v>
      </c>
      <c r="H4" s="65" t="s">
        <v>112</v>
      </c>
      <c r="I4" s="103" t="s">
        <v>113</v>
      </c>
      <c r="J4" s="66" t="s">
        <v>114</v>
      </c>
      <c r="K4" s="66" t="s">
        <v>115</v>
      </c>
      <c r="L4" s="67" t="s">
        <v>6</v>
      </c>
      <c r="M4" s="65" t="s">
        <v>112</v>
      </c>
      <c r="N4" s="66" t="s">
        <v>113</v>
      </c>
      <c r="O4" s="66" t="s">
        <v>114</v>
      </c>
      <c r="P4" s="66" t="s">
        <v>115</v>
      </c>
      <c r="Q4" s="67" t="s">
        <v>6</v>
      </c>
      <c r="R4" s="24"/>
    </row>
    <row r="5" spans="1:18">
      <c r="A5" s="24"/>
      <c r="C5" s="65" t="s">
        <v>145</v>
      </c>
      <c r="D5" s="66"/>
      <c r="E5" s="66"/>
      <c r="F5" s="66"/>
      <c r="G5" s="67"/>
      <c r="H5" s="65" t="s">
        <v>116</v>
      </c>
      <c r="I5" s="104"/>
      <c r="J5" s="66"/>
      <c r="K5" s="66"/>
      <c r="L5" s="67"/>
      <c r="M5" s="65" t="s">
        <v>116</v>
      </c>
      <c r="N5" s="68"/>
      <c r="O5" s="68"/>
      <c r="P5" s="68"/>
      <c r="Q5" s="69"/>
    </row>
    <row r="6" spans="1:18" ht="14.25" thickBot="1">
      <c r="A6" s="109" t="s">
        <v>117</v>
      </c>
      <c r="B6" s="134" t="s">
        <v>118</v>
      </c>
      <c r="C6" s="70"/>
      <c r="D6" s="71" t="s">
        <v>119</v>
      </c>
      <c r="E6" s="71" t="s">
        <v>119</v>
      </c>
      <c r="F6" s="71" t="s">
        <v>15</v>
      </c>
      <c r="G6" s="72" t="s">
        <v>15</v>
      </c>
      <c r="H6" s="70"/>
      <c r="I6" s="105" t="s">
        <v>119</v>
      </c>
      <c r="J6" s="71" t="s">
        <v>119</v>
      </c>
      <c r="K6" s="71" t="s">
        <v>15</v>
      </c>
      <c r="L6" s="72" t="s">
        <v>15</v>
      </c>
      <c r="M6" s="70"/>
      <c r="N6" s="71" t="s">
        <v>119</v>
      </c>
      <c r="O6" s="71" t="s">
        <v>119</v>
      </c>
      <c r="P6" s="71" t="s">
        <v>15</v>
      </c>
      <c r="Q6" s="72" t="s">
        <v>15</v>
      </c>
    </row>
    <row r="7" spans="1:18" ht="16.7" customHeight="1">
      <c r="A7" s="11"/>
      <c r="B7" s="132" t="str">
        <f>'９８～９９'!$B$7</f>
        <v>５年以前</v>
      </c>
      <c r="C7" s="73">
        <v>6</v>
      </c>
      <c r="D7" s="74">
        <v>380</v>
      </c>
      <c r="E7" s="74">
        <v>380</v>
      </c>
      <c r="F7" s="74">
        <v>6309</v>
      </c>
      <c r="G7" s="75">
        <v>3941</v>
      </c>
      <c r="H7" s="73">
        <v>15</v>
      </c>
      <c r="I7" s="74">
        <v>3259</v>
      </c>
      <c r="J7" s="74">
        <v>3259</v>
      </c>
      <c r="K7" s="74">
        <v>354855</v>
      </c>
      <c r="L7" s="75">
        <v>130389</v>
      </c>
      <c r="M7" s="73">
        <f>C7+H7</f>
        <v>21</v>
      </c>
      <c r="N7" s="74">
        <f>D7+I7</f>
        <v>3639</v>
      </c>
      <c r="O7" s="74">
        <f>E7+J7</f>
        <v>3639</v>
      </c>
      <c r="P7" s="74">
        <f>F7+K7</f>
        <v>361164</v>
      </c>
      <c r="Q7" s="75">
        <f>G7+L7</f>
        <v>134330</v>
      </c>
    </row>
    <row r="8" spans="1:18" ht="16.7" customHeight="1" thickBot="1">
      <c r="A8" s="76" t="s">
        <v>120</v>
      </c>
      <c r="B8" s="133" t="str">
        <f>'９８～９９'!$B$8</f>
        <v>６  年</v>
      </c>
      <c r="C8" s="249">
        <v>0</v>
      </c>
      <c r="D8" s="250">
        <v>0</v>
      </c>
      <c r="E8" s="250">
        <v>0</v>
      </c>
      <c r="F8" s="250">
        <v>0</v>
      </c>
      <c r="G8" s="251">
        <v>0</v>
      </c>
      <c r="H8" s="77">
        <v>0</v>
      </c>
      <c r="I8" s="78">
        <v>0</v>
      </c>
      <c r="J8" s="78">
        <v>0</v>
      </c>
      <c r="K8" s="78">
        <v>0</v>
      </c>
      <c r="L8" s="79">
        <v>0</v>
      </c>
      <c r="M8" s="77">
        <f t="shared" ref="M8:Q45" si="0">C8+H8</f>
        <v>0</v>
      </c>
      <c r="N8" s="78">
        <f t="shared" si="0"/>
        <v>0</v>
      </c>
      <c r="O8" s="78">
        <f t="shared" si="0"/>
        <v>0</v>
      </c>
      <c r="P8" s="78">
        <f t="shared" si="0"/>
        <v>0</v>
      </c>
      <c r="Q8" s="79">
        <f t="shared" si="0"/>
        <v>0</v>
      </c>
    </row>
    <row r="9" spans="1:18" ht="16.7" customHeight="1">
      <c r="A9" s="80"/>
      <c r="B9" s="132" t="str">
        <f>'９８～９９'!$B$7</f>
        <v>５年以前</v>
      </c>
      <c r="C9" s="73">
        <v>4</v>
      </c>
      <c r="D9" s="74">
        <v>260</v>
      </c>
      <c r="E9" s="74">
        <v>260</v>
      </c>
      <c r="F9" s="74">
        <v>4187</v>
      </c>
      <c r="G9" s="75">
        <v>2093</v>
      </c>
      <c r="H9" s="73">
        <v>14</v>
      </c>
      <c r="I9" s="74">
        <v>6136</v>
      </c>
      <c r="J9" s="74">
        <v>6122</v>
      </c>
      <c r="K9" s="74">
        <v>660617</v>
      </c>
      <c r="L9" s="75">
        <v>225865</v>
      </c>
      <c r="M9" s="73">
        <f t="shared" si="0"/>
        <v>18</v>
      </c>
      <c r="N9" s="74">
        <f t="shared" si="0"/>
        <v>6396</v>
      </c>
      <c r="O9" s="74">
        <f t="shared" si="0"/>
        <v>6382</v>
      </c>
      <c r="P9" s="74">
        <f t="shared" si="0"/>
        <v>664804</v>
      </c>
      <c r="Q9" s="75">
        <f t="shared" si="0"/>
        <v>227958</v>
      </c>
    </row>
    <row r="10" spans="1:18" ht="16.7" customHeight="1" thickBot="1">
      <c r="A10" s="76" t="s">
        <v>84</v>
      </c>
      <c r="B10" s="133" t="str">
        <f>'９８～９９'!$B$8</f>
        <v>６  年</v>
      </c>
      <c r="C10" s="77">
        <v>0</v>
      </c>
      <c r="D10" s="78">
        <v>0</v>
      </c>
      <c r="E10" s="78">
        <v>0</v>
      </c>
      <c r="F10" s="78">
        <v>0</v>
      </c>
      <c r="G10" s="79">
        <v>0</v>
      </c>
      <c r="H10" s="77">
        <v>0</v>
      </c>
      <c r="I10" s="78">
        <v>0</v>
      </c>
      <c r="J10" s="78">
        <v>0</v>
      </c>
      <c r="K10" s="78">
        <v>0</v>
      </c>
      <c r="L10" s="79">
        <v>0</v>
      </c>
      <c r="M10" s="77">
        <f t="shared" si="0"/>
        <v>0</v>
      </c>
      <c r="N10" s="78">
        <f t="shared" si="0"/>
        <v>0</v>
      </c>
      <c r="O10" s="78">
        <f t="shared" si="0"/>
        <v>0</v>
      </c>
      <c r="P10" s="78">
        <f t="shared" si="0"/>
        <v>0</v>
      </c>
      <c r="Q10" s="79">
        <f t="shared" si="0"/>
        <v>0</v>
      </c>
    </row>
    <row r="11" spans="1:18" ht="16.7" customHeight="1">
      <c r="A11" s="81"/>
      <c r="B11" s="132" t="str">
        <f>'９８～９９'!$B$7</f>
        <v>５年以前</v>
      </c>
      <c r="C11" s="115">
        <v>3</v>
      </c>
      <c r="D11" s="143">
        <v>66</v>
      </c>
      <c r="E11" s="143">
        <v>66</v>
      </c>
      <c r="F11" s="143">
        <v>355</v>
      </c>
      <c r="G11" s="252">
        <v>178</v>
      </c>
      <c r="H11" s="73">
        <v>1</v>
      </c>
      <c r="I11" s="74">
        <v>167</v>
      </c>
      <c r="J11" s="74">
        <v>120</v>
      </c>
      <c r="K11" s="74">
        <v>8834</v>
      </c>
      <c r="L11" s="75">
        <v>4614</v>
      </c>
      <c r="M11" s="73">
        <f t="shared" si="0"/>
        <v>4</v>
      </c>
      <c r="N11" s="74">
        <f t="shared" si="0"/>
        <v>233</v>
      </c>
      <c r="O11" s="74">
        <f t="shared" si="0"/>
        <v>186</v>
      </c>
      <c r="P11" s="74">
        <f t="shared" si="0"/>
        <v>9189</v>
      </c>
      <c r="Q11" s="75">
        <f t="shared" si="0"/>
        <v>4792</v>
      </c>
    </row>
    <row r="12" spans="1:18" ht="16.7" customHeight="1" thickBot="1">
      <c r="A12" s="76" t="s">
        <v>121</v>
      </c>
      <c r="B12" s="133" t="str">
        <f>'９８～９９'!$B$8</f>
        <v>６  年</v>
      </c>
      <c r="C12" s="249">
        <v>0</v>
      </c>
      <c r="D12" s="250">
        <v>0</v>
      </c>
      <c r="E12" s="250">
        <v>0</v>
      </c>
      <c r="F12" s="250">
        <v>0</v>
      </c>
      <c r="G12" s="251">
        <v>0</v>
      </c>
      <c r="H12" s="249">
        <v>0</v>
      </c>
      <c r="I12" s="250">
        <v>0</v>
      </c>
      <c r="J12" s="250">
        <v>0</v>
      </c>
      <c r="K12" s="250">
        <v>0</v>
      </c>
      <c r="L12" s="251">
        <v>0</v>
      </c>
      <c r="M12" s="77">
        <f t="shared" si="0"/>
        <v>0</v>
      </c>
      <c r="N12" s="78">
        <f t="shared" si="0"/>
        <v>0</v>
      </c>
      <c r="O12" s="78">
        <f t="shared" si="0"/>
        <v>0</v>
      </c>
      <c r="P12" s="78">
        <f t="shared" si="0"/>
        <v>0</v>
      </c>
      <c r="Q12" s="79">
        <f t="shared" si="0"/>
        <v>0</v>
      </c>
    </row>
    <row r="13" spans="1:18" ht="16.7" customHeight="1">
      <c r="A13" s="81"/>
      <c r="B13" s="132" t="str">
        <f>'９８～９９'!$B$7</f>
        <v>５年以前</v>
      </c>
      <c r="C13" s="73">
        <v>1</v>
      </c>
      <c r="D13" s="74">
        <v>228</v>
      </c>
      <c r="E13" s="74">
        <v>228</v>
      </c>
      <c r="F13" s="74">
        <v>17510</v>
      </c>
      <c r="G13" s="245">
        <v>11683</v>
      </c>
      <c r="H13" s="73">
        <v>10</v>
      </c>
      <c r="I13" s="74">
        <v>7958</v>
      </c>
      <c r="J13" s="74">
        <v>7937</v>
      </c>
      <c r="K13" s="74">
        <v>457380</v>
      </c>
      <c r="L13" s="75">
        <v>234458</v>
      </c>
      <c r="M13" s="73">
        <f t="shared" si="0"/>
        <v>11</v>
      </c>
      <c r="N13" s="74">
        <f t="shared" si="0"/>
        <v>8186</v>
      </c>
      <c r="O13" s="74">
        <f t="shared" si="0"/>
        <v>8165</v>
      </c>
      <c r="P13" s="74">
        <f t="shared" si="0"/>
        <v>474890</v>
      </c>
      <c r="Q13" s="75">
        <f t="shared" si="0"/>
        <v>246141</v>
      </c>
    </row>
    <row r="14" spans="1:18" ht="16.7" customHeight="1" thickBot="1">
      <c r="A14" s="76" t="s">
        <v>122</v>
      </c>
      <c r="B14" s="133" t="str">
        <f>'９８～９９'!$B$8</f>
        <v>６  年</v>
      </c>
      <c r="C14" s="77">
        <v>0</v>
      </c>
      <c r="D14" s="78">
        <v>0</v>
      </c>
      <c r="E14" s="78">
        <v>0</v>
      </c>
      <c r="F14" s="78">
        <v>0</v>
      </c>
      <c r="G14" s="246">
        <v>0</v>
      </c>
      <c r="H14" s="77">
        <v>0</v>
      </c>
      <c r="I14" s="78">
        <v>0</v>
      </c>
      <c r="J14" s="78">
        <v>0</v>
      </c>
      <c r="K14" s="78">
        <v>0</v>
      </c>
      <c r="L14" s="79">
        <v>0</v>
      </c>
      <c r="M14" s="77">
        <f t="shared" si="0"/>
        <v>0</v>
      </c>
      <c r="N14" s="78">
        <f t="shared" si="0"/>
        <v>0</v>
      </c>
      <c r="O14" s="78">
        <f t="shared" si="0"/>
        <v>0</v>
      </c>
      <c r="P14" s="78">
        <f t="shared" si="0"/>
        <v>0</v>
      </c>
      <c r="Q14" s="79">
        <f t="shared" si="0"/>
        <v>0</v>
      </c>
    </row>
    <row r="15" spans="1:18" ht="16.7" customHeight="1">
      <c r="A15" s="81"/>
      <c r="B15" s="132" t="str">
        <f>'９８～９９'!$B$7</f>
        <v>５年以前</v>
      </c>
      <c r="C15" s="115">
        <v>4</v>
      </c>
      <c r="D15" s="143">
        <v>266</v>
      </c>
      <c r="E15" s="143">
        <v>263</v>
      </c>
      <c r="F15" s="143">
        <v>3737</v>
      </c>
      <c r="G15" s="252">
        <v>2169</v>
      </c>
      <c r="H15" s="73">
        <v>1</v>
      </c>
      <c r="I15" s="74">
        <v>605</v>
      </c>
      <c r="J15" s="74">
        <v>605</v>
      </c>
      <c r="K15" s="74">
        <v>30119</v>
      </c>
      <c r="L15" s="75">
        <v>15060</v>
      </c>
      <c r="M15" s="73">
        <f t="shared" si="0"/>
        <v>5</v>
      </c>
      <c r="N15" s="74">
        <f t="shared" si="0"/>
        <v>871</v>
      </c>
      <c r="O15" s="74">
        <f t="shared" si="0"/>
        <v>868</v>
      </c>
      <c r="P15" s="74">
        <f t="shared" si="0"/>
        <v>33856</v>
      </c>
      <c r="Q15" s="75">
        <f t="shared" si="0"/>
        <v>17229</v>
      </c>
    </row>
    <row r="16" spans="1:18" ht="16.7" customHeight="1" thickBot="1">
      <c r="A16" s="76" t="s">
        <v>123</v>
      </c>
      <c r="B16" s="133" t="str">
        <f>'９８～９９'!$B$8</f>
        <v>６  年</v>
      </c>
      <c r="C16" s="249">
        <v>0</v>
      </c>
      <c r="D16" s="250">
        <v>0</v>
      </c>
      <c r="E16" s="250">
        <v>0</v>
      </c>
      <c r="F16" s="250">
        <v>0</v>
      </c>
      <c r="G16" s="251">
        <v>0</v>
      </c>
      <c r="H16" s="249">
        <v>0</v>
      </c>
      <c r="I16" s="250">
        <v>0</v>
      </c>
      <c r="J16" s="250">
        <v>0</v>
      </c>
      <c r="K16" s="250">
        <v>0</v>
      </c>
      <c r="L16" s="251">
        <v>0</v>
      </c>
      <c r="M16" s="77">
        <f t="shared" si="0"/>
        <v>0</v>
      </c>
      <c r="N16" s="78">
        <f t="shared" si="0"/>
        <v>0</v>
      </c>
      <c r="O16" s="78">
        <f t="shared" si="0"/>
        <v>0</v>
      </c>
      <c r="P16" s="78">
        <f t="shared" si="0"/>
        <v>0</v>
      </c>
      <c r="Q16" s="79">
        <f t="shared" si="0"/>
        <v>0</v>
      </c>
    </row>
    <row r="17" spans="1:17" ht="16.7" customHeight="1">
      <c r="A17" s="81"/>
      <c r="B17" s="132" t="str">
        <f>'９８～９９'!$B$7</f>
        <v>５年以前</v>
      </c>
      <c r="C17" s="73">
        <v>11</v>
      </c>
      <c r="D17" s="74">
        <v>1235</v>
      </c>
      <c r="E17" s="74">
        <v>1143</v>
      </c>
      <c r="F17" s="74">
        <v>23222</v>
      </c>
      <c r="G17" s="75">
        <v>13157</v>
      </c>
      <c r="H17" s="73">
        <v>50</v>
      </c>
      <c r="I17" s="74">
        <v>3175</v>
      </c>
      <c r="J17" s="74">
        <v>3175</v>
      </c>
      <c r="K17" s="74">
        <v>146286</v>
      </c>
      <c r="L17" s="75">
        <v>79924</v>
      </c>
      <c r="M17" s="73">
        <f t="shared" si="0"/>
        <v>61</v>
      </c>
      <c r="N17" s="74">
        <f t="shared" si="0"/>
        <v>4410</v>
      </c>
      <c r="O17" s="74">
        <f t="shared" si="0"/>
        <v>4318</v>
      </c>
      <c r="P17" s="74">
        <f t="shared" si="0"/>
        <v>169508</v>
      </c>
      <c r="Q17" s="75">
        <f t="shared" si="0"/>
        <v>93081</v>
      </c>
    </row>
    <row r="18" spans="1:17" ht="16.7" customHeight="1" thickBot="1">
      <c r="A18" s="76" t="s">
        <v>124</v>
      </c>
      <c r="B18" s="133" t="str">
        <f>'９８～９９'!$B$8</f>
        <v>６  年</v>
      </c>
      <c r="C18" s="77">
        <v>2</v>
      </c>
      <c r="D18" s="78">
        <v>4</v>
      </c>
      <c r="E18" s="78">
        <v>4</v>
      </c>
      <c r="F18" s="78">
        <v>304</v>
      </c>
      <c r="G18" s="79">
        <v>121</v>
      </c>
      <c r="H18" s="77">
        <v>0</v>
      </c>
      <c r="I18" s="78">
        <v>0</v>
      </c>
      <c r="J18" s="78">
        <v>0</v>
      </c>
      <c r="K18" s="78">
        <v>0</v>
      </c>
      <c r="L18" s="79">
        <v>0</v>
      </c>
      <c r="M18" s="77">
        <f t="shared" si="0"/>
        <v>2</v>
      </c>
      <c r="N18" s="78">
        <f t="shared" si="0"/>
        <v>4</v>
      </c>
      <c r="O18" s="78">
        <f t="shared" si="0"/>
        <v>4</v>
      </c>
      <c r="P18" s="78">
        <f t="shared" si="0"/>
        <v>304</v>
      </c>
      <c r="Q18" s="79">
        <f t="shared" si="0"/>
        <v>121</v>
      </c>
    </row>
    <row r="19" spans="1:17" ht="16.7" customHeight="1">
      <c r="A19" s="81"/>
      <c r="B19" s="132" t="str">
        <f>'９８～９９'!$B$7</f>
        <v>５年以前</v>
      </c>
      <c r="C19" s="115">
        <v>4</v>
      </c>
      <c r="D19" s="143">
        <v>323</v>
      </c>
      <c r="E19" s="143">
        <v>286</v>
      </c>
      <c r="F19" s="143">
        <v>5745</v>
      </c>
      <c r="G19" s="252">
        <v>3857</v>
      </c>
      <c r="H19" s="115">
        <v>241</v>
      </c>
      <c r="I19" s="143">
        <v>13916</v>
      </c>
      <c r="J19" s="143">
        <v>13889</v>
      </c>
      <c r="K19" s="143">
        <v>750907</v>
      </c>
      <c r="L19" s="252">
        <v>380739</v>
      </c>
      <c r="M19" s="73">
        <f t="shared" si="0"/>
        <v>245</v>
      </c>
      <c r="N19" s="74">
        <f t="shared" si="0"/>
        <v>14239</v>
      </c>
      <c r="O19" s="74">
        <f t="shared" si="0"/>
        <v>14175</v>
      </c>
      <c r="P19" s="74">
        <f t="shared" si="0"/>
        <v>756652</v>
      </c>
      <c r="Q19" s="75">
        <f t="shared" si="0"/>
        <v>384596</v>
      </c>
    </row>
    <row r="20" spans="1:17" ht="16.7" customHeight="1" thickBot="1">
      <c r="A20" s="76" t="s">
        <v>89</v>
      </c>
      <c r="B20" s="133" t="str">
        <f>'９８～９９'!$B$8</f>
        <v>６  年</v>
      </c>
      <c r="C20" s="249">
        <v>0</v>
      </c>
      <c r="D20" s="250">
        <v>0</v>
      </c>
      <c r="E20" s="250">
        <v>0</v>
      </c>
      <c r="F20" s="250">
        <v>0</v>
      </c>
      <c r="G20" s="251">
        <v>0</v>
      </c>
      <c r="H20" s="249">
        <v>0</v>
      </c>
      <c r="I20" s="250">
        <v>0</v>
      </c>
      <c r="J20" s="250">
        <v>0</v>
      </c>
      <c r="K20" s="250">
        <v>0</v>
      </c>
      <c r="L20" s="251">
        <v>0</v>
      </c>
      <c r="M20" s="77">
        <f t="shared" si="0"/>
        <v>0</v>
      </c>
      <c r="N20" s="78">
        <f t="shared" si="0"/>
        <v>0</v>
      </c>
      <c r="O20" s="78">
        <f t="shared" si="0"/>
        <v>0</v>
      </c>
      <c r="P20" s="78">
        <f t="shared" si="0"/>
        <v>0</v>
      </c>
      <c r="Q20" s="79">
        <f t="shared" si="0"/>
        <v>0</v>
      </c>
    </row>
    <row r="21" spans="1:17" ht="16.7" customHeight="1">
      <c r="A21" s="81"/>
      <c r="B21" s="132" t="str">
        <f>'９８～９９'!$B$7</f>
        <v>５年以前</v>
      </c>
      <c r="C21" s="73">
        <v>9</v>
      </c>
      <c r="D21" s="74">
        <v>674</v>
      </c>
      <c r="E21" s="74">
        <v>618</v>
      </c>
      <c r="F21" s="74">
        <v>17318</v>
      </c>
      <c r="G21" s="75">
        <v>9257</v>
      </c>
      <c r="H21" s="73">
        <v>10</v>
      </c>
      <c r="I21" s="74">
        <v>2230</v>
      </c>
      <c r="J21" s="74">
        <v>2134</v>
      </c>
      <c r="K21" s="74">
        <v>217460</v>
      </c>
      <c r="L21" s="75">
        <v>83992</v>
      </c>
      <c r="M21" s="73">
        <f t="shared" si="0"/>
        <v>19</v>
      </c>
      <c r="N21" s="74">
        <f t="shared" si="0"/>
        <v>2904</v>
      </c>
      <c r="O21" s="74">
        <f t="shared" si="0"/>
        <v>2752</v>
      </c>
      <c r="P21" s="74">
        <f t="shared" si="0"/>
        <v>234778</v>
      </c>
      <c r="Q21" s="75">
        <f t="shared" si="0"/>
        <v>93249</v>
      </c>
    </row>
    <row r="22" spans="1:17" ht="16.7" customHeight="1" thickBot="1">
      <c r="A22" s="76" t="s">
        <v>125</v>
      </c>
      <c r="B22" s="133" t="str">
        <f>'９８～９９'!$B$8</f>
        <v>６  年</v>
      </c>
      <c r="C22" s="77">
        <v>0</v>
      </c>
      <c r="D22" s="78">
        <v>0</v>
      </c>
      <c r="E22" s="78">
        <v>0</v>
      </c>
      <c r="F22" s="78">
        <v>0</v>
      </c>
      <c r="G22" s="79">
        <v>0</v>
      </c>
      <c r="H22" s="77">
        <v>0</v>
      </c>
      <c r="I22" s="78">
        <v>0</v>
      </c>
      <c r="J22" s="78">
        <v>0</v>
      </c>
      <c r="K22" s="78">
        <v>0</v>
      </c>
      <c r="L22" s="79">
        <v>0</v>
      </c>
      <c r="M22" s="77">
        <f t="shared" si="0"/>
        <v>0</v>
      </c>
      <c r="N22" s="78">
        <f t="shared" si="0"/>
        <v>0</v>
      </c>
      <c r="O22" s="78">
        <f t="shared" si="0"/>
        <v>0</v>
      </c>
      <c r="P22" s="78">
        <f t="shared" si="0"/>
        <v>0</v>
      </c>
      <c r="Q22" s="79">
        <f t="shared" si="0"/>
        <v>0</v>
      </c>
    </row>
    <row r="23" spans="1:17" ht="16.7" customHeight="1">
      <c r="A23" s="81"/>
      <c r="B23" s="132" t="str">
        <f>'９８～９９'!$B$7</f>
        <v>５年以前</v>
      </c>
      <c r="C23" s="253">
        <v>5</v>
      </c>
      <c r="D23" s="254">
        <v>1728</v>
      </c>
      <c r="E23" s="254">
        <v>1631</v>
      </c>
      <c r="F23" s="254">
        <v>159767</v>
      </c>
      <c r="G23" s="255">
        <v>55345</v>
      </c>
      <c r="H23" s="115">
        <v>5</v>
      </c>
      <c r="I23" s="143">
        <v>63</v>
      </c>
      <c r="J23" s="143">
        <v>63</v>
      </c>
      <c r="K23" s="143">
        <v>4348</v>
      </c>
      <c r="L23" s="252">
        <v>2898</v>
      </c>
      <c r="M23" s="73">
        <f t="shared" si="0"/>
        <v>10</v>
      </c>
      <c r="N23" s="74">
        <f t="shared" si="0"/>
        <v>1791</v>
      </c>
      <c r="O23" s="74">
        <f t="shared" si="0"/>
        <v>1694</v>
      </c>
      <c r="P23" s="74">
        <f t="shared" si="0"/>
        <v>164115</v>
      </c>
      <c r="Q23" s="75">
        <f t="shared" si="0"/>
        <v>58243</v>
      </c>
    </row>
    <row r="24" spans="1:17" ht="16.7" customHeight="1" thickBot="1">
      <c r="A24" s="76" t="s">
        <v>126</v>
      </c>
      <c r="B24" s="133" t="str">
        <f>'９８～９９'!$B$8</f>
        <v>６  年</v>
      </c>
      <c r="C24" s="256">
        <v>0</v>
      </c>
      <c r="D24" s="257">
        <v>0</v>
      </c>
      <c r="E24" s="257">
        <v>0</v>
      </c>
      <c r="F24" s="257">
        <v>0</v>
      </c>
      <c r="G24" s="258">
        <v>0</v>
      </c>
      <c r="H24" s="249">
        <v>2</v>
      </c>
      <c r="I24" s="250">
        <v>3224</v>
      </c>
      <c r="J24" s="250">
        <v>3224</v>
      </c>
      <c r="K24" s="250">
        <v>414865</v>
      </c>
      <c r="L24" s="251">
        <v>138288</v>
      </c>
      <c r="M24" s="77">
        <f t="shared" si="0"/>
        <v>2</v>
      </c>
      <c r="N24" s="78">
        <f t="shared" si="0"/>
        <v>3224</v>
      </c>
      <c r="O24" s="78">
        <f t="shared" si="0"/>
        <v>3224</v>
      </c>
      <c r="P24" s="78">
        <f t="shared" si="0"/>
        <v>414865</v>
      </c>
      <c r="Q24" s="79">
        <f t="shared" si="0"/>
        <v>138288</v>
      </c>
    </row>
    <row r="25" spans="1:17" ht="16.7" customHeight="1">
      <c r="A25" s="81"/>
      <c r="B25" s="132" t="str">
        <f>'９８～９９'!$B$7</f>
        <v>５年以前</v>
      </c>
      <c r="C25" s="73">
        <v>7</v>
      </c>
      <c r="D25" s="74">
        <v>515</v>
      </c>
      <c r="E25" s="74">
        <v>501</v>
      </c>
      <c r="F25" s="74">
        <v>8360</v>
      </c>
      <c r="G25" s="75">
        <v>4616</v>
      </c>
      <c r="H25" s="73">
        <v>1</v>
      </c>
      <c r="I25" s="74">
        <v>5</v>
      </c>
      <c r="J25" s="74">
        <v>5</v>
      </c>
      <c r="K25" s="74">
        <v>83</v>
      </c>
      <c r="L25" s="75">
        <v>42</v>
      </c>
      <c r="M25" s="73">
        <f t="shared" si="0"/>
        <v>8</v>
      </c>
      <c r="N25" s="74">
        <f t="shared" si="0"/>
        <v>520</v>
      </c>
      <c r="O25" s="74">
        <f t="shared" si="0"/>
        <v>506</v>
      </c>
      <c r="P25" s="74">
        <f t="shared" si="0"/>
        <v>8443</v>
      </c>
      <c r="Q25" s="75">
        <f t="shared" si="0"/>
        <v>4658</v>
      </c>
    </row>
    <row r="26" spans="1:17" ht="16.7" customHeight="1" thickBot="1">
      <c r="A26" s="76" t="s">
        <v>127</v>
      </c>
      <c r="B26" s="133" t="str">
        <f>'９８～９９'!$B$8</f>
        <v>６  年</v>
      </c>
      <c r="C26" s="77">
        <v>0</v>
      </c>
      <c r="D26" s="78">
        <v>0</v>
      </c>
      <c r="E26" s="78">
        <v>0</v>
      </c>
      <c r="F26" s="78">
        <v>0</v>
      </c>
      <c r="G26" s="79">
        <v>0</v>
      </c>
      <c r="H26" s="77">
        <v>0</v>
      </c>
      <c r="I26" s="78">
        <v>0</v>
      </c>
      <c r="J26" s="78">
        <v>0</v>
      </c>
      <c r="K26" s="78">
        <v>0</v>
      </c>
      <c r="L26" s="79">
        <v>0</v>
      </c>
      <c r="M26" s="77">
        <f t="shared" si="0"/>
        <v>0</v>
      </c>
      <c r="N26" s="78">
        <f t="shared" si="0"/>
        <v>0</v>
      </c>
      <c r="O26" s="78">
        <f t="shared" si="0"/>
        <v>0</v>
      </c>
      <c r="P26" s="78">
        <f t="shared" si="0"/>
        <v>0</v>
      </c>
      <c r="Q26" s="79">
        <f t="shared" si="0"/>
        <v>0</v>
      </c>
    </row>
    <row r="27" spans="1:17" ht="16.7" customHeight="1">
      <c r="A27" s="81"/>
      <c r="B27" s="132" t="str">
        <f>'９８～９９'!$B$7</f>
        <v>５年以前</v>
      </c>
      <c r="C27" s="115">
        <v>0</v>
      </c>
      <c r="D27" s="143">
        <v>0</v>
      </c>
      <c r="E27" s="143">
        <v>0</v>
      </c>
      <c r="F27" s="143">
        <v>0</v>
      </c>
      <c r="G27" s="252">
        <v>0</v>
      </c>
      <c r="H27" s="115">
        <v>332</v>
      </c>
      <c r="I27" s="143">
        <v>13629</v>
      </c>
      <c r="J27" s="143">
        <v>13534</v>
      </c>
      <c r="K27" s="143">
        <v>1795657</v>
      </c>
      <c r="L27" s="252">
        <v>750741</v>
      </c>
      <c r="M27" s="73">
        <f t="shared" si="0"/>
        <v>332</v>
      </c>
      <c r="N27" s="74">
        <f t="shared" si="0"/>
        <v>13629</v>
      </c>
      <c r="O27" s="74">
        <f t="shared" si="0"/>
        <v>13534</v>
      </c>
      <c r="P27" s="74">
        <f t="shared" si="0"/>
        <v>1795657</v>
      </c>
      <c r="Q27" s="75">
        <f t="shared" si="0"/>
        <v>750741</v>
      </c>
    </row>
    <row r="28" spans="1:17" ht="16.7" customHeight="1" thickBot="1">
      <c r="A28" s="76" t="s">
        <v>128</v>
      </c>
      <c r="B28" s="133" t="str">
        <f>'９８～９９'!$B$8</f>
        <v>６  年</v>
      </c>
      <c r="C28" s="249">
        <v>0</v>
      </c>
      <c r="D28" s="250">
        <v>0</v>
      </c>
      <c r="E28" s="250">
        <v>0</v>
      </c>
      <c r="F28" s="250">
        <v>0</v>
      </c>
      <c r="G28" s="251">
        <v>0</v>
      </c>
      <c r="H28" s="249">
        <v>0</v>
      </c>
      <c r="I28" s="250">
        <v>0</v>
      </c>
      <c r="J28" s="250">
        <v>0</v>
      </c>
      <c r="K28" s="250">
        <v>0</v>
      </c>
      <c r="L28" s="251">
        <v>0</v>
      </c>
      <c r="M28" s="77">
        <f t="shared" si="0"/>
        <v>0</v>
      </c>
      <c r="N28" s="78">
        <f t="shared" si="0"/>
        <v>0</v>
      </c>
      <c r="O28" s="78">
        <f t="shared" si="0"/>
        <v>0</v>
      </c>
      <c r="P28" s="78">
        <f t="shared" si="0"/>
        <v>0</v>
      </c>
      <c r="Q28" s="79">
        <f t="shared" si="0"/>
        <v>0</v>
      </c>
    </row>
    <row r="29" spans="1:17" ht="16.7" customHeight="1">
      <c r="A29" s="81"/>
      <c r="B29" s="132" t="str">
        <f>'９８～９９'!$B$7</f>
        <v>５年以前</v>
      </c>
      <c r="C29" s="73">
        <v>4</v>
      </c>
      <c r="D29" s="74">
        <v>479</v>
      </c>
      <c r="E29" s="74">
        <v>421</v>
      </c>
      <c r="F29" s="74">
        <v>9237</v>
      </c>
      <c r="G29" s="75">
        <v>5905</v>
      </c>
      <c r="H29" s="73">
        <v>9</v>
      </c>
      <c r="I29" s="74">
        <v>190</v>
      </c>
      <c r="J29" s="74">
        <v>183</v>
      </c>
      <c r="K29" s="74">
        <v>12577</v>
      </c>
      <c r="L29" s="75">
        <v>8599</v>
      </c>
      <c r="M29" s="73">
        <f t="shared" si="0"/>
        <v>13</v>
      </c>
      <c r="N29" s="74">
        <f t="shared" si="0"/>
        <v>669</v>
      </c>
      <c r="O29" s="74">
        <f t="shared" si="0"/>
        <v>604</v>
      </c>
      <c r="P29" s="74">
        <f t="shared" si="0"/>
        <v>21814</v>
      </c>
      <c r="Q29" s="75">
        <f t="shared" si="0"/>
        <v>14504</v>
      </c>
    </row>
    <row r="30" spans="1:17" ht="16.7" customHeight="1" thickBot="1">
      <c r="A30" s="76" t="s">
        <v>129</v>
      </c>
      <c r="B30" s="133" t="str">
        <f>'９８～９９'!$B$8</f>
        <v>６  年</v>
      </c>
      <c r="C30" s="77">
        <v>0</v>
      </c>
      <c r="D30" s="78">
        <v>0</v>
      </c>
      <c r="E30" s="78">
        <v>0</v>
      </c>
      <c r="F30" s="78">
        <v>0</v>
      </c>
      <c r="G30" s="79">
        <v>0</v>
      </c>
      <c r="H30" s="77">
        <v>0</v>
      </c>
      <c r="I30" s="78">
        <v>0</v>
      </c>
      <c r="J30" s="78">
        <v>0</v>
      </c>
      <c r="K30" s="78">
        <v>0</v>
      </c>
      <c r="L30" s="79">
        <v>0</v>
      </c>
      <c r="M30" s="77">
        <f t="shared" si="0"/>
        <v>0</v>
      </c>
      <c r="N30" s="78">
        <f t="shared" si="0"/>
        <v>0</v>
      </c>
      <c r="O30" s="78">
        <f t="shared" si="0"/>
        <v>0</v>
      </c>
      <c r="P30" s="78">
        <f t="shared" si="0"/>
        <v>0</v>
      </c>
      <c r="Q30" s="79">
        <f t="shared" si="0"/>
        <v>0</v>
      </c>
    </row>
    <row r="31" spans="1:17" ht="16.7" customHeight="1">
      <c r="A31" s="81"/>
      <c r="B31" s="132" t="str">
        <f>'９８～９９'!$B$7</f>
        <v>５年以前</v>
      </c>
      <c r="C31" s="115">
        <v>9</v>
      </c>
      <c r="D31" s="143">
        <v>948</v>
      </c>
      <c r="E31" s="143">
        <v>825</v>
      </c>
      <c r="F31" s="143">
        <v>22239</v>
      </c>
      <c r="G31" s="252">
        <v>15076</v>
      </c>
      <c r="H31" s="115">
        <v>947</v>
      </c>
      <c r="I31" s="143">
        <v>21565</v>
      </c>
      <c r="J31" s="143">
        <v>19806</v>
      </c>
      <c r="K31" s="143">
        <v>1330159</v>
      </c>
      <c r="L31" s="252">
        <v>736266</v>
      </c>
      <c r="M31" s="73">
        <f t="shared" si="0"/>
        <v>956</v>
      </c>
      <c r="N31" s="74">
        <f t="shared" si="0"/>
        <v>22513</v>
      </c>
      <c r="O31" s="74">
        <f t="shared" si="0"/>
        <v>20631</v>
      </c>
      <c r="P31" s="74">
        <f t="shared" si="0"/>
        <v>1352398</v>
      </c>
      <c r="Q31" s="75">
        <f t="shared" si="0"/>
        <v>751342</v>
      </c>
    </row>
    <row r="32" spans="1:17" ht="16.7" customHeight="1" thickBot="1">
      <c r="A32" s="76" t="s">
        <v>130</v>
      </c>
      <c r="B32" s="133" t="str">
        <f>'９８～９９'!$B$8</f>
        <v>６  年</v>
      </c>
      <c r="C32" s="249">
        <v>2</v>
      </c>
      <c r="D32" s="250">
        <v>43</v>
      </c>
      <c r="E32" s="250">
        <v>34</v>
      </c>
      <c r="F32" s="250">
        <v>4174</v>
      </c>
      <c r="G32" s="251">
        <v>2689</v>
      </c>
      <c r="H32" s="249">
        <v>0</v>
      </c>
      <c r="I32" s="250">
        <v>0</v>
      </c>
      <c r="J32" s="250">
        <v>0</v>
      </c>
      <c r="K32" s="250">
        <v>0</v>
      </c>
      <c r="L32" s="251">
        <v>0</v>
      </c>
      <c r="M32" s="77">
        <f t="shared" si="0"/>
        <v>2</v>
      </c>
      <c r="N32" s="78">
        <f t="shared" si="0"/>
        <v>43</v>
      </c>
      <c r="O32" s="78">
        <f t="shared" si="0"/>
        <v>34</v>
      </c>
      <c r="P32" s="78">
        <f t="shared" si="0"/>
        <v>4174</v>
      </c>
      <c r="Q32" s="79">
        <f t="shared" si="0"/>
        <v>2689</v>
      </c>
    </row>
    <row r="33" spans="1:17" ht="16.7" customHeight="1">
      <c r="A33" s="81"/>
      <c r="B33" s="132" t="str">
        <f>'９８～９９'!$B$7</f>
        <v>５年以前</v>
      </c>
      <c r="C33" s="73">
        <v>5</v>
      </c>
      <c r="D33" s="74">
        <v>538</v>
      </c>
      <c r="E33" s="74">
        <v>490</v>
      </c>
      <c r="F33" s="74">
        <v>16188</v>
      </c>
      <c r="G33" s="75">
        <v>10811</v>
      </c>
      <c r="H33" s="73">
        <v>87</v>
      </c>
      <c r="I33" s="74">
        <v>4130</v>
      </c>
      <c r="J33" s="74">
        <v>4002</v>
      </c>
      <c r="K33" s="74">
        <v>406326</v>
      </c>
      <c r="L33" s="75">
        <v>172733</v>
      </c>
      <c r="M33" s="73">
        <f t="shared" ref="M33:Q35" si="1">C33+H33</f>
        <v>92</v>
      </c>
      <c r="N33" s="74">
        <f t="shared" si="1"/>
        <v>4668</v>
      </c>
      <c r="O33" s="74">
        <f t="shared" si="1"/>
        <v>4492</v>
      </c>
      <c r="P33" s="74">
        <f t="shared" si="1"/>
        <v>422514</v>
      </c>
      <c r="Q33" s="75">
        <f t="shared" si="1"/>
        <v>183544</v>
      </c>
    </row>
    <row r="34" spans="1:17" ht="16.7" customHeight="1" thickBot="1">
      <c r="A34" s="76" t="s">
        <v>131</v>
      </c>
      <c r="B34" s="133" t="str">
        <f>'９８～９９'!$B$8</f>
        <v>６  年</v>
      </c>
      <c r="C34" s="77">
        <v>0</v>
      </c>
      <c r="D34" s="78">
        <v>0</v>
      </c>
      <c r="E34" s="78">
        <v>0</v>
      </c>
      <c r="F34" s="78">
        <v>0</v>
      </c>
      <c r="G34" s="79">
        <v>0</v>
      </c>
      <c r="H34" s="77">
        <v>1</v>
      </c>
      <c r="I34" s="78">
        <v>3565</v>
      </c>
      <c r="J34" s="78">
        <v>3565</v>
      </c>
      <c r="K34" s="78">
        <v>394532</v>
      </c>
      <c r="L34" s="79">
        <v>131511</v>
      </c>
      <c r="M34" s="77">
        <f t="shared" si="1"/>
        <v>1</v>
      </c>
      <c r="N34" s="78">
        <f t="shared" si="1"/>
        <v>3565</v>
      </c>
      <c r="O34" s="78">
        <f t="shared" si="1"/>
        <v>3565</v>
      </c>
      <c r="P34" s="78">
        <f t="shared" si="1"/>
        <v>394532</v>
      </c>
      <c r="Q34" s="79">
        <f t="shared" si="1"/>
        <v>131511</v>
      </c>
    </row>
    <row r="35" spans="1:17" ht="16.7" customHeight="1">
      <c r="A35" s="81"/>
      <c r="B35" s="132" t="str">
        <f>'９８～９９'!$B$7</f>
        <v>５年以前</v>
      </c>
      <c r="C35" s="115">
        <v>3</v>
      </c>
      <c r="D35" s="143">
        <v>228</v>
      </c>
      <c r="E35" s="143">
        <v>220</v>
      </c>
      <c r="F35" s="143">
        <v>9393</v>
      </c>
      <c r="G35" s="252">
        <v>5990</v>
      </c>
      <c r="H35" s="73">
        <v>40</v>
      </c>
      <c r="I35" s="74">
        <v>1103</v>
      </c>
      <c r="J35" s="74">
        <v>1005</v>
      </c>
      <c r="K35" s="74">
        <v>61331</v>
      </c>
      <c r="L35" s="75">
        <v>39302</v>
      </c>
      <c r="M35" s="73">
        <f t="shared" si="1"/>
        <v>43</v>
      </c>
      <c r="N35" s="74">
        <f t="shared" si="1"/>
        <v>1331</v>
      </c>
      <c r="O35" s="74">
        <f t="shared" si="1"/>
        <v>1225</v>
      </c>
      <c r="P35" s="74">
        <f t="shared" si="1"/>
        <v>70724</v>
      </c>
      <c r="Q35" s="75">
        <f t="shared" si="1"/>
        <v>45292</v>
      </c>
    </row>
    <row r="36" spans="1:17" ht="16.7" customHeight="1" thickBot="1">
      <c r="A36" s="76" t="s">
        <v>132</v>
      </c>
      <c r="B36" s="133" t="str">
        <f>'９８～９９'!$B$8</f>
        <v>６  年</v>
      </c>
      <c r="C36" s="249">
        <v>0</v>
      </c>
      <c r="D36" s="250">
        <v>0</v>
      </c>
      <c r="E36" s="250">
        <v>0</v>
      </c>
      <c r="F36" s="250">
        <v>0</v>
      </c>
      <c r="G36" s="251">
        <v>0</v>
      </c>
      <c r="H36" s="77">
        <v>0</v>
      </c>
      <c r="I36" s="78">
        <v>0</v>
      </c>
      <c r="J36" s="78">
        <v>0</v>
      </c>
      <c r="K36" s="78">
        <v>0</v>
      </c>
      <c r="L36" s="79">
        <v>0</v>
      </c>
      <c r="M36" s="77">
        <f t="shared" si="0"/>
        <v>0</v>
      </c>
      <c r="N36" s="78">
        <f t="shared" si="0"/>
        <v>0</v>
      </c>
      <c r="O36" s="78">
        <f t="shared" si="0"/>
        <v>0</v>
      </c>
      <c r="P36" s="78">
        <f t="shared" si="0"/>
        <v>0</v>
      </c>
      <c r="Q36" s="79">
        <f t="shared" si="0"/>
        <v>0</v>
      </c>
    </row>
    <row r="37" spans="1:17" ht="16.7" customHeight="1">
      <c r="A37" s="81"/>
      <c r="B37" s="132" t="str">
        <f>'９８～９９'!$B$7</f>
        <v>５年以前</v>
      </c>
      <c r="C37" s="73">
        <v>2</v>
      </c>
      <c r="D37" s="74">
        <v>206</v>
      </c>
      <c r="E37" s="74">
        <v>202</v>
      </c>
      <c r="F37" s="74">
        <v>3307</v>
      </c>
      <c r="G37" s="75">
        <v>1930</v>
      </c>
      <c r="H37" s="115">
        <v>519</v>
      </c>
      <c r="I37" s="143">
        <v>39919</v>
      </c>
      <c r="J37" s="143">
        <v>39602</v>
      </c>
      <c r="K37" s="143">
        <v>6218027</v>
      </c>
      <c r="L37" s="252">
        <v>4389104</v>
      </c>
      <c r="M37" s="73">
        <f t="shared" si="0"/>
        <v>521</v>
      </c>
      <c r="N37" s="74">
        <f t="shared" si="0"/>
        <v>40125</v>
      </c>
      <c r="O37" s="74">
        <f t="shared" si="0"/>
        <v>39804</v>
      </c>
      <c r="P37" s="74">
        <f t="shared" si="0"/>
        <v>6221334</v>
      </c>
      <c r="Q37" s="75">
        <f t="shared" si="0"/>
        <v>4391034</v>
      </c>
    </row>
    <row r="38" spans="1:17" ht="16.7" customHeight="1" thickBot="1">
      <c r="A38" s="76" t="s">
        <v>133</v>
      </c>
      <c r="B38" s="133" t="str">
        <f>'９８～９９'!$B$8</f>
        <v>６  年</v>
      </c>
      <c r="C38" s="77">
        <v>0</v>
      </c>
      <c r="D38" s="78">
        <v>0</v>
      </c>
      <c r="E38" s="78">
        <v>0</v>
      </c>
      <c r="F38" s="78">
        <v>0</v>
      </c>
      <c r="G38" s="79">
        <v>0</v>
      </c>
      <c r="H38" s="249">
        <v>0</v>
      </c>
      <c r="I38" s="250">
        <v>0</v>
      </c>
      <c r="J38" s="250">
        <v>0</v>
      </c>
      <c r="K38" s="250">
        <v>0</v>
      </c>
      <c r="L38" s="251">
        <v>0</v>
      </c>
      <c r="M38" s="77">
        <f t="shared" si="0"/>
        <v>0</v>
      </c>
      <c r="N38" s="78">
        <f t="shared" si="0"/>
        <v>0</v>
      </c>
      <c r="O38" s="78">
        <f t="shared" si="0"/>
        <v>0</v>
      </c>
      <c r="P38" s="78">
        <f t="shared" si="0"/>
        <v>0</v>
      </c>
      <c r="Q38" s="79">
        <f t="shared" si="0"/>
        <v>0</v>
      </c>
    </row>
    <row r="39" spans="1:17" ht="16.7" customHeight="1">
      <c r="A39" s="81"/>
      <c r="B39" s="132" t="str">
        <f>'９８～９９'!$B$7</f>
        <v>５年以前</v>
      </c>
      <c r="C39" s="115">
        <v>3</v>
      </c>
      <c r="D39" s="143">
        <v>1087</v>
      </c>
      <c r="E39" s="143">
        <v>1087</v>
      </c>
      <c r="F39" s="143">
        <v>99341</v>
      </c>
      <c r="G39" s="252">
        <v>33289</v>
      </c>
      <c r="H39" s="73">
        <v>5</v>
      </c>
      <c r="I39" s="74">
        <v>1954</v>
      </c>
      <c r="J39" s="74">
        <v>1954</v>
      </c>
      <c r="K39" s="74">
        <v>178130</v>
      </c>
      <c r="L39" s="75">
        <v>59393</v>
      </c>
      <c r="M39" s="73">
        <f t="shared" si="0"/>
        <v>8</v>
      </c>
      <c r="N39" s="74">
        <f t="shared" si="0"/>
        <v>3041</v>
      </c>
      <c r="O39" s="74">
        <f t="shared" si="0"/>
        <v>3041</v>
      </c>
      <c r="P39" s="74">
        <f t="shared" si="0"/>
        <v>277471</v>
      </c>
      <c r="Q39" s="75">
        <f t="shared" si="0"/>
        <v>92682</v>
      </c>
    </row>
    <row r="40" spans="1:17" ht="16.7" customHeight="1" thickBot="1">
      <c r="A40" s="76" t="s">
        <v>134</v>
      </c>
      <c r="B40" s="133" t="str">
        <f>'９８～９９'!$B$8</f>
        <v>６  年</v>
      </c>
      <c r="C40" s="249">
        <v>0</v>
      </c>
      <c r="D40" s="250">
        <v>0</v>
      </c>
      <c r="E40" s="250">
        <v>0</v>
      </c>
      <c r="F40" s="250">
        <v>0</v>
      </c>
      <c r="G40" s="251">
        <v>0</v>
      </c>
      <c r="H40" s="249">
        <v>0</v>
      </c>
      <c r="I40" s="250">
        <v>0</v>
      </c>
      <c r="J40" s="250">
        <v>0</v>
      </c>
      <c r="K40" s="250">
        <v>0</v>
      </c>
      <c r="L40" s="251">
        <v>0</v>
      </c>
      <c r="M40" s="77">
        <f t="shared" si="0"/>
        <v>0</v>
      </c>
      <c r="N40" s="78">
        <f t="shared" si="0"/>
        <v>0</v>
      </c>
      <c r="O40" s="78">
        <f t="shared" si="0"/>
        <v>0</v>
      </c>
      <c r="P40" s="78">
        <f t="shared" si="0"/>
        <v>0</v>
      </c>
      <c r="Q40" s="79">
        <f t="shared" si="0"/>
        <v>0</v>
      </c>
    </row>
    <row r="41" spans="1:17" ht="16.7" customHeight="1">
      <c r="A41" s="81"/>
      <c r="B41" s="132" t="str">
        <f>'９８～９９'!$B$7</f>
        <v>５年以前</v>
      </c>
      <c r="C41" s="73">
        <v>2</v>
      </c>
      <c r="D41" s="74">
        <v>202</v>
      </c>
      <c r="E41" s="74">
        <v>167</v>
      </c>
      <c r="F41" s="74">
        <v>9491</v>
      </c>
      <c r="G41" s="75">
        <v>7149</v>
      </c>
      <c r="H41" s="73">
        <v>62</v>
      </c>
      <c r="I41" s="74">
        <v>3350</v>
      </c>
      <c r="J41" s="74">
        <v>3289</v>
      </c>
      <c r="K41" s="74">
        <v>492932</v>
      </c>
      <c r="L41" s="75">
        <v>307215</v>
      </c>
      <c r="M41" s="73">
        <f t="shared" si="0"/>
        <v>64</v>
      </c>
      <c r="N41" s="74">
        <f t="shared" si="0"/>
        <v>3552</v>
      </c>
      <c r="O41" s="74">
        <f>E41+J41</f>
        <v>3456</v>
      </c>
      <c r="P41" s="74">
        <f t="shared" si="0"/>
        <v>502423</v>
      </c>
      <c r="Q41" s="75">
        <f t="shared" si="0"/>
        <v>314364</v>
      </c>
    </row>
    <row r="42" spans="1:17" ht="16.7" customHeight="1" thickBot="1">
      <c r="A42" s="76" t="s">
        <v>135</v>
      </c>
      <c r="B42" s="133" t="str">
        <f>'９８～９９'!$B$8</f>
        <v>６  年</v>
      </c>
      <c r="C42" s="77">
        <v>0</v>
      </c>
      <c r="D42" s="78">
        <v>0</v>
      </c>
      <c r="E42" s="78">
        <v>0</v>
      </c>
      <c r="F42" s="78">
        <v>0</v>
      </c>
      <c r="G42" s="79">
        <v>0</v>
      </c>
      <c r="H42" s="77">
        <v>0</v>
      </c>
      <c r="I42" s="78">
        <v>0</v>
      </c>
      <c r="J42" s="78">
        <v>0</v>
      </c>
      <c r="K42" s="78">
        <v>0</v>
      </c>
      <c r="L42" s="79">
        <v>0</v>
      </c>
      <c r="M42" s="77">
        <f t="shared" si="0"/>
        <v>0</v>
      </c>
      <c r="N42" s="78">
        <f t="shared" si="0"/>
        <v>0</v>
      </c>
      <c r="O42" s="78">
        <f t="shared" si="0"/>
        <v>0</v>
      </c>
      <c r="P42" s="78">
        <f t="shared" si="0"/>
        <v>0</v>
      </c>
      <c r="Q42" s="79">
        <f t="shared" si="0"/>
        <v>0</v>
      </c>
    </row>
    <row r="43" spans="1:17" ht="16.7" customHeight="1">
      <c r="A43" s="82" t="str">
        <f>B41</f>
        <v>５年以前</v>
      </c>
      <c r="B43" s="83"/>
      <c r="C43" s="73">
        <f t="shared" ref="C43:I43" si="2">C7+C9+C11+C13+C15+C17+C19+C21+C23+C25+C27+C29+C31+C33+C35+C37+C39+C41</f>
        <v>82</v>
      </c>
      <c r="D43" s="74">
        <f t="shared" si="2"/>
        <v>9363</v>
      </c>
      <c r="E43" s="74">
        <f t="shared" si="2"/>
        <v>8788</v>
      </c>
      <c r="F43" s="74">
        <f t="shared" si="2"/>
        <v>415706</v>
      </c>
      <c r="G43" s="75">
        <f t="shared" si="2"/>
        <v>186446</v>
      </c>
      <c r="H43" s="73">
        <f t="shared" si="2"/>
        <v>2349</v>
      </c>
      <c r="I43" s="112">
        <f t="shared" si="2"/>
        <v>123354</v>
      </c>
      <c r="J43" s="74">
        <f t="shared" ref="H43:L44" si="3">J7+J9+J11+J13+J15+J17+J19+J21+J23+J25+J27+J29+J31+J33+J35+J37+J39+J41</f>
        <v>120684</v>
      </c>
      <c r="K43" s="74">
        <f t="shared" si="3"/>
        <v>13126028</v>
      </c>
      <c r="L43" s="75">
        <f t="shared" si="3"/>
        <v>7621334</v>
      </c>
      <c r="M43" s="73">
        <f>C43+H43</f>
        <v>2431</v>
      </c>
      <c r="N43" s="74">
        <f t="shared" si="0"/>
        <v>132717</v>
      </c>
      <c r="O43" s="74">
        <f t="shared" si="0"/>
        <v>129472</v>
      </c>
      <c r="P43" s="74">
        <f t="shared" si="0"/>
        <v>13541734</v>
      </c>
      <c r="Q43" s="75">
        <f t="shared" si="0"/>
        <v>7807780</v>
      </c>
    </row>
    <row r="44" spans="1:17" ht="16.7" customHeight="1">
      <c r="A44" s="145" t="str">
        <f>B42</f>
        <v>６  年</v>
      </c>
      <c r="B44" s="84"/>
      <c r="C44" s="87">
        <f>C8+C10+C12+C14+C16+C18+C20+C22+C24+C26+C28+C30+C32+C34+C36+C38+C40+C42</f>
        <v>4</v>
      </c>
      <c r="D44" s="85">
        <f>D8+D10+D12+D14+D16+D18+D20+D22+D24+D26+D28+D30+D32+D34+D36+D38+D40+D42</f>
        <v>47</v>
      </c>
      <c r="E44" s="85">
        <f>E8+E10+E12+E14+E16+E18+E20+E22+E24+E26+E28+E30+E32+E34+E36+E38+E40+E42</f>
        <v>38</v>
      </c>
      <c r="F44" s="85">
        <f>F8+F10+F12+F14+F16+F18+F20+F22+F24+F26+F28+F30+F32+F34+F36+F38+F40+F42</f>
        <v>4478</v>
      </c>
      <c r="G44" s="86">
        <f>G8+G10+G12+G14+G16+G18+G20+G22+G24+G26+G28+G30+G32+G34+G36+G38+G40+G42</f>
        <v>2810</v>
      </c>
      <c r="H44" s="87">
        <f t="shared" si="3"/>
        <v>3</v>
      </c>
      <c r="I44" s="113">
        <f t="shared" si="3"/>
        <v>6789</v>
      </c>
      <c r="J44" s="85">
        <f t="shared" si="3"/>
        <v>6789</v>
      </c>
      <c r="K44" s="85">
        <f t="shared" si="3"/>
        <v>809397</v>
      </c>
      <c r="L44" s="86">
        <f t="shared" si="3"/>
        <v>269799</v>
      </c>
      <c r="M44" s="87">
        <f t="shared" si="0"/>
        <v>7</v>
      </c>
      <c r="N44" s="85">
        <f t="shared" si="0"/>
        <v>6836</v>
      </c>
      <c r="O44" s="85">
        <f t="shared" si="0"/>
        <v>6827</v>
      </c>
      <c r="P44" s="85">
        <f t="shared" si="0"/>
        <v>813875</v>
      </c>
      <c r="Q44" s="86">
        <f t="shared" si="0"/>
        <v>272609</v>
      </c>
    </row>
    <row r="45" spans="1:17" ht="16.7" customHeight="1" thickBot="1">
      <c r="A45" s="88" t="s">
        <v>33</v>
      </c>
      <c r="B45" s="89"/>
      <c r="C45" s="77">
        <f>C43+C44</f>
        <v>86</v>
      </c>
      <c r="D45" s="78">
        <f t="shared" ref="D45:L45" si="4">D43+D44</f>
        <v>9410</v>
      </c>
      <c r="E45" s="78">
        <f t="shared" si="4"/>
        <v>8826</v>
      </c>
      <c r="F45" s="78">
        <f t="shared" si="4"/>
        <v>420184</v>
      </c>
      <c r="G45" s="79">
        <f t="shared" si="4"/>
        <v>189256</v>
      </c>
      <c r="H45" s="77">
        <f>H43+H44</f>
        <v>2352</v>
      </c>
      <c r="I45" s="114">
        <f t="shared" si="4"/>
        <v>130143</v>
      </c>
      <c r="J45" s="78">
        <f t="shared" si="4"/>
        <v>127473</v>
      </c>
      <c r="K45" s="78">
        <f t="shared" si="4"/>
        <v>13935425</v>
      </c>
      <c r="L45" s="79">
        <f t="shared" si="4"/>
        <v>7891133</v>
      </c>
      <c r="M45" s="77">
        <f>C45+H45</f>
        <v>2438</v>
      </c>
      <c r="N45" s="78">
        <f t="shared" si="0"/>
        <v>139553</v>
      </c>
      <c r="O45" s="78">
        <f t="shared" si="0"/>
        <v>136299</v>
      </c>
      <c r="P45" s="78">
        <f t="shared" si="0"/>
        <v>14355609</v>
      </c>
      <c r="Q45" s="79">
        <f t="shared" si="0"/>
        <v>8080389</v>
      </c>
    </row>
    <row r="46" spans="1:17" ht="12.95" customHeight="1">
      <c r="C46" s="107"/>
      <c r="D46" s="107"/>
      <c r="E46" s="107"/>
      <c r="F46" s="107"/>
      <c r="G46" s="107"/>
      <c r="H46" s="107"/>
      <c r="I46" s="107"/>
      <c r="J46" s="107"/>
      <c r="K46" s="107"/>
      <c r="L46" s="107"/>
    </row>
    <row r="57" spans="1:1" ht="14.25">
      <c r="A57" s="102"/>
    </row>
  </sheetData>
  <mergeCells count="1">
    <mergeCell ref="A2:Q2"/>
  </mergeCells>
  <phoneticPr fontId="3"/>
  <pageMargins left="0.47244094488188981" right="0.47244094488188981" top="0.78740157480314965" bottom="0" header="0.31496062992125984" footer="0"/>
  <pageSetup paperSize="9" scale="99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64"/>
  <sheetViews>
    <sheetView zoomScaleNormal="100" zoomScaleSheetLayoutView="100" workbookViewId="0">
      <pane xSplit="3" ySplit="6" topLeftCell="D7" activePane="bottomRight" state="frozen"/>
      <selection activeCell="H24" sqref="H24"/>
      <selection pane="topRight" activeCell="H24" sqref="H24"/>
      <selection pane="bottomLeft" activeCell="H24" sqref="H24"/>
      <selection pane="bottomRight"/>
    </sheetView>
  </sheetViews>
  <sheetFormatPr defaultColWidth="11.375" defaultRowHeight="13.5"/>
  <cols>
    <col min="1" max="1" width="3.375" style="5" customWidth="1"/>
    <col min="2" max="3" width="5.375" style="5" customWidth="1"/>
    <col min="4" max="5" width="19.375" style="5" customWidth="1"/>
    <col min="6" max="6" width="13.375" style="5" customWidth="1"/>
    <col min="7" max="8" width="19.375" style="5" customWidth="1"/>
    <col min="9" max="9" width="13.375" style="5" customWidth="1"/>
    <col min="10" max="10" width="19.375" style="5" customWidth="1"/>
    <col min="11" max="11" width="11.375" style="5" customWidth="1"/>
    <col min="12" max="12" width="15.375" style="5" customWidth="1"/>
    <col min="13" max="13" width="16.375" style="5" customWidth="1"/>
    <col min="14" max="14" width="19.5" style="185" bestFit="1" customWidth="1"/>
    <col min="15" max="15" width="14.375" style="5" bestFit="1" customWidth="1"/>
    <col min="16" max="16384" width="11.375" style="5"/>
  </cols>
  <sheetData>
    <row r="1" spans="1:15" customFormat="1">
      <c r="C1" t="s">
        <v>1</v>
      </c>
      <c r="N1" s="182"/>
    </row>
    <row r="2" spans="1:15" customFormat="1">
      <c r="C2" t="s">
        <v>2</v>
      </c>
      <c r="F2" s="5"/>
      <c r="H2" s="183"/>
      <c r="N2" s="182"/>
    </row>
    <row r="3" spans="1:15" customFormat="1" ht="14.25" thickBot="1">
      <c r="N3" s="182"/>
    </row>
    <row r="4" spans="1:15">
      <c r="A4" s="6"/>
      <c r="B4" s="184"/>
      <c r="C4" s="7"/>
      <c r="D4" s="263" t="s">
        <v>151</v>
      </c>
      <c r="E4" s="264"/>
      <c r="F4" s="265"/>
      <c r="G4" s="263" t="s">
        <v>152</v>
      </c>
      <c r="H4" s="264"/>
      <c r="I4" s="265"/>
      <c r="J4" s="263" t="s">
        <v>3</v>
      </c>
      <c r="K4" s="265"/>
      <c r="L4" s="263" t="s">
        <v>4</v>
      </c>
      <c r="M4" s="265"/>
    </row>
    <row r="5" spans="1:15">
      <c r="A5" s="24"/>
      <c r="B5" s="5" t="s">
        <v>5</v>
      </c>
      <c r="C5" s="57"/>
      <c r="D5" s="266"/>
      <c r="E5" s="267"/>
      <c r="F5" s="268"/>
      <c r="G5" s="266"/>
      <c r="H5" s="267"/>
      <c r="I5" s="268"/>
      <c r="J5" s="266"/>
      <c r="K5" s="268"/>
      <c r="L5" s="266"/>
      <c r="M5" s="268"/>
    </row>
    <row r="6" spans="1:15" ht="14.25" thickBot="1">
      <c r="A6" s="8"/>
      <c r="B6" s="186"/>
      <c r="C6" s="9"/>
      <c r="D6" s="25" t="s">
        <v>6</v>
      </c>
      <c r="E6" s="26" t="s">
        <v>7</v>
      </c>
      <c r="F6" s="10" t="s">
        <v>8</v>
      </c>
      <c r="G6" s="25" t="s">
        <v>6</v>
      </c>
      <c r="H6" s="26" t="s">
        <v>9</v>
      </c>
      <c r="I6" s="10" t="s">
        <v>10</v>
      </c>
      <c r="J6" s="25" t="s">
        <v>11</v>
      </c>
      <c r="K6" s="10" t="s">
        <v>12</v>
      </c>
      <c r="L6" s="48" t="s">
        <v>13</v>
      </c>
      <c r="M6" s="28" t="s">
        <v>14</v>
      </c>
    </row>
    <row r="7" spans="1:15">
      <c r="A7" s="11"/>
      <c r="B7" s="54"/>
      <c r="C7" s="128"/>
      <c r="D7" s="177" t="s">
        <v>15</v>
      </c>
      <c r="E7" s="154" t="s">
        <v>16</v>
      </c>
      <c r="F7" s="116" t="s">
        <v>17</v>
      </c>
      <c r="G7" s="177" t="s">
        <v>15</v>
      </c>
      <c r="H7" s="154" t="s">
        <v>16</v>
      </c>
      <c r="I7" s="116" t="s">
        <v>17</v>
      </c>
      <c r="J7" s="117" t="s">
        <v>16</v>
      </c>
      <c r="K7" s="116" t="s">
        <v>17</v>
      </c>
      <c r="L7" s="187" t="s">
        <v>18</v>
      </c>
      <c r="M7" s="116" t="s">
        <v>18</v>
      </c>
    </row>
    <row r="8" spans="1:15">
      <c r="A8" s="12" t="s">
        <v>19</v>
      </c>
      <c r="B8" s="188" t="s">
        <v>20</v>
      </c>
      <c r="C8" s="69"/>
      <c r="D8" s="178"/>
      <c r="E8" s="156"/>
      <c r="F8" s="69"/>
      <c r="G8" s="178"/>
      <c r="H8" s="156"/>
      <c r="I8" s="69"/>
      <c r="J8" s="12"/>
      <c r="K8" s="69"/>
      <c r="L8" s="189"/>
      <c r="M8" s="69"/>
    </row>
    <row r="9" spans="1:15">
      <c r="A9" s="12"/>
      <c r="B9" s="188" t="s">
        <v>21</v>
      </c>
      <c r="C9" s="13" t="s">
        <v>22</v>
      </c>
      <c r="D9" s="190">
        <v>9084703916</v>
      </c>
      <c r="E9" s="157">
        <v>127122010000</v>
      </c>
      <c r="F9" s="69"/>
      <c r="G9" s="190">
        <v>8890911492</v>
      </c>
      <c r="H9" s="158">
        <v>124409317600</v>
      </c>
      <c r="I9" s="69"/>
      <c r="J9" s="118">
        <f>E9-H9</f>
        <v>2712692400</v>
      </c>
      <c r="K9" s="69"/>
      <c r="L9" s="191">
        <f>ROUND(E9/H9*100,1)</f>
        <v>102.2</v>
      </c>
      <c r="M9" s="69"/>
    </row>
    <row r="10" spans="1:15">
      <c r="A10" s="12"/>
      <c r="B10" s="188" t="s">
        <v>138</v>
      </c>
      <c r="C10" s="160"/>
      <c r="D10" s="178"/>
      <c r="E10" s="14"/>
      <c r="F10" s="69"/>
      <c r="G10" s="178"/>
      <c r="H10" s="156"/>
      <c r="I10" s="69"/>
      <c r="J10" s="12"/>
      <c r="K10" s="69"/>
      <c r="L10" s="189"/>
      <c r="M10" s="69"/>
      <c r="O10" s="185"/>
    </row>
    <row r="11" spans="1:15">
      <c r="A11" s="12" t="s">
        <v>23</v>
      </c>
      <c r="B11" s="188" t="s">
        <v>24</v>
      </c>
      <c r="C11" s="69"/>
      <c r="D11" s="178"/>
      <c r="E11" s="14"/>
      <c r="F11" s="69"/>
      <c r="G11" s="178"/>
      <c r="H11" s="156"/>
      <c r="I11" s="69"/>
      <c r="J11" s="12"/>
      <c r="K11" s="69"/>
      <c r="L11" s="189"/>
      <c r="M11" s="69"/>
    </row>
    <row r="12" spans="1:15">
      <c r="A12" s="12"/>
      <c r="B12" s="188" t="s">
        <v>25</v>
      </c>
      <c r="C12" s="13" t="s">
        <v>26</v>
      </c>
      <c r="D12" s="190">
        <v>9717359824</v>
      </c>
      <c r="E12" s="179">
        <v>136035531100</v>
      </c>
      <c r="F12" s="69"/>
      <c r="G12" s="190">
        <v>9435679573</v>
      </c>
      <c r="H12" s="158">
        <v>132091812900</v>
      </c>
      <c r="I12" s="69"/>
      <c r="J12" s="118">
        <f>E12-H12</f>
        <v>3943718200</v>
      </c>
      <c r="K12" s="69"/>
      <c r="L12" s="192">
        <f>ROUND(E12/H12*100,1)</f>
        <v>103</v>
      </c>
      <c r="M12" s="69"/>
    </row>
    <row r="13" spans="1:15">
      <c r="A13" s="12"/>
      <c r="B13" s="188" t="s">
        <v>27</v>
      </c>
      <c r="C13" s="160"/>
      <c r="D13" s="178"/>
      <c r="E13" s="14"/>
      <c r="F13" s="69"/>
      <c r="G13" s="178"/>
      <c r="H13" s="156"/>
      <c r="I13" s="69"/>
      <c r="J13" s="12"/>
      <c r="K13" s="69"/>
      <c r="L13" s="189"/>
      <c r="M13" s="69"/>
    </row>
    <row r="14" spans="1:15">
      <c r="A14" s="12" t="s">
        <v>28</v>
      </c>
      <c r="B14" s="58"/>
      <c r="C14" s="69"/>
      <c r="D14" s="178"/>
      <c r="E14" s="14"/>
      <c r="F14" s="69"/>
      <c r="G14" s="178"/>
      <c r="H14" s="156"/>
      <c r="I14" s="69"/>
      <c r="J14" s="12"/>
      <c r="K14" s="69"/>
      <c r="L14" s="189"/>
      <c r="M14" s="69"/>
    </row>
    <row r="15" spans="1:15">
      <c r="A15" s="12"/>
      <c r="B15" s="193"/>
      <c r="C15" s="13" t="s">
        <v>29</v>
      </c>
      <c r="D15" s="190">
        <f>D9+D12</f>
        <v>18802063740</v>
      </c>
      <c r="E15" s="159">
        <f>E9+E12</f>
        <v>263157541100</v>
      </c>
      <c r="F15" s="119">
        <v>1274745</v>
      </c>
      <c r="G15" s="190">
        <f>G9+G12</f>
        <v>18326591065</v>
      </c>
      <c r="H15" s="143">
        <f>H9+H12</f>
        <v>256501130500</v>
      </c>
      <c r="I15" s="119">
        <v>1269484</v>
      </c>
      <c r="J15" s="120">
        <f>E15-H15</f>
        <v>6656410600</v>
      </c>
      <c r="K15" s="121">
        <f>F15-I15</f>
        <v>5261</v>
      </c>
      <c r="L15" s="194">
        <f>ROUND(E15/H15*100,1)</f>
        <v>102.6</v>
      </c>
      <c r="M15" s="195">
        <f>ROUND(F15/I15*100,1)</f>
        <v>100.4</v>
      </c>
    </row>
    <row r="16" spans="1:15">
      <c r="A16" s="12"/>
      <c r="B16" s="180"/>
      <c r="C16" s="181"/>
      <c r="D16" s="155"/>
      <c r="E16" s="14"/>
      <c r="F16" s="160"/>
      <c r="G16" s="155"/>
      <c r="H16" s="156"/>
      <c r="I16" s="160"/>
      <c r="J16" s="122"/>
      <c r="K16" s="123"/>
      <c r="L16" s="196"/>
      <c r="M16" s="160"/>
    </row>
    <row r="17" spans="1:13">
      <c r="A17" s="12" t="s">
        <v>30</v>
      </c>
      <c r="B17" s="68"/>
      <c r="C17" s="57"/>
      <c r="D17" s="161">
        <v>848701638</v>
      </c>
      <c r="E17" s="157">
        <v>11881821000</v>
      </c>
      <c r="F17" s="162">
        <v>228</v>
      </c>
      <c r="G17" s="161">
        <v>855348683</v>
      </c>
      <c r="H17" s="158">
        <v>11974881200</v>
      </c>
      <c r="I17" s="162">
        <v>225</v>
      </c>
      <c r="J17" s="124"/>
      <c r="K17" s="125"/>
      <c r="L17" s="192"/>
      <c r="M17" s="69"/>
    </row>
    <row r="18" spans="1:13">
      <c r="A18" s="12"/>
      <c r="B18" s="269" t="s">
        <v>31</v>
      </c>
      <c r="C18" s="270"/>
      <c r="D18" s="115">
        <f>D17+'９５'!G62</f>
        <v>2901648496</v>
      </c>
      <c r="E18" s="173">
        <f>E17+'９４'!C62</f>
        <v>40621238600</v>
      </c>
      <c r="F18" s="119">
        <f>F17+'９４'!D62</f>
        <v>37788</v>
      </c>
      <c r="G18" s="171">
        <v>2852867987</v>
      </c>
      <c r="H18" s="143">
        <v>39938351900</v>
      </c>
      <c r="I18" s="119">
        <v>36924</v>
      </c>
      <c r="J18" s="120">
        <f>E18-H18</f>
        <v>682886700</v>
      </c>
      <c r="K18" s="121">
        <f>F18-I18</f>
        <v>864</v>
      </c>
      <c r="L18" s="194">
        <f>ROUND(E18/H18*100,1)</f>
        <v>101.7</v>
      </c>
      <c r="M18" s="195">
        <f>ROUND(F18/I18*100,1)</f>
        <v>102.3</v>
      </c>
    </row>
    <row r="19" spans="1:13">
      <c r="A19" s="12"/>
      <c r="B19" s="180"/>
      <c r="C19" s="181"/>
      <c r="D19" s="155"/>
      <c r="E19" s="14"/>
      <c r="F19" s="160"/>
      <c r="G19" s="155"/>
      <c r="H19" s="156"/>
      <c r="I19" s="160"/>
      <c r="J19" s="122"/>
      <c r="K19" s="123"/>
      <c r="M19" s="160"/>
    </row>
    <row r="20" spans="1:13">
      <c r="A20" s="12" t="s">
        <v>32</v>
      </c>
      <c r="B20" s="68"/>
      <c r="C20" s="57"/>
      <c r="D20" s="161">
        <f>D17</f>
        <v>848701638</v>
      </c>
      <c r="E20" s="157">
        <f t="shared" ref="E20:I20" si="0">E17</f>
        <v>11881821000</v>
      </c>
      <c r="F20" s="162">
        <f>F17</f>
        <v>228</v>
      </c>
      <c r="G20" s="161">
        <f t="shared" si="0"/>
        <v>855348683</v>
      </c>
      <c r="H20" s="158">
        <f t="shared" si="0"/>
        <v>11974881200</v>
      </c>
      <c r="I20" s="162">
        <f t="shared" si="0"/>
        <v>225</v>
      </c>
      <c r="J20" s="124"/>
      <c r="K20" s="125"/>
      <c r="L20" s="192"/>
      <c r="M20" s="69"/>
    </row>
    <row r="21" spans="1:13" ht="14.25" thickBot="1">
      <c r="A21" s="15"/>
      <c r="B21" s="260" t="s">
        <v>33</v>
      </c>
      <c r="C21" s="261"/>
      <c r="D21" s="197">
        <f>D15+D18</f>
        <v>21703712236</v>
      </c>
      <c r="E21" s="163">
        <f>E15+E18</f>
        <v>303778779700</v>
      </c>
      <c r="F21" s="164">
        <f t="shared" ref="F21:I21" si="1">F15+F18</f>
        <v>1312533</v>
      </c>
      <c r="G21" s="198">
        <f t="shared" si="1"/>
        <v>21179459052</v>
      </c>
      <c r="H21" s="165">
        <f t="shared" si="1"/>
        <v>296439482400</v>
      </c>
      <c r="I21" s="164">
        <f t="shared" si="1"/>
        <v>1306408</v>
      </c>
      <c r="J21" s="126">
        <f>E21-H21</f>
        <v>7339297300</v>
      </c>
      <c r="K21" s="127">
        <f>F21-I21</f>
        <v>6125</v>
      </c>
      <c r="L21" s="199">
        <f>ROUND(E21/H21*100,1)</f>
        <v>102.5</v>
      </c>
      <c r="M21" s="200">
        <f>ROUND(F21/I21*100,1)</f>
        <v>100.5</v>
      </c>
    </row>
    <row r="22" spans="1:13">
      <c r="A22" s="12"/>
      <c r="B22" s="68"/>
      <c r="C22" s="57"/>
      <c r="D22" s="155"/>
      <c r="E22" s="14"/>
      <c r="F22" s="166"/>
      <c r="G22" s="178"/>
      <c r="H22" s="156"/>
      <c r="I22" s="166"/>
      <c r="J22" s="124"/>
      <c r="K22" s="125"/>
      <c r="L22" s="201" t="s">
        <v>34</v>
      </c>
      <c r="M22" s="69"/>
    </row>
    <row r="23" spans="1:13">
      <c r="A23" s="12" t="s">
        <v>35</v>
      </c>
      <c r="B23" s="68"/>
      <c r="C23" s="57"/>
      <c r="D23" s="155"/>
      <c r="E23" s="14"/>
      <c r="F23" s="166"/>
      <c r="G23" s="178"/>
      <c r="H23" s="156"/>
      <c r="I23" s="166"/>
      <c r="J23" s="124"/>
      <c r="K23" s="125"/>
      <c r="L23" s="201" t="s">
        <v>36</v>
      </c>
      <c r="M23" s="69"/>
    </row>
    <row r="24" spans="1:13">
      <c r="A24" s="12" t="s">
        <v>37</v>
      </c>
      <c r="B24" s="202" t="s">
        <v>20</v>
      </c>
      <c r="C24" s="203" t="s">
        <v>21</v>
      </c>
      <c r="D24" s="190">
        <v>12295092939</v>
      </c>
      <c r="E24" s="157">
        <v>36828891000</v>
      </c>
      <c r="F24" s="166"/>
      <c r="G24" s="190">
        <v>12073634097</v>
      </c>
      <c r="H24" s="158">
        <v>36164985700</v>
      </c>
      <c r="I24" s="166"/>
      <c r="J24" s="118">
        <f>E24-H24</f>
        <v>663905300</v>
      </c>
      <c r="K24" s="125"/>
      <c r="L24" s="192">
        <f>ROUND(E24/H24*100,1)</f>
        <v>101.8</v>
      </c>
      <c r="M24" s="57"/>
    </row>
    <row r="25" spans="1:13">
      <c r="A25" s="12" t="s">
        <v>38</v>
      </c>
      <c r="B25" s="180"/>
      <c r="C25" s="181"/>
      <c r="D25" s="178"/>
      <c r="E25" s="157"/>
      <c r="F25" s="166"/>
      <c r="G25" s="178"/>
      <c r="H25" s="158"/>
      <c r="I25" s="166"/>
      <c r="J25" s="124"/>
      <c r="K25" s="125"/>
      <c r="L25" s="201" t="s">
        <v>36</v>
      </c>
      <c r="M25" s="69"/>
    </row>
    <row r="26" spans="1:13">
      <c r="A26" s="12" t="s">
        <v>39</v>
      </c>
      <c r="B26" s="204"/>
      <c r="C26" s="57"/>
      <c r="D26" s="178"/>
      <c r="E26" s="157"/>
      <c r="F26" s="166"/>
      <c r="G26" s="178"/>
      <c r="H26" s="158"/>
      <c r="I26" s="166"/>
      <c r="J26" s="124"/>
      <c r="K26" s="125"/>
      <c r="L26" s="201" t="s">
        <v>36</v>
      </c>
      <c r="M26" s="69"/>
    </row>
    <row r="27" spans="1:13">
      <c r="A27" s="12" t="s">
        <v>40</v>
      </c>
      <c r="B27" s="202" t="s">
        <v>24</v>
      </c>
      <c r="C27" s="203" t="s">
        <v>25</v>
      </c>
      <c r="D27" s="190">
        <v>9687024466</v>
      </c>
      <c r="E27" s="157">
        <v>29054530600</v>
      </c>
      <c r="F27" s="166"/>
      <c r="G27" s="190">
        <v>9392070566</v>
      </c>
      <c r="H27" s="158">
        <v>28169511300</v>
      </c>
      <c r="I27" s="166"/>
      <c r="J27" s="118">
        <f>E27-H27</f>
        <v>885019300</v>
      </c>
      <c r="K27" s="125"/>
      <c r="L27" s="192">
        <f>ROUND(E27/H27*100,1)</f>
        <v>103.1</v>
      </c>
      <c r="M27" s="57"/>
    </row>
    <row r="28" spans="1:13">
      <c r="A28" s="12"/>
      <c r="B28" s="180"/>
      <c r="C28" s="181"/>
      <c r="D28" s="178"/>
      <c r="E28" s="14"/>
      <c r="F28" s="69"/>
      <c r="G28" s="178"/>
      <c r="H28" s="156"/>
      <c r="I28" s="69"/>
      <c r="J28" s="124"/>
      <c r="K28" s="125"/>
      <c r="M28" s="69"/>
    </row>
    <row r="29" spans="1:13">
      <c r="A29" s="12"/>
      <c r="B29" s="68"/>
      <c r="C29" s="57"/>
      <c r="D29" s="178"/>
      <c r="E29" s="14"/>
      <c r="F29" s="69"/>
      <c r="G29" s="178"/>
      <c r="H29" s="156"/>
      <c r="I29" s="69"/>
      <c r="J29" s="124"/>
      <c r="K29" s="125"/>
      <c r="L29" s="201" t="s">
        <v>36</v>
      </c>
      <c r="M29" s="69"/>
    </row>
    <row r="30" spans="1:13" ht="14.25" thickBot="1">
      <c r="A30" s="12"/>
      <c r="B30" s="260" t="s">
        <v>33</v>
      </c>
      <c r="C30" s="261"/>
      <c r="D30" s="198">
        <f>D24+D27</f>
        <v>21982117405</v>
      </c>
      <c r="E30" s="14">
        <f>E24+E27</f>
        <v>65883421600</v>
      </c>
      <c r="F30" s="119">
        <v>1238735</v>
      </c>
      <c r="G30" s="190">
        <f>G24+G27</f>
        <v>21465704663</v>
      </c>
      <c r="H30" s="156">
        <f>H24+H27</f>
        <v>64334497000</v>
      </c>
      <c r="I30" s="119">
        <v>1233428</v>
      </c>
      <c r="J30" s="124">
        <f>E30-H30</f>
        <v>1548924600</v>
      </c>
      <c r="K30" s="125">
        <f>F30-I30</f>
        <v>5307</v>
      </c>
      <c r="L30" s="205">
        <f>ROUND(E30/H30*100,1)</f>
        <v>102.4</v>
      </c>
      <c r="M30" s="206">
        <f>ROUND(F30/I30*100,1)</f>
        <v>100.4</v>
      </c>
    </row>
    <row r="31" spans="1:13">
      <c r="A31" s="6"/>
      <c r="B31" s="184"/>
      <c r="C31" s="7"/>
      <c r="D31" s="167"/>
      <c r="E31" s="168"/>
      <c r="F31" s="128"/>
      <c r="G31" s="167"/>
      <c r="H31" s="169"/>
      <c r="I31" s="128"/>
      <c r="J31" s="129" t="s">
        <v>41</v>
      </c>
      <c r="K31" s="128"/>
      <c r="L31" s="207" t="s">
        <v>36</v>
      </c>
      <c r="M31" s="128"/>
    </row>
    <row r="32" spans="1:13">
      <c r="A32" s="24" t="s">
        <v>42</v>
      </c>
      <c r="B32" s="208" t="s">
        <v>33</v>
      </c>
      <c r="C32" s="57"/>
      <c r="D32" s="14"/>
      <c r="E32" s="156">
        <f>E30+E21</f>
        <v>369662201300</v>
      </c>
      <c r="F32" s="170"/>
      <c r="G32" s="155"/>
      <c r="H32" s="156">
        <f>H30+H21</f>
        <v>360773979400</v>
      </c>
      <c r="I32" s="170"/>
      <c r="J32" s="124">
        <f>E32-H32</f>
        <v>8888221900</v>
      </c>
      <c r="K32" s="69"/>
      <c r="L32" s="201">
        <f>ROUND(E32/H32*100,1)</f>
        <v>102.5</v>
      </c>
      <c r="M32" s="69"/>
    </row>
    <row r="33" spans="1:13" ht="14.25" thickBot="1">
      <c r="A33" s="8"/>
      <c r="B33" s="186"/>
      <c r="C33" s="9"/>
      <c r="D33" s="92"/>
      <c r="E33" s="163"/>
      <c r="F33" s="130"/>
      <c r="G33" s="92"/>
      <c r="H33" s="165"/>
      <c r="I33" s="130"/>
      <c r="J33" s="15"/>
      <c r="K33" s="130"/>
      <c r="L33" s="209"/>
      <c r="M33" s="130"/>
    </row>
    <row r="35" spans="1:13">
      <c r="B35" s="5" t="s">
        <v>156</v>
      </c>
    </row>
    <row r="36" spans="1:13">
      <c r="B36" s="5" t="s">
        <v>153</v>
      </c>
    </row>
    <row r="37" spans="1:13">
      <c r="B37" s="5" t="s">
        <v>157</v>
      </c>
    </row>
    <row r="38" spans="1:13">
      <c r="B38" s="5" t="s">
        <v>158</v>
      </c>
    </row>
    <row r="39" spans="1:13">
      <c r="B39" s="5" t="s">
        <v>159</v>
      </c>
    </row>
    <row r="40" spans="1:13">
      <c r="B40" s="5" t="s">
        <v>155</v>
      </c>
    </row>
    <row r="41" spans="1:13">
      <c r="B41" s="5" t="s">
        <v>154</v>
      </c>
    </row>
    <row r="64" spans="1:13">
      <c r="A64" s="262"/>
      <c r="B64" s="262"/>
      <c r="C64" s="262"/>
      <c r="D64" s="262"/>
      <c r="E64" s="262"/>
      <c r="F64" s="262"/>
      <c r="G64" s="262"/>
      <c r="H64" s="262"/>
      <c r="I64" s="262"/>
      <c r="J64" s="262"/>
      <c r="K64" s="262"/>
      <c r="L64" s="262"/>
      <c r="M64" s="262"/>
    </row>
  </sheetData>
  <sheetProtection selectLockedCells="1" selectUnlockedCells="1"/>
  <mergeCells count="9">
    <mergeCell ref="B30:C30"/>
    <mergeCell ref="A64:G64"/>
    <mergeCell ref="H64:M64"/>
    <mergeCell ref="D4:F5"/>
    <mergeCell ref="G4:I5"/>
    <mergeCell ref="J4:K5"/>
    <mergeCell ref="L4:M5"/>
    <mergeCell ref="B18:C18"/>
    <mergeCell ref="B21:C21"/>
  </mergeCells>
  <phoneticPr fontId="5"/>
  <pageMargins left="0.70866141732283472" right="0.70866141732283472" top="0.78740157480314965" bottom="0" header="0.31496062992125984" footer="0"/>
  <pageSetup paperSize="9" scale="93" fitToWidth="0" fitToHeight="0" orientation="portrait" r:id="rId1"/>
  <colBreaks count="1" manualBreakCount="1">
    <brk id="7" max="6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M68"/>
  <sheetViews>
    <sheetView zoomScaleNormal="100" zoomScaleSheetLayoutView="100" workbookViewId="0"/>
  </sheetViews>
  <sheetFormatPr defaultColWidth="11.375" defaultRowHeight="13.5"/>
  <cols>
    <col min="1" max="1" width="11.375" customWidth="1"/>
    <col min="2" max="2" width="5.375" customWidth="1"/>
    <col min="3" max="5" width="19.375" customWidth="1"/>
    <col min="6" max="6" width="18.375" customWidth="1"/>
    <col min="7" max="7" width="20.375" customWidth="1"/>
    <col min="8" max="9" width="11.375" customWidth="1"/>
    <col min="10" max="11" width="17.375" customWidth="1"/>
    <col min="13" max="13" width="8" customWidth="1"/>
  </cols>
  <sheetData>
    <row r="2" spans="1:11">
      <c r="A2" t="s">
        <v>49</v>
      </c>
      <c r="B2" t="s">
        <v>50</v>
      </c>
    </row>
    <row r="3" spans="1:11" ht="14.25" thickBot="1">
      <c r="D3" s="110"/>
      <c r="F3" s="183"/>
      <c r="G3" s="110"/>
      <c r="I3" s="110"/>
      <c r="K3" s="110"/>
    </row>
    <row r="4" spans="1:11" s="5" customFormat="1">
      <c r="A4" s="6" t="s">
        <v>55</v>
      </c>
      <c r="B4" s="7"/>
      <c r="C4" s="271" t="s">
        <v>72</v>
      </c>
      <c r="D4" s="272"/>
      <c r="E4" s="273" t="s">
        <v>102</v>
      </c>
      <c r="F4" s="274"/>
      <c r="G4" s="210" t="s">
        <v>68</v>
      </c>
      <c r="H4" s="271" t="s">
        <v>69</v>
      </c>
      <c r="I4" s="272"/>
      <c r="J4" s="271" t="s">
        <v>70</v>
      </c>
      <c r="K4" s="272"/>
    </row>
    <row r="5" spans="1:11" s="5" customFormat="1" ht="14.25" thickBot="1">
      <c r="A5" s="8"/>
      <c r="B5" s="9"/>
      <c r="C5" s="25" t="s">
        <v>74</v>
      </c>
      <c r="D5" s="10" t="s">
        <v>75</v>
      </c>
      <c r="E5" s="25" t="s">
        <v>74</v>
      </c>
      <c r="F5" s="26" t="s">
        <v>75</v>
      </c>
      <c r="G5" s="10" t="s">
        <v>76</v>
      </c>
      <c r="H5" s="25" t="s">
        <v>74</v>
      </c>
      <c r="I5" s="10" t="s">
        <v>75</v>
      </c>
      <c r="J5" s="48" t="s">
        <v>77</v>
      </c>
      <c r="K5" s="28" t="s">
        <v>78</v>
      </c>
    </row>
    <row r="6" spans="1:11" s="5" customFormat="1">
      <c r="A6" s="11"/>
      <c r="B6" s="16" t="s">
        <v>81</v>
      </c>
      <c r="C6" s="211">
        <v>1262978712</v>
      </c>
      <c r="D6" s="212">
        <v>988792689</v>
      </c>
      <c r="E6" s="29">
        <v>17681359100</v>
      </c>
      <c r="F6" s="30">
        <v>2966158900</v>
      </c>
      <c r="G6" s="31">
        <v>20647518000</v>
      </c>
      <c r="H6" s="29">
        <v>6468</v>
      </c>
      <c r="I6" s="31">
        <v>4284</v>
      </c>
      <c r="J6" s="146">
        <v>5171337000</v>
      </c>
      <c r="K6" s="31">
        <v>5158727000</v>
      </c>
    </row>
    <row r="7" spans="1:11" s="5" customFormat="1">
      <c r="A7" s="17" t="s">
        <v>82</v>
      </c>
      <c r="B7" s="18" t="s">
        <v>83</v>
      </c>
      <c r="C7" s="213">
        <v>783364947</v>
      </c>
      <c r="D7" s="214">
        <v>1005475055</v>
      </c>
      <c r="E7" s="33">
        <v>10961729600</v>
      </c>
      <c r="F7" s="34">
        <v>3011554200</v>
      </c>
      <c r="G7" s="35">
        <v>13973283800</v>
      </c>
      <c r="H7" s="33">
        <v>96481</v>
      </c>
      <c r="I7" s="35">
        <v>95927</v>
      </c>
      <c r="J7" s="147">
        <v>3630177800</v>
      </c>
      <c r="K7" s="35">
        <v>3447702000</v>
      </c>
    </row>
    <row r="8" spans="1:11" s="217" customFormat="1" ht="14.25" customHeight="1" thickBot="1">
      <c r="A8" s="174"/>
      <c r="B8" s="10" t="s">
        <v>33</v>
      </c>
      <c r="C8" s="215">
        <v>2046343659</v>
      </c>
      <c r="D8" s="216">
        <v>1994267744</v>
      </c>
      <c r="E8" s="37">
        <v>28643088700</v>
      </c>
      <c r="F8" s="38">
        <v>5977713100</v>
      </c>
      <c r="G8" s="39">
        <v>34620801800</v>
      </c>
      <c r="H8" s="37">
        <v>102949</v>
      </c>
      <c r="I8" s="39">
        <v>100211</v>
      </c>
      <c r="J8" s="149">
        <v>8801514800</v>
      </c>
      <c r="K8" s="39">
        <v>8606429000</v>
      </c>
    </row>
    <row r="9" spans="1:11" s="219" customFormat="1">
      <c r="A9" s="218"/>
      <c r="B9" s="16" t="s">
        <v>81</v>
      </c>
      <c r="C9" s="211">
        <v>725759236</v>
      </c>
      <c r="D9" s="212">
        <v>608644463</v>
      </c>
      <c r="E9" s="29">
        <v>10160296300</v>
      </c>
      <c r="F9" s="30">
        <v>1825735900</v>
      </c>
      <c r="G9" s="31">
        <v>11986032200</v>
      </c>
      <c r="H9" s="29">
        <v>6282</v>
      </c>
      <c r="I9" s="31">
        <v>3909</v>
      </c>
      <c r="J9" s="146">
        <v>3005658200</v>
      </c>
      <c r="K9" s="31">
        <v>2993458000</v>
      </c>
    </row>
    <row r="10" spans="1:11" s="5" customFormat="1">
      <c r="A10" s="17" t="s">
        <v>84</v>
      </c>
      <c r="B10" s="18" t="s">
        <v>83</v>
      </c>
      <c r="C10" s="213">
        <v>677128929</v>
      </c>
      <c r="D10" s="214">
        <v>858253451</v>
      </c>
      <c r="E10" s="33">
        <v>9475262000</v>
      </c>
      <c r="F10" s="34">
        <v>2570766300</v>
      </c>
      <c r="G10" s="35">
        <v>12046028300</v>
      </c>
      <c r="H10" s="33">
        <v>80822</v>
      </c>
      <c r="I10" s="35">
        <v>78752</v>
      </c>
      <c r="J10" s="147">
        <v>3130043300</v>
      </c>
      <c r="K10" s="35">
        <v>2971995000</v>
      </c>
    </row>
    <row r="11" spans="1:11" s="217" customFormat="1" ht="14.25" thickBot="1">
      <c r="A11" s="174"/>
      <c r="B11" s="10" t="s">
        <v>33</v>
      </c>
      <c r="C11" s="215">
        <v>1402888165</v>
      </c>
      <c r="D11" s="216">
        <v>1466897914</v>
      </c>
      <c r="E11" s="37">
        <v>19635558300</v>
      </c>
      <c r="F11" s="38">
        <v>4396502200</v>
      </c>
      <c r="G11" s="39">
        <v>24032060500</v>
      </c>
      <c r="H11" s="37">
        <v>87104</v>
      </c>
      <c r="I11" s="39">
        <v>82661</v>
      </c>
      <c r="J11" s="149">
        <v>6135701500</v>
      </c>
      <c r="K11" s="39">
        <v>5965453000</v>
      </c>
    </row>
    <row r="12" spans="1:11" s="5" customFormat="1">
      <c r="A12" s="11"/>
      <c r="B12" s="16" t="s">
        <v>81</v>
      </c>
      <c r="C12" s="211">
        <v>1770570590</v>
      </c>
      <c r="D12" s="212">
        <v>1533160556</v>
      </c>
      <c r="E12" s="29">
        <v>24787674900</v>
      </c>
      <c r="F12" s="30">
        <v>4599336700</v>
      </c>
      <c r="G12" s="31">
        <v>29387011600</v>
      </c>
      <c r="H12" s="29">
        <v>6004</v>
      </c>
      <c r="I12" s="31">
        <v>2807</v>
      </c>
      <c r="J12" s="146">
        <v>7355647600</v>
      </c>
      <c r="K12" s="31">
        <v>7343788000</v>
      </c>
    </row>
    <row r="13" spans="1:11" s="5" customFormat="1">
      <c r="A13" s="17" t="s">
        <v>85</v>
      </c>
      <c r="B13" s="18" t="s">
        <v>83</v>
      </c>
      <c r="C13" s="213">
        <v>354729033</v>
      </c>
      <c r="D13" s="214">
        <v>421762550</v>
      </c>
      <c r="E13" s="33">
        <v>4963817200</v>
      </c>
      <c r="F13" s="34">
        <v>1263102800</v>
      </c>
      <c r="G13" s="35">
        <v>6226920000</v>
      </c>
      <c r="H13" s="33">
        <v>42643</v>
      </c>
      <c r="I13" s="35">
        <v>42474</v>
      </c>
      <c r="J13" s="147">
        <v>1618854000</v>
      </c>
      <c r="K13" s="35">
        <v>1536022000</v>
      </c>
    </row>
    <row r="14" spans="1:11" s="217" customFormat="1" ht="14.25" thickBot="1">
      <c r="A14" s="174"/>
      <c r="B14" s="10" t="s">
        <v>33</v>
      </c>
      <c r="C14" s="215">
        <v>2125299623</v>
      </c>
      <c r="D14" s="216">
        <v>1954923106</v>
      </c>
      <c r="E14" s="37">
        <v>29751492100</v>
      </c>
      <c r="F14" s="38">
        <v>5862439500</v>
      </c>
      <c r="G14" s="39">
        <v>35613931600</v>
      </c>
      <c r="H14" s="37">
        <v>48647</v>
      </c>
      <c r="I14" s="39">
        <v>45281</v>
      </c>
      <c r="J14" s="149">
        <v>8974501600</v>
      </c>
      <c r="K14" s="39">
        <v>8879810000</v>
      </c>
    </row>
    <row r="15" spans="1:11" s="5" customFormat="1">
      <c r="A15" s="11"/>
      <c r="B15" s="16" t="s">
        <v>81</v>
      </c>
      <c r="C15" s="211">
        <v>1205023287</v>
      </c>
      <c r="D15" s="212">
        <v>1056844230</v>
      </c>
      <c r="E15" s="29">
        <v>16869873200</v>
      </c>
      <c r="F15" s="30">
        <v>3170275200</v>
      </c>
      <c r="G15" s="31">
        <v>20040148400</v>
      </c>
      <c r="H15" s="29">
        <v>8541</v>
      </c>
      <c r="I15" s="31">
        <v>5095</v>
      </c>
      <c r="J15" s="146">
        <v>5022388400</v>
      </c>
      <c r="K15" s="31">
        <v>5005920000</v>
      </c>
    </row>
    <row r="16" spans="1:11" s="5" customFormat="1">
      <c r="A16" s="17" t="s">
        <v>86</v>
      </c>
      <c r="B16" s="18" t="s">
        <v>83</v>
      </c>
      <c r="C16" s="213">
        <v>508222609</v>
      </c>
      <c r="D16" s="214">
        <v>633796899</v>
      </c>
      <c r="E16" s="33">
        <v>7111974700</v>
      </c>
      <c r="F16" s="34">
        <v>1898536800</v>
      </c>
      <c r="G16" s="35">
        <v>9010511500</v>
      </c>
      <c r="H16" s="33">
        <v>56309</v>
      </c>
      <c r="I16" s="35">
        <v>55938</v>
      </c>
      <c r="J16" s="147">
        <v>2333618500</v>
      </c>
      <c r="K16" s="35">
        <v>2225631000</v>
      </c>
    </row>
    <row r="17" spans="1:11" s="217" customFormat="1" ht="14.25" thickBot="1">
      <c r="A17" s="174"/>
      <c r="B17" s="10" t="s">
        <v>33</v>
      </c>
      <c r="C17" s="215">
        <v>1713245896</v>
      </c>
      <c r="D17" s="216">
        <v>1690641129</v>
      </c>
      <c r="E17" s="37">
        <v>23981847900</v>
      </c>
      <c r="F17" s="38">
        <v>5068812000</v>
      </c>
      <c r="G17" s="39">
        <v>29050659900</v>
      </c>
      <c r="H17" s="37">
        <v>64850</v>
      </c>
      <c r="I17" s="39">
        <v>61033</v>
      </c>
      <c r="J17" s="149">
        <v>7356006900</v>
      </c>
      <c r="K17" s="39">
        <v>7231551000</v>
      </c>
    </row>
    <row r="18" spans="1:11" s="5" customFormat="1">
      <c r="A18" s="11"/>
      <c r="B18" s="16" t="s">
        <v>81</v>
      </c>
      <c r="C18" s="211">
        <v>169274527</v>
      </c>
      <c r="D18" s="212">
        <v>164477279</v>
      </c>
      <c r="E18" s="29">
        <v>2369609400</v>
      </c>
      <c r="F18" s="30">
        <v>493257100</v>
      </c>
      <c r="G18" s="31">
        <v>2862866500</v>
      </c>
      <c r="H18" s="29">
        <v>4274</v>
      </c>
      <c r="I18" s="31">
        <v>3405</v>
      </c>
      <c r="J18" s="146">
        <v>721985500</v>
      </c>
      <c r="K18" s="31">
        <v>713627000</v>
      </c>
    </row>
    <row r="19" spans="1:11" s="5" customFormat="1">
      <c r="A19" s="17" t="s">
        <v>87</v>
      </c>
      <c r="B19" s="18" t="s">
        <v>83</v>
      </c>
      <c r="C19" s="213">
        <v>481345040</v>
      </c>
      <c r="D19" s="214">
        <v>615948251</v>
      </c>
      <c r="E19" s="33">
        <v>6734602700</v>
      </c>
      <c r="F19" s="34">
        <v>1844055400</v>
      </c>
      <c r="G19" s="35">
        <v>8578658100</v>
      </c>
      <c r="H19" s="33">
        <v>75045</v>
      </c>
      <c r="I19" s="35">
        <v>74828</v>
      </c>
      <c r="J19" s="147">
        <v>2254904100</v>
      </c>
      <c r="K19" s="35">
        <v>2107918000</v>
      </c>
    </row>
    <row r="20" spans="1:11" s="217" customFormat="1" ht="14.25" thickBot="1">
      <c r="A20" s="174"/>
      <c r="B20" s="10" t="s">
        <v>33</v>
      </c>
      <c r="C20" s="215">
        <v>650619567</v>
      </c>
      <c r="D20" s="216">
        <v>780425530</v>
      </c>
      <c r="E20" s="37">
        <v>9104212100</v>
      </c>
      <c r="F20" s="38">
        <v>2337312500</v>
      </c>
      <c r="G20" s="39">
        <v>11441524600</v>
      </c>
      <c r="H20" s="37">
        <v>79319</v>
      </c>
      <c r="I20" s="39">
        <v>78233</v>
      </c>
      <c r="J20" s="149">
        <v>2976889600</v>
      </c>
      <c r="K20" s="39">
        <v>2821545000</v>
      </c>
    </row>
    <row r="21" spans="1:11" s="5" customFormat="1">
      <c r="A21" s="11"/>
      <c r="B21" s="16" t="s">
        <v>81</v>
      </c>
      <c r="C21" s="211">
        <v>212944119</v>
      </c>
      <c r="D21" s="212">
        <v>186162985</v>
      </c>
      <c r="E21" s="29">
        <v>2981043500</v>
      </c>
      <c r="F21" s="30">
        <v>558386000</v>
      </c>
      <c r="G21" s="31">
        <v>3539429500</v>
      </c>
      <c r="H21" s="29">
        <v>3281</v>
      </c>
      <c r="I21" s="31">
        <v>1987</v>
      </c>
      <c r="J21" s="146">
        <v>889685500</v>
      </c>
      <c r="K21" s="31">
        <v>883248000</v>
      </c>
    </row>
    <row r="22" spans="1:11" s="5" customFormat="1">
      <c r="A22" s="17" t="s">
        <v>88</v>
      </c>
      <c r="B22" s="18" t="s">
        <v>83</v>
      </c>
      <c r="C22" s="213">
        <v>575343398</v>
      </c>
      <c r="D22" s="214">
        <v>757635777</v>
      </c>
      <c r="E22" s="33">
        <v>8050737300</v>
      </c>
      <c r="F22" s="34">
        <v>2269245800</v>
      </c>
      <c r="G22" s="35">
        <v>10319983100</v>
      </c>
      <c r="H22" s="33">
        <v>73247</v>
      </c>
      <c r="I22" s="35">
        <v>72702</v>
      </c>
      <c r="J22" s="147">
        <v>2689657100</v>
      </c>
      <c r="K22" s="35">
        <v>2543442000</v>
      </c>
    </row>
    <row r="23" spans="1:11" s="217" customFormat="1" ht="14.25" thickBot="1">
      <c r="A23" s="174"/>
      <c r="B23" s="10" t="s">
        <v>33</v>
      </c>
      <c r="C23" s="215">
        <v>788287517</v>
      </c>
      <c r="D23" s="216">
        <v>943798762</v>
      </c>
      <c r="E23" s="37">
        <v>11031780800</v>
      </c>
      <c r="F23" s="38">
        <v>2827631800</v>
      </c>
      <c r="G23" s="39">
        <v>13859412600</v>
      </c>
      <c r="H23" s="37">
        <v>76528</v>
      </c>
      <c r="I23" s="39">
        <v>74689</v>
      </c>
      <c r="J23" s="149">
        <v>3579342600</v>
      </c>
      <c r="K23" s="39">
        <v>3426690000</v>
      </c>
    </row>
    <row r="24" spans="1:11" s="5" customFormat="1">
      <c r="A24" s="11"/>
      <c r="B24" s="16" t="s">
        <v>81</v>
      </c>
      <c r="C24" s="211">
        <v>234949157</v>
      </c>
      <c r="D24" s="212">
        <v>193682922</v>
      </c>
      <c r="E24" s="29">
        <v>3289090700</v>
      </c>
      <c r="F24" s="30">
        <v>580927300</v>
      </c>
      <c r="G24" s="31">
        <v>3870018000</v>
      </c>
      <c r="H24" s="29">
        <v>3613</v>
      </c>
      <c r="I24" s="31">
        <v>2354</v>
      </c>
      <c r="J24" s="146">
        <v>972702000</v>
      </c>
      <c r="K24" s="31">
        <v>965772000</v>
      </c>
    </row>
    <row r="25" spans="1:11" s="5" customFormat="1">
      <c r="A25" s="17" t="s">
        <v>89</v>
      </c>
      <c r="B25" s="18" t="s">
        <v>83</v>
      </c>
      <c r="C25" s="213">
        <v>485998836</v>
      </c>
      <c r="D25" s="214">
        <v>609110573</v>
      </c>
      <c r="E25" s="33">
        <v>6800191100</v>
      </c>
      <c r="F25" s="34">
        <v>1823981800</v>
      </c>
      <c r="G25" s="35">
        <v>8624172900</v>
      </c>
      <c r="H25" s="33">
        <v>67420</v>
      </c>
      <c r="I25" s="35">
        <v>64875</v>
      </c>
      <c r="J25" s="147">
        <v>2252967900</v>
      </c>
      <c r="K25" s="35">
        <v>2123735000</v>
      </c>
    </row>
    <row r="26" spans="1:11" s="217" customFormat="1" ht="14.25" thickBot="1">
      <c r="A26" s="174"/>
      <c r="B26" s="10" t="s">
        <v>33</v>
      </c>
      <c r="C26" s="215">
        <v>720947993</v>
      </c>
      <c r="D26" s="216">
        <v>802793495</v>
      </c>
      <c r="E26" s="37">
        <v>10089281800</v>
      </c>
      <c r="F26" s="38">
        <v>2404909100</v>
      </c>
      <c r="G26" s="39">
        <v>12494190900</v>
      </c>
      <c r="H26" s="37">
        <v>71033</v>
      </c>
      <c r="I26" s="39">
        <v>67229</v>
      </c>
      <c r="J26" s="149">
        <v>3225669900</v>
      </c>
      <c r="K26" s="39">
        <v>3089507000</v>
      </c>
    </row>
    <row r="27" spans="1:11" s="5" customFormat="1">
      <c r="A27" s="11"/>
      <c r="B27" s="16" t="s">
        <v>81</v>
      </c>
      <c r="C27" s="211">
        <v>232522337</v>
      </c>
      <c r="D27" s="212">
        <v>177286329</v>
      </c>
      <c r="E27" s="29">
        <v>3255123800</v>
      </c>
      <c r="F27" s="30">
        <v>531763100</v>
      </c>
      <c r="G27" s="31">
        <v>3786886900</v>
      </c>
      <c r="H27" s="29">
        <v>3570</v>
      </c>
      <c r="I27" s="31">
        <v>1898</v>
      </c>
      <c r="J27" s="146">
        <v>951979900</v>
      </c>
      <c r="K27" s="31">
        <v>944969000</v>
      </c>
    </row>
    <row r="28" spans="1:11" s="5" customFormat="1">
      <c r="A28" s="17" t="s">
        <v>90</v>
      </c>
      <c r="B28" s="18" t="s">
        <v>83</v>
      </c>
      <c r="C28" s="213">
        <v>623380033</v>
      </c>
      <c r="D28" s="214">
        <v>782573528</v>
      </c>
      <c r="E28" s="33">
        <v>8722712500</v>
      </c>
      <c r="F28" s="34">
        <v>2343780500</v>
      </c>
      <c r="G28" s="35">
        <v>11066493000</v>
      </c>
      <c r="H28" s="33">
        <v>82033</v>
      </c>
      <c r="I28" s="35">
        <v>77288</v>
      </c>
      <c r="J28" s="147">
        <v>2886669000</v>
      </c>
      <c r="K28" s="35">
        <v>2726608000</v>
      </c>
    </row>
    <row r="29" spans="1:11" s="217" customFormat="1" ht="14.25" thickBot="1">
      <c r="A29" s="174"/>
      <c r="B29" s="10" t="s">
        <v>33</v>
      </c>
      <c r="C29" s="215">
        <v>855902370</v>
      </c>
      <c r="D29" s="216">
        <v>959859857</v>
      </c>
      <c r="E29" s="37">
        <v>11977836300</v>
      </c>
      <c r="F29" s="38">
        <v>2875543600</v>
      </c>
      <c r="G29" s="39">
        <v>14853379900</v>
      </c>
      <c r="H29" s="37">
        <v>85603</v>
      </c>
      <c r="I29" s="39">
        <v>79186</v>
      </c>
      <c r="J29" s="149">
        <v>3838648900</v>
      </c>
      <c r="K29" s="39">
        <v>3671577000</v>
      </c>
    </row>
    <row r="30" spans="1:11" s="5" customFormat="1">
      <c r="A30" s="11"/>
      <c r="B30" s="16" t="s">
        <v>81</v>
      </c>
      <c r="C30" s="211">
        <v>470815207</v>
      </c>
      <c r="D30" s="212">
        <v>303797667</v>
      </c>
      <c r="E30" s="29">
        <v>6591246400</v>
      </c>
      <c r="F30" s="30">
        <v>911288700</v>
      </c>
      <c r="G30" s="31">
        <v>7502535100</v>
      </c>
      <c r="H30" s="29">
        <v>3091</v>
      </c>
      <c r="I30" s="31">
        <v>2076</v>
      </c>
      <c r="J30" s="146">
        <v>1880103100</v>
      </c>
      <c r="K30" s="31">
        <v>1874144000</v>
      </c>
    </row>
    <row r="31" spans="1:11" s="5" customFormat="1">
      <c r="A31" s="17" t="s">
        <v>91</v>
      </c>
      <c r="B31" s="18" t="s">
        <v>83</v>
      </c>
      <c r="C31" s="213">
        <v>413122760</v>
      </c>
      <c r="D31" s="214">
        <v>537076290</v>
      </c>
      <c r="E31" s="33">
        <v>5780534500</v>
      </c>
      <c r="F31" s="34">
        <v>1608318900</v>
      </c>
      <c r="G31" s="35">
        <v>7388853400</v>
      </c>
      <c r="H31" s="33">
        <v>57746</v>
      </c>
      <c r="I31" s="35">
        <v>57225</v>
      </c>
      <c r="J31" s="147">
        <v>1931298400</v>
      </c>
      <c r="K31" s="35">
        <v>1819185000</v>
      </c>
    </row>
    <row r="32" spans="1:11" s="217" customFormat="1" ht="14.25" thickBot="1">
      <c r="A32" s="174"/>
      <c r="B32" s="10" t="s">
        <v>33</v>
      </c>
      <c r="C32" s="215">
        <v>883937967</v>
      </c>
      <c r="D32" s="216">
        <v>840873957</v>
      </c>
      <c r="E32" s="37">
        <v>12371780900</v>
      </c>
      <c r="F32" s="38">
        <v>2519607600</v>
      </c>
      <c r="G32" s="39">
        <v>14891388500</v>
      </c>
      <c r="H32" s="37">
        <v>60837</v>
      </c>
      <c r="I32" s="39">
        <v>59301</v>
      </c>
      <c r="J32" s="149">
        <v>3811401500</v>
      </c>
      <c r="K32" s="39">
        <v>3693329000</v>
      </c>
    </row>
    <row r="33" spans="1:11" s="5" customFormat="1">
      <c r="A33" s="11"/>
      <c r="B33" s="16" t="s">
        <v>81</v>
      </c>
      <c r="C33" s="211">
        <v>543804936</v>
      </c>
      <c r="D33" s="212">
        <v>427359949</v>
      </c>
      <c r="E33" s="29">
        <v>7613063400</v>
      </c>
      <c r="F33" s="30">
        <v>1281965000</v>
      </c>
      <c r="G33" s="31">
        <v>8895028400</v>
      </c>
      <c r="H33" s="29">
        <v>3907</v>
      </c>
      <c r="I33" s="31">
        <v>2213</v>
      </c>
      <c r="J33" s="146">
        <v>2229514400</v>
      </c>
      <c r="K33" s="31">
        <v>2221838000</v>
      </c>
    </row>
    <row r="34" spans="1:11" s="5" customFormat="1">
      <c r="A34" s="17" t="s">
        <v>92</v>
      </c>
      <c r="B34" s="18" t="s">
        <v>83</v>
      </c>
      <c r="C34" s="213">
        <v>495483021</v>
      </c>
      <c r="D34" s="214">
        <v>649462371</v>
      </c>
      <c r="E34" s="33">
        <v>6932939800</v>
      </c>
      <c r="F34" s="34">
        <v>1944963400</v>
      </c>
      <c r="G34" s="35">
        <v>8877903200</v>
      </c>
      <c r="H34" s="33">
        <v>67814</v>
      </c>
      <c r="I34" s="35">
        <v>67331</v>
      </c>
      <c r="J34" s="147">
        <v>2319168200</v>
      </c>
      <c r="K34" s="35">
        <v>2186245000</v>
      </c>
    </row>
    <row r="35" spans="1:11" s="217" customFormat="1" ht="14.25" thickBot="1">
      <c r="A35" s="174"/>
      <c r="B35" s="10" t="s">
        <v>33</v>
      </c>
      <c r="C35" s="215">
        <v>1039287957</v>
      </c>
      <c r="D35" s="216">
        <v>1076822320</v>
      </c>
      <c r="E35" s="37">
        <v>14546003200</v>
      </c>
      <c r="F35" s="38">
        <v>3226928400</v>
      </c>
      <c r="G35" s="39">
        <v>17772931600</v>
      </c>
      <c r="H35" s="37">
        <v>71721</v>
      </c>
      <c r="I35" s="39">
        <v>69544</v>
      </c>
      <c r="J35" s="149">
        <v>4548682600</v>
      </c>
      <c r="K35" s="39">
        <v>4408083000</v>
      </c>
    </row>
    <row r="36" spans="1:11" s="5" customFormat="1">
      <c r="A36" s="11"/>
      <c r="B36" s="16" t="s">
        <v>81</v>
      </c>
      <c r="C36" s="211">
        <v>778052694</v>
      </c>
      <c r="D36" s="212">
        <v>671063480</v>
      </c>
      <c r="E36" s="29">
        <v>10892339900</v>
      </c>
      <c r="F36" s="30">
        <v>2012981200</v>
      </c>
      <c r="G36" s="31">
        <v>12905321100</v>
      </c>
      <c r="H36" s="29">
        <v>7489</v>
      </c>
      <c r="I36" s="31">
        <v>4036</v>
      </c>
      <c r="J36" s="146">
        <v>3237446100</v>
      </c>
      <c r="K36" s="31">
        <v>3222625000</v>
      </c>
    </row>
    <row r="37" spans="1:11" s="5" customFormat="1">
      <c r="A37" s="17" t="s">
        <v>93</v>
      </c>
      <c r="B37" s="18" t="s">
        <v>83</v>
      </c>
      <c r="C37" s="213">
        <v>1200851126</v>
      </c>
      <c r="D37" s="214">
        <v>1551687605</v>
      </c>
      <c r="E37" s="33">
        <v>16805748100</v>
      </c>
      <c r="F37" s="34">
        <v>4649605400</v>
      </c>
      <c r="G37" s="35">
        <v>21455353500</v>
      </c>
      <c r="H37" s="33">
        <v>109990</v>
      </c>
      <c r="I37" s="35">
        <v>107417</v>
      </c>
      <c r="J37" s="147">
        <v>5524678500</v>
      </c>
      <c r="K37" s="35">
        <v>5310225000</v>
      </c>
    </row>
    <row r="38" spans="1:11" s="217" customFormat="1" ht="14.25" thickBot="1">
      <c r="A38" s="174"/>
      <c r="B38" s="10" t="s">
        <v>33</v>
      </c>
      <c r="C38" s="215">
        <v>1978903820</v>
      </c>
      <c r="D38" s="216">
        <v>2222751085</v>
      </c>
      <c r="E38" s="37">
        <v>27698088000</v>
      </c>
      <c r="F38" s="38">
        <v>6662586600</v>
      </c>
      <c r="G38" s="39">
        <v>34360674600</v>
      </c>
      <c r="H38" s="37">
        <v>117479</v>
      </c>
      <c r="I38" s="39">
        <v>111453</v>
      </c>
      <c r="J38" s="149">
        <v>8762124600</v>
      </c>
      <c r="K38" s="39">
        <v>8532850000</v>
      </c>
    </row>
    <row r="39" spans="1:11" s="5" customFormat="1">
      <c r="A39" s="11"/>
      <c r="B39" s="16" t="s">
        <v>81</v>
      </c>
      <c r="C39" s="211">
        <v>208336919</v>
      </c>
      <c r="D39" s="212">
        <v>158373711</v>
      </c>
      <c r="E39" s="29">
        <v>2916582300</v>
      </c>
      <c r="F39" s="30">
        <v>475052400</v>
      </c>
      <c r="G39" s="31">
        <v>3391634700</v>
      </c>
      <c r="H39" s="29">
        <v>2535</v>
      </c>
      <c r="I39" s="31">
        <v>1330</v>
      </c>
      <c r="J39" s="146">
        <v>851666700</v>
      </c>
      <c r="K39" s="31">
        <v>846656000</v>
      </c>
    </row>
    <row r="40" spans="1:11" s="5" customFormat="1">
      <c r="A40" s="17" t="s">
        <v>94</v>
      </c>
      <c r="B40" s="18" t="s">
        <v>83</v>
      </c>
      <c r="C40" s="213">
        <v>498620503</v>
      </c>
      <c r="D40" s="214">
        <v>628480340</v>
      </c>
      <c r="E40" s="33">
        <v>6977675500</v>
      </c>
      <c r="F40" s="34">
        <v>1882852100</v>
      </c>
      <c r="G40" s="35">
        <v>8860527600</v>
      </c>
      <c r="H40" s="33">
        <v>53684</v>
      </c>
      <c r="I40" s="35">
        <v>51219</v>
      </c>
      <c r="J40" s="147">
        <v>2293911600</v>
      </c>
      <c r="K40" s="35">
        <v>2188872000</v>
      </c>
    </row>
    <row r="41" spans="1:11" s="217" customFormat="1" ht="14.25" thickBot="1">
      <c r="A41" s="174"/>
      <c r="B41" s="10" t="s">
        <v>33</v>
      </c>
      <c r="C41" s="215">
        <v>706957422</v>
      </c>
      <c r="D41" s="216">
        <v>786854051</v>
      </c>
      <c r="E41" s="37">
        <v>9894257800</v>
      </c>
      <c r="F41" s="38">
        <v>2357904500</v>
      </c>
      <c r="G41" s="39">
        <v>12252162300</v>
      </c>
      <c r="H41" s="37">
        <v>56219</v>
      </c>
      <c r="I41" s="39">
        <v>52549</v>
      </c>
      <c r="J41" s="149">
        <v>3145578300</v>
      </c>
      <c r="K41" s="39">
        <v>3035528000</v>
      </c>
    </row>
    <row r="42" spans="1:11" s="5" customFormat="1">
      <c r="A42" s="11"/>
      <c r="B42" s="16" t="s">
        <v>81</v>
      </c>
      <c r="C42" s="211">
        <v>427668752</v>
      </c>
      <c r="D42" s="212">
        <v>359793565</v>
      </c>
      <c r="E42" s="29">
        <v>5987147300</v>
      </c>
      <c r="F42" s="30">
        <v>1079273500</v>
      </c>
      <c r="G42" s="31">
        <v>7066420800</v>
      </c>
      <c r="H42" s="29">
        <v>4046</v>
      </c>
      <c r="I42" s="31">
        <v>2110</v>
      </c>
      <c r="J42" s="146">
        <v>1772587800</v>
      </c>
      <c r="K42" s="31">
        <v>1764611000</v>
      </c>
    </row>
    <row r="43" spans="1:11" s="5" customFormat="1">
      <c r="A43" s="17" t="s">
        <v>95</v>
      </c>
      <c r="B43" s="18" t="s">
        <v>83</v>
      </c>
      <c r="C43" s="213">
        <v>1133299292</v>
      </c>
      <c r="D43" s="214">
        <v>1550230838</v>
      </c>
      <c r="E43" s="33">
        <v>15860961900</v>
      </c>
      <c r="F43" s="34">
        <v>4646143900</v>
      </c>
      <c r="G43" s="35">
        <v>20507105800</v>
      </c>
      <c r="H43" s="33">
        <v>93436</v>
      </c>
      <c r="I43" s="35">
        <v>90080</v>
      </c>
      <c r="J43" s="147">
        <v>5263649800</v>
      </c>
      <c r="K43" s="35">
        <v>5081152000</v>
      </c>
    </row>
    <row r="44" spans="1:11" s="217" customFormat="1" ht="14.25" thickBot="1">
      <c r="A44" s="174"/>
      <c r="B44" s="10" t="s">
        <v>33</v>
      </c>
      <c r="C44" s="215">
        <v>1560968044</v>
      </c>
      <c r="D44" s="216">
        <v>1910024403</v>
      </c>
      <c r="E44" s="37">
        <v>21848109200</v>
      </c>
      <c r="F44" s="38">
        <v>5725417400</v>
      </c>
      <c r="G44" s="39">
        <v>27573526600</v>
      </c>
      <c r="H44" s="37">
        <v>97482</v>
      </c>
      <c r="I44" s="39">
        <v>92190</v>
      </c>
      <c r="J44" s="149">
        <v>7036237600</v>
      </c>
      <c r="K44" s="39">
        <v>6845763000</v>
      </c>
    </row>
    <row r="45" spans="1:11" s="5" customFormat="1">
      <c r="A45" s="12"/>
      <c r="B45" s="13" t="s">
        <v>81</v>
      </c>
      <c r="C45" s="220">
        <v>716046749</v>
      </c>
      <c r="D45" s="221">
        <v>533940819</v>
      </c>
      <c r="E45" s="222">
        <v>10024384000</v>
      </c>
      <c r="F45" s="41">
        <v>1601719900</v>
      </c>
      <c r="G45" s="119">
        <v>11626103900</v>
      </c>
      <c r="H45" s="222">
        <v>5155</v>
      </c>
      <c r="I45" s="119">
        <v>1998</v>
      </c>
      <c r="J45" s="29">
        <v>2914232900</v>
      </c>
      <c r="K45" s="31">
        <v>2903957000</v>
      </c>
    </row>
    <row r="46" spans="1:11" s="5" customFormat="1">
      <c r="A46" s="17" t="s">
        <v>96</v>
      </c>
      <c r="B46" s="18" t="s">
        <v>83</v>
      </c>
      <c r="C46" s="213">
        <v>831414685</v>
      </c>
      <c r="D46" s="214">
        <v>986590052</v>
      </c>
      <c r="E46" s="33">
        <v>11636623400</v>
      </c>
      <c r="F46" s="34">
        <v>2957135900</v>
      </c>
      <c r="G46" s="35">
        <v>14593759300</v>
      </c>
      <c r="H46" s="33">
        <v>57359</v>
      </c>
      <c r="I46" s="35">
        <v>51651</v>
      </c>
      <c r="J46" s="33">
        <v>3732682300</v>
      </c>
      <c r="K46" s="35">
        <v>3620359000</v>
      </c>
    </row>
    <row r="47" spans="1:11" s="217" customFormat="1" ht="14.25" thickBot="1">
      <c r="A47" s="223"/>
      <c r="B47" s="19" t="s">
        <v>33</v>
      </c>
      <c r="C47" s="224">
        <v>1547461434</v>
      </c>
      <c r="D47" s="225">
        <v>1520530871</v>
      </c>
      <c r="E47" s="226">
        <v>21661007400</v>
      </c>
      <c r="F47" s="227">
        <v>4558855800</v>
      </c>
      <c r="G47" s="152">
        <v>26219863200</v>
      </c>
      <c r="H47" s="226">
        <v>62514</v>
      </c>
      <c r="I47" s="152">
        <v>53649</v>
      </c>
      <c r="J47" s="37">
        <v>6646915200</v>
      </c>
      <c r="K47" s="39">
        <v>6524316000</v>
      </c>
    </row>
    <row r="48" spans="1:11" s="5" customFormat="1">
      <c r="A48" s="11"/>
      <c r="B48" s="16" t="s">
        <v>81</v>
      </c>
      <c r="C48" s="211">
        <v>559587170</v>
      </c>
      <c r="D48" s="212">
        <v>413044131</v>
      </c>
      <c r="E48" s="29">
        <v>7833996800</v>
      </c>
      <c r="F48" s="30">
        <v>1239022300</v>
      </c>
      <c r="G48" s="31">
        <v>9073019100</v>
      </c>
      <c r="H48" s="29">
        <v>4131</v>
      </c>
      <c r="I48" s="31">
        <v>2132</v>
      </c>
      <c r="J48" s="146">
        <v>2274365100</v>
      </c>
      <c r="K48" s="31">
        <v>2266218000</v>
      </c>
    </row>
    <row r="49" spans="1:11" s="5" customFormat="1">
      <c r="A49" s="17" t="s">
        <v>97</v>
      </c>
      <c r="B49" s="18" t="s">
        <v>83</v>
      </c>
      <c r="C49" s="213">
        <v>770400001</v>
      </c>
      <c r="D49" s="214">
        <v>938098081</v>
      </c>
      <c r="E49" s="33">
        <v>10780356900</v>
      </c>
      <c r="F49" s="34">
        <v>2809873900</v>
      </c>
      <c r="G49" s="35">
        <v>13590230800</v>
      </c>
      <c r="H49" s="33">
        <v>93717</v>
      </c>
      <c r="I49" s="35">
        <v>87827</v>
      </c>
      <c r="J49" s="147">
        <v>3536006800</v>
      </c>
      <c r="K49" s="35">
        <v>3351408000</v>
      </c>
    </row>
    <row r="50" spans="1:11" s="217" customFormat="1" ht="14.25" thickBot="1">
      <c r="A50" s="174"/>
      <c r="B50" s="10" t="s">
        <v>33</v>
      </c>
      <c r="C50" s="215">
        <v>1329987171</v>
      </c>
      <c r="D50" s="216">
        <v>1351142212</v>
      </c>
      <c r="E50" s="37">
        <v>18614353700</v>
      </c>
      <c r="F50" s="38">
        <v>4048896200</v>
      </c>
      <c r="G50" s="39">
        <v>22663249900</v>
      </c>
      <c r="H50" s="37">
        <v>97848</v>
      </c>
      <c r="I50" s="39">
        <v>89959</v>
      </c>
      <c r="J50" s="149">
        <v>5810371900</v>
      </c>
      <c r="K50" s="39">
        <v>5617626000</v>
      </c>
    </row>
    <row r="51" spans="1:11" s="5" customFormat="1">
      <c r="A51" s="11"/>
      <c r="B51" s="16" t="s">
        <v>81</v>
      </c>
      <c r="C51" s="211">
        <v>143868872</v>
      </c>
      <c r="D51" s="212">
        <v>102148891</v>
      </c>
      <c r="E51" s="29">
        <v>2014087000</v>
      </c>
      <c r="F51" s="30">
        <v>306405300</v>
      </c>
      <c r="G51" s="31">
        <v>2320492300</v>
      </c>
      <c r="H51" s="29">
        <v>1425</v>
      </c>
      <c r="I51" s="31">
        <v>827</v>
      </c>
      <c r="J51" s="146">
        <v>582184300</v>
      </c>
      <c r="K51" s="31">
        <v>579436000</v>
      </c>
    </row>
    <row r="52" spans="1:11" s="5" customFormat="1">
      <c r="A52" s="17" t="s">
        <v>98</v>
      </c>
      <c r="B52" s="18" t="s">
        <v>83</v>
      </c>
      <c r="C52" s="213">
        <v>318418134</v>
      </c>
      <c r="D52" s="214">
        <v>414690152</v>
      </c>
      <c r="E52" s="33">
        <v>4455605800</v>
      </c>
      <c r="F52" s="34">
        <v>1242074400</v>
      </c>
      <c r="G52" s="35">
        <v>5697680200</v>
      </c>
      <c r="H52" s="33">
        <v>40784</v>
      </c>
      <c r="I52" s="35">
        <v>39717</v>
      </c>
      <c r="J52" s="147">
        <v>1483586200</v>
      </c>
      <c r="K52" s="35">
        <v>1404698000</v>
      </c>
    </row>
    <row r="53" spans="1:11" s="217" customFormat="1" ht="14.25" thickBot="1">
      <c r="A53" s="174"/>
      <c r="B53" s="10" t="s">
        <v>33</v>
      </c>
      <c r="C53" s="215">
        <v>462287006</v>
      </c>
      <c r="D53" s="216">
        <v>516839043</v>
      </c>
      <c r="E53" s="37">
        <v>6469692800</v>
      </c>
      <c r="F53" s="38">
        <v>1548479700</v>
      </c>
      <c r="G53" s="39">
        <v>8018172500</v>
      </c>
      <c r="H53" s="37">
        <v>42209</v>
      </c>
      <c r="I53" s="39">
        <v>40544</v>
      </c>
      <c r="J53" s="149">
        <v>2065770500</v>
      </c>
      <c r="K53" s="39">
        <v>1984134000</v>
      </c>
    </row>
    <row r="54" spans="1:11" s="5" customFormat="1">
      <c r="A54" s="11"/>
      <c r="B54" s="16" t="s">
        <v>81</v>
      </c>
      <c r="C54" s="211">
        <v>137681448</v>
      </c>
      <c r="D54" s="212">
        <v>93876857</v>
      </c>
      <c r="E54" s="29">
        <v>1927434400</v>
      </c>
      <c r="F54" s="30">
        <v>281588200</v>
      </c>
      <c r="G54" s="31">
        <v>2209022600</v>
      </c>
      <c r="H54" s="29">
        <v>2008</v>
      </c>
      <c r="I54" s="31">
        <v>803</v>
      </c>
      <c r="J54" s="146">
        <v>555155600</v>
      </c>
      <c r="K54" s="31">
        <v>551289000</v>
      </c>
    </row>
    <row r="55" spans="1:11" s="5" customFormat="1">
      <c r="A55" s="17" t="s">
        <v>99</v>
      </c>
      <c r="B55" s="18" t="s">
        <v>83</v>
      </c>
      <c r="C55" s="213">
        <v>441587005</v>
      </c>
      <c r="D55" s="214">
        <v>544565660</v>
      </c>
      <c r="E55" s="33">
        <v>6179451300</v>
      </c>
      <c r="F55" s="34">
        <v>1631426100</v>
      </c>
      <c r="G55" s="35">
        <v>7810877400</v>
      </c>
      <c r="H55" s="33">
        <v>49641</v>
      </c>
      <c r="I55" s="35">
        <v>44488</v>
      </c>
      <c r="J55" s="147">
        <v>2024984400</v>
      </c>
      <c r="K55" s="35">
        <v>1928631000</v>
      </c>
    </row>
    <row r="56" spans="1:11" s="217" customFormat="1" ht="14.25" thickBot="1">
      <c r="A56" s="174"/>
      <c r="B56" s="10" t="s">
        <v>33</v>
      </c>
      <c r="C56" s="215">
        <v>579268453</v>
      </c>
      <c r="D56" s="216">
        <v>638442517</v>
      </c>
      <c r="E56" s="37">
        <v>8106885700</v>
      </c>
      <c r="F56" s="38">
        <v>1913014300</v>
      </c>
      <c r="G56" s="39">
        <v>10019900000</v>
      </c>
      <c r="H56" s="37">
        <v>51649</v>
      </c>
      <c r="I56" s="39">
        <v>45291</v>
      </c>
      <c r="J56" s="149">
        <v>2580140000</v>
      </c>
      <c r="K56" s="39">
        <v>2479920000</v>
      </c>
    </row>
    <row r="57" spans="1:11" s="5" customFormat="1">
      <c r="A57" s="11"/>
      <c r="B57" s="16" t="s">
        <v>81</v>
      </c>
      <c r="C57" s="211">
        <v>141867767</v>
      </c>
      <c r="D57" s="212">
        <v>112235770</v>
      </c>
      <c r="E57" s="29">
        <v>1986051300</v>
      </c>
      <c r="F57" s="30">
        <v>336661300</v>
      </c>
      <c r="G57" s="31">
        <v>2322712600</v>
      </c>
      <c r="H57" s="29">
        <v>1822</v>
      </c>
      <c r="I57" s="31">
        <v>938</v>
      </c>
      <c r="J57" s="146">
        <v>583342600</v>
      </c>
      <c r="K57" s="31">
        <v>579790000</v>
      </c>
    </row>
    <row r="58" spans="1:11" s="5" customFormat="1">
      <c r="A58" s="17" t="s">
        <v>100</v>
      </c>
      <c r="B58" s="18" t="s">
        <v>83</v>
      </c>
      <c r="C58" s="213">
        <v>320548768</v>
      </c>
      <c r="D58" s="214">
        <v>411993642</v>
      </c>
      <c r="E58" s="33">
        <v>4485630700</v>
      </c>
      <c r="F58" s="34">
        <v>1234206000</v>
      </c>
      <c r="G58" s="35">
        <v>5719836700</v>
      </c>
      <c r="H58" s="33">
        <v>36492</v>
      </c>
      <c r="I58" s="35">
        <v>34794</v>
      </c>
      <c r="J58" s="147">
        <v>1483608700</v>
      </c>
      <c r="K58" s="35">
        <v>1412076000</v>
      </c>
    </row>
    <row r="59" spans="1:11" s="217" customFormat="1" ht="14.25" thickBot="1">
      <c r="A59" s="174"/>
      <c r="B59" s="10" t="s">
        <v>33</v>
      </c>
      <c r="C59" s="215">
        <v>462416535</v>
      </c>
      <c r="D59" s="216">
        <v>524229412</v>
      </c>
      <c r="E59" s="37">
        <v>6471682000</v>
      </c>
      <c r="F59" s="38">
        <v>1570867300</v>
      </c>
      <c r="G59" s="39">
        <v>8042549300</v>
      </c>
      <c r="H59" s="37">
        <v>38314</v>
      </c>
      <c r="I59" s="39">
        <v>35732</v>
      </c>
      <c r="J59" s="149">
        <v>2066951300</v>
      </c>
      <c r="K59" s="39">
        <v>1991866000</v>
      </c>
    </row>
    <row r="60" spans="1:11" s="5" customFormat="1">
      <c r="A60" s="11"/>
      <c r="B60" s="16" t="s">
        <v>81</v>
      </c>
      <c r="C60" s="211">
        <v>9941752479</v>
      </c>
      <c r="D60" s="212">
        <v>8084686293</v>
      </c>
      <c r="E60" s="29">
        <v>139180403700</v>
      </c>
      <c r="F60" s="30">
        <v>24251798000</v>
      </c>
      <c r="G60" s="31">
        <v>163432201700</v>
      </c>
      <c r="H60" s="29">
        <v>77642</v>
      </c>
      <c r="I60" s="31">
        <v>44202</v>
      </c>
      <c r="J60" s="146">
        <v>40971982700</v>
      </c>
      <c r="K60" s="31">
        <v>40820073000</v>
      </c>
    </row>
    <row r="61" spans="1:11" s="5" customFormat="1">
      <c r="A61" s="17" t="s">
        <v>101</v>
      </c>
      <c r="B61" s="18" t="s">
        <v>83</v>
      </c>
      <c r="C61" s="213">
        <v>10913258120</v>
      </c>
      <c r="D61" s="214">
        <v>13897431115</v>
      </c>
      <c r="E61" s="33">
        <v>152716555000</v>
      </c>
      <c r="F61" s="34">
        <v>41631623600</v>
      </c>
      <c r="G61" s="35">
        <v>194348178600</v>
      </c>
      <c r="H61" s="33">
        <v>1234663</v>
      </c>
      <c r="I61" s="35">
        <v>1194533</v>
      </c>
      <c r="J61" s="147">
        <v>50390466600</v>
      </c>
      <c r="K61" s="35">
        <v>47985904000</v>
      </c>
    </row>
    <row r="62" spans="1:11" s="217" customFormat="1" ht="14.25" thickBot="1">
      <c r="A62" s="174"/>
      <c r="B62" s="10" t="s">
        <v>33</v>
      </c>
      <c r="C62" s="215">
        <v>20855010599</v>
      </c>
      <c r="D62" s="216">
        <v>21982117408</v>
      </c>
      <c r="E62" s="37">
        <v>291896958700</v>
      </c>
      <c r="F62" s="38">
        <v>65883421600</v>
      </c>
      <c r="G62" s="39">
        <v>357780380300</v>
      </c>
      <c r="H62" s="37">
        <v>1312305</v>
      </c>
      <c r="I62" s="39">
        <v>1238735</v>
      </c>
      <c r="J62" s="149">
        <v>91362449300</v>
      </c>
      <c r="K62" s="39">
        <v>88805977000</v>
      </c>
    </row>
    <row r="63" spans="1:11" s="5" customFormat="1"/>
    <row r="64" spans="1:11" s="5" customFormat="1"/>
    <row r="65" spans="1:13" s="5" customFormat="1">
      <c r="A65" s="262"/>
      <c r="B65" s="262"/>
      <c r="C65" s="262"/>
      <c r="D65" s="262"/>
      <c r="E65" s="262"/>
      <c r="F65" s="262"/>
      <c r="G65" s="262"/>
      <c r="H65" s="262"/>
      <c r="I65" s="262"/>
      <c r="J65" s="262"/>
      <c r="K65" s="262"/>
      <c r="L65" s="262"/>
      <c r="M65" s="262"/>
    </row>
    <row r="66" spans="1:13" s="5" customFormat="1"/>
    <row r="67" spans="1:13" s="5" customFormat="1"/>
    <row r="68" spans="1:13" s="5" customFormat="1"/>
  </sheetData>
  <mergeCells count="6">
    <mergeCell ref="A65:F65"/>
    <mergeCell ref="G65:M65"/>
    <mergeCell ref="C4:D4"/>
    <mergeCell ref="E4:F4"/>
    <mergeCell ref="H4:I4"/>
    <mergeCell ref="J4:K4"/>
  </mergeCells>
  <phoneticPr fontId="5"/>
  <pageMargins left="0.70866141732283472" right="0.70866141732283472" top="0.78740157480314965" bottom="0" header="0.31496062992125984" footer="0"/>
  <pageSetup paperSize="9" scale="94" fitToWidth="0" orientation="portrait" r:id="rId1"/>
  <colBreaks count="1" manualBreakCount="1">
    <brk id="6" max="6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2:O65"/>
  <sheetViews>
    <sheetView zoomScaleNormal="100" zoomScaleSheetLayoutView="115" workbookViewId="0">
      <pane xSplit="2" ySplit="5" topLeftCell="C6" activePane="bottomRight" state="frozen"/>
      <selection activeCell="J54" sqref="J54:Q54"/>
      <selection pane="topRight" activeCell="J54" sqref="J54:Q54"/>
      <selection pane="bottomLeft" activeCell="J54" sqref="J54:Q54"/>
      <selection pane="bottomRight"/>
    </sheetView>
  </sheetViews>
  <sheetFormatPr defaultColWidth="11.375" defaultRowHeight="13.5"/>
  <cols>
    <col min="1" max="1" width="11.375" customWidth="1"/>
    <col min="2" max="2" width="14.25" customWidth="1"/>
    <col min="3" max="4" width="16.375" customWidth="1"/>
    <col min="5" max="5" width="17.375" customWidth="1"/>
    <col min="6" max="7" width="11.375" customWidth="1"/>
    <col min="8" max="9" width="16.375" customWidth="1"/>
    <col min="10" max="10" width="16" bestFit="1" customWidth="1"/>
    <col min="11" max="11" width="5.375" customWidth="1"/>
    <col min="12" max="12" width="17.375" customWidth="1"/>
    <col min="13" max="13" width="9" customWidth="1"/>
    <col min="14" max="15" width="16.375" customWidth="1"/>
  </cols>
  <sheetData>
    <row r="2" spans="1:15">
      <c r="A2" t="s">
        <v>47</v>
      </c>
      <c r="B2" t="s">
        <v>48</v>
      </c>
    </row>
    <row r="3" spans="1:15" ht="14.25" thickBot="1">
      <c r="A3" t="s">
        <v>53</v>
      </c>
      <c r="E3" s="110"/>
      <c r="G3" s="110"/>
      <c r="I3" s="110"/>
    </row>
    <row r="4" spans="1:15" s="5" customFormat="1">
      <c r="A4" s="6" t="s">
        <v>55</v>
      </c>
      <c r="B4" s="7"/>
      <c r="C4" s="20" t="s">
        <v>143</v>
      </c>
      <c r="D4" s="21" t="s">
        <v>144</v>
      </c>
      <c r="E4" s="22" t="s">
        <v>68</v>
      </c>
      <c r="F4" s="20" t="s">
        <v>69</v>
      </c>
      <c r="G4" s="23"/>
      <c r="H4" s="20" t="s">
        <v>70</v>
      </c>
      <c r="I4" s="23"/>
      <c r="J4" s="24"/>
    </row>
    <row r="5" spans="1:15" s="5" customFormat="1" ht="14.25" thickBot="1">
      <c r="A5" s="8"/>
      <c r="B5" s="9"/>
      <c r="C5" s="25" t="s">
        <v>74</v>
      </c>
      <c r="D5" s="26" t="s">
        <v>75</v>
      </c>
      <c r="E5" s="10" t="s">
        <v>76</v>
      </c>
      <c r="F5" s="25" t="s">
        <v>74</v>
      </c>
      <c r="G5" s="10" t="s">
        <v>75</v>
      </c>
      <c r="H5" s="27" t="s">
        <v>77</v>
      </c>
      <c r="I5" s="28" t="s">
        <v>78</v>
      </c>
      <c r="J5" s="24"/>
    </row>
    <row r="6" spans="1:15" s="5" customFormat="1">
      <c r="A6" s="11"/>
      <c r="B6" s="16" t="s">
        <v>81</v>
      </c>
      <c r="C6" s="29">
        <v>13407906600</v>
      </c>
      <c r="D6" s="30">
        <v>2966158900</v>
      </c>
      <c r="E6" s="31">
        <f>C6+D6</f>
        <v>16374065500</v>
      </c>
      <c r="F6" s="29">
        <v>4293</v>
      </c>
      <c r="G6" s="31">
        <v>4284</v>
      </c>
      <c r="H6" s="29">
        <v>4099754500</v>
      </c>
      <c r="I6" s="31">
        <v>4091437000</v>
      </c>
      <c r="J6" s="24"/>
      <c r="L6" s="32"/>
      <c r="M6" s="32"/>
      <c r="N6" s="32"/>
      <c r="O6" s="32"/>
    </row>
    <row r="7" spans="1:15" s="5" customFormat="1">
      <c r="A7" s="17" t="s">
        <v>82</v>
      </c>
      <c r="B7" s="18" t="s">
        <v>83</v>
      </c>
      <c r="C7" s="33">
        <v>10933417100</v>
      </c>
      <c r="D7" s="34">
        <v>3011554200</v>
      </c>
      <c r="E7" s="35">
        <f>C7+D7</f>
        <v>13944971300</v>
      </c>
      <c r="F7" s="33">
        <v>96175</v>
      </c>
      <c r="G7" s="35">
        <v>95927</v>
      </c>
      <c r="H7" s="33">
        <v>3622631300</v>
      </c>
      <c r="I7" s="35">
        <v>3440780000</v>
      </c>
      <c r="J7" s="36"/>
      <c r="L7" s="32"/>
      <c r="M7" s="32"/>
      <c r="N7" s="32"/>
      <c r="O7" s="32"/>
    </row>
    <row r="8" spans="1:15" s="5" customFormat="1" ht="14.25" customHeight="1" thickBot="1">
      <c r="A8" s="15"/>
      <c r="B8" s="10" t="s">
        <v>33</v>
      </c>
      <c r="C8" s="37">
        <f t="shared" ref="C8:I8" si="0">C6+C7</f>
        <v>24341323700</v>
      </c>
      <c r="D8" s="38">
        <f t="shared" si="0"/>
        <v>5977713100</v>
      </c>
      <c r="E8" s="39">
        <f>E6+E7</f>
        <v>30319036800</v>
      </c>
      <c r="F8" s="37">
        <f t="shared" si="0"/>
        <v>100468</v>
      </c>
      <c r="G8" s="39">
        <f t="shared" si="0"/>
        <v>100211</v>
      </c>
      <c r="H8" s="37">
        <f t="shared" si="0"/>
        <v>7722385800</v>
      </c>
      <c r="I8" s="39">
        <f t="shared" si="0"/>
        <v>7532217000</v>
      </c>
      <c r="J8" s="24"/>
      <c r="K8" s="40"/>
      <c r="L8" s="32"/>
      <c r="M8" s="32"/>
      <c r="N8" s="32"/>
      <c r="O8" s="32"/>
    </row>
    <row r="9" spans="1:15" s="5" customFormat="1">
      <c r="A9" s="11"/>
      <c r="B9" s="16" t="s">
        <v>81</v>
      </c>
      <c r="C9" s="29">
        <v>8274099600</v>
      </c>
      <c r="D9" s="30">
        <v>1825735900</v>
      </c>
      <c r="E9" s="31">
        <f>C9+D9</f>
        <v>10099835500</v>
      </c>
      <c r="F9" s="29">
        <v>4088</v>
      </c>
      <c r="G9" s="31">
        <v>3909</v>
      </c>
      <c r="H9" s="29">
        <v>2530886500</v>
      </c>
      <c r="I9" s="31">
        <v>2522983000</v>
      </c>
      <c r="J9" s="24"/>
      <c r="L9" s="32"/>
      <c r="M9" s="32"/>
      <c r="N9" s="32"/>
      <c r="O9" s="32"/>
    </row>
    <row r="10" spans="1:15" s="5" customFormat="1">
      <c r="A10" s="17" t="s">
        <v>84</v>
      </c>
      <c r="B10" s="18" t="s">
        <v>83</v>
      </c>
      <c r="C10" s="33">
        <v>9417934500</v>
      </c>
      <c r="D10" s="34">
        <v>2570766300</v>
      </c>
      <c r="E10" s="35">
        <f>C10+D10</f>
        <v>11988700800</v>
      </c>
      <c r="F10" s="33">
        <v>80336</v>
      </c>
      <c r="G10" s="35">
        <v>78752</v>
      </c>
      <c r="H10" s="33">
        <v>3115000800</v>
      </c>
      <c r="I10" s="35">
        <v>2957900000</v>
      </c>
      <c r="J10" s="36"/>
      <c r="L10" s="32"/>
      <c r="M10" s="32"/>
      <c r="N10" s="32"/>
      <c r="O10" s="32"/>
    </row>
    <row r="11" spans="1:15" s="5" customFormat="1" ht="14.25" thickBot="1">
      <c r="A11" s="15"/>
      <c r="B11" s="10" t="s">
        <v>33</v>
      </c>
      <c r="C11" s="37">
        <f t="shared" ref="C11:I11" si="1">C9+C10</f>
        <v>17692034100</v>
      </c>
      <c r="D11" s="38">
        <f t="shared" si="1"/>
        <v>4396502200</v>
      </c>
      <c r="E11" s="39">
        <f t="shared" si="1"/>
        <v>22088536300</v>
      </c>
      <c r="F11" s="37">
        <f t="shared" si="1"/>
        <v>84424</v>
      </c>
      <c r="G11" s="39">
        <f t="shared" si="1"/>
        <v>82661</v>
      </c>
      <c r="H11" s="37">
        <f t="shared" si="1"/>
        <v>5645887300</v>
      </c>
      <c r="I11" s="39">
        <f t="shared" si="1"/>
        <v>5480883000</v>
      </c>
      <c r="J11" s="24"/>
      <c r="K11" s="40"/>
      <c r="L11" s="32"/>
      <c r="M11" s="32"/>
      <c r="N11" s="32"/>
      <c r="O11" s="32"/>
    </row>
    <row r="12" spans="1:15" s="5" customFormat="1">
      <c r="A12" s="11"/>
      <c r="B12" s="16" t="s">
        <v>81</v>
      </c>
      <c r="C12" s="29">
        <v>21242178700</v>
      </c>
      <c r="D12" s="30">
        <v>4599336700</v>
      </c>
      <c r="E12" s="31">
        <f>C12+D12</f>
        <v>25841515400</v>
      </c>
      <c r="F12" s="29">
        <v>2807</v>
      </c>
      <c r="G12" s="31">
        <v>2807</v>
      </c>
      <c r="H12" s="29">
        <v>6464500400</v>
      </c>
      <c r="I12" s="31">
        <v>6459005000</v>
      </c>
      <c r="J12" s="24"/>
      <c r="L12" s="32"/>
      <c r="M12" s="32"/>
      <c r="N12" s="32"/>
      <c r="O12" s="32"/>
    </row>
    <row r="13" spans="1:15" s="5" customFormat="1">
      <c r="A13" s="17" t="s">
        <v>85</v>
      </c>
      <c r="B13" s="18" t="s">
        <v>83</v>
      </c>
      <c r="C13" s="33">
        <v>4945812700</v>
      </c>
      <c r="D13" s="34">
        <v>1263102800</v>
      </c>
      <c r="E13" s="35">
        <f>C13+D13</f>
        <v>6208915500</v>
      </c>
      <c r="F13" s="33">
        <v>42474</v>
      </c>
      <c r="G13" s="35">
        <v>42474</v>
      </c>
      <c r="H13" s="33">
        <v>1614091500</v>
      </c>
      <c r="I13" s="35">
        <v>1531608000</v>
      </c>
      <c r="J13" s="36"/>
      <c r="L13" s="32"/>
      <c r="M13" s="32"/>
      <c r="N13" s="32"/>
      <c r="O13" s="32"/>
    </row>
    <row r="14" spans="1:15" s="5" customFormat="1" ht="14.25" thickBot="1">
      <c r="A14" s="15"/>
      <c r="B14" s="10" t="s">
        <v>33</v>
      </c>
      <c r="C14" s="37">
        <f t="shared" ref="C14:I14" si="2">C12+C13</f>
        <v>26187991400</v>
      </c>
      <c r="D14" s="38">
        <f t="shared" si="2"/>
        <v>5862439500</v>
      </c>
      <c r="E14" s="39">
        <f t="shared" si="2"/>
        <v>32050430900</v>
      </c>
      <c r="F14" s="37">
        <f t="shared" si="2"/>
        <v>45281</v>
      </c>
      <c r="G14" s="39">
        <f t="shared" si="2"/>
        <v>45281</v>
      </c>
      <c r="H14" s="37">
        <f t="shared" si="2"/>
        <v>8078591900</v>
      </c>
      <c r="I14" s="39">
        <f t="shared" si="2"/>
        <v>7990613000</v>
      </c>
      <c r="J14" s="24"/>
      <c r="K14" s="40"/>
      <c r="L14" s="32"/>
      <c r="M14" s="32"/>
      <c r="N14" s="32"/>
      <c r="O14" s="32"/>
    </row>
    <row r="15" spans="1:15" s="5" customFormat="1">
      <c r="A15" s="11"/>
      <c r="B15" s="16" t="s">
        <v>81</v>
      </c>
      <c r="C15" s="29">
        <v>14306788500</v>
      </c>
      <c r="D15" s="30">
        <v>3170275200</v>
      </c>
      <c r="E15" s="31">
        <f>C15+D15</f>
        <v>17477063700</v>
      </c>
      <c r="F15" s="29">
        <v>5096</v>
      </c>
      <c r="G15" s="31">
        <v>5095</v>
      </c>
      <c r="H15" s="29">
        <v>4376639700</v>
      </c>
      <c r="I15" s="31">
        <v>4366808000</v>
      </c>
      <c r="J15" s="24"/>
      <c r="L15" s="32"/>
      <c r="M15" s="32"/>
      <c r="N15" s="32"/>
      <c r="O15" s="32"/>
    </row>
    <row r="16" spans="1:15" s="5" customFormat="1">
      <c r="A16" s="17" t="s">
        <v>86</v>
      </c>
      <c r="B16" s="18" t="s">
        <v>83</v>
      </c>
      <c r="C16" s="33">
        <v>7074542500</v>
      </c>
      <c r="D16" s="34">
        <v>1898536800</v>
      </c>
      <c r="E16" s="35">
        <f>C16+D16</f>
        <v>8973079300</v>
      </c>
      <c r="F16" s="33">
        <v>55938</v>
      </c>
      <c r="G16" s="35">
        <v>55938</v>
      </c>
      <c r="H16" s="33">
        <v>2323711300</v>
      </c>
      <c r="I16" s="35">
        <v>2216456000</v>
      </c>
      <c r="J16" s="36"/>
      <c r="L16" s="32"/>
      <c r="M16" s="32"/>
      <c r="N16" s="32"/>
      <c r="O16" s="32"/>
    </row>
    <row r="17" spans="1:15" s="5" customFormat="1" ht="14.25" thickBot="1">
      <c r="A17" s="15"/>
      <c r="B17" s="10" t="s">
        <v>33</v>
      </c>
      <c r="C17" s="37">
        <f t="shared" ref="C17:I17" si="3">C15+C16</f>
        <v>21381331000</v>
      </c>
      <c r="D17" s="38">
        <f t="shared" si="3"/>
        <v>5068812000</v>
      </c>
      <c r="E17" s="39">
        <f t="shared" si="3"/>
        <v>26450143000</v>
      </c>
      <c r="F17" s="37">
        <f t="shared" si="3"/>
        <v>61034</v>
      </c>
      <c r="G17" s="39">
        <f t="shared" si="3"/>
        <v>61033</v>
      </c>
      <c r="H17" s="37">
        <f t="shared" si="3"/>
        <v>6700351000</v>
      </c>
      <c r="I17" s="39">
        <f t="shared" si="3"/>
        <v>6583264000</v>
      </c>
      <c r="J17" s="24"/>
      <c r="K17" s="40"/>
      <c r="L17" s="32"/>
      <c r="M17" s="32"/>
      <c r="N17" s="32"/>
      <c r="O17" s="32"/>
    </row>
    <row r="18" spans="1:15" s="5" customFormat="1">
      <c r="A18" s="11"/>
      <c r="B18" s="16" t="s">
        <v>81</v>
      </c>
      <c r="C18" s="29">
        <v>2055151300</v>
      </c>
      <c r="D18" s="30">
        <v>493257100</v>
      </c>
      <c r="E18" s="31">
        <f>C18+D18</f>
        <v>2548408400</v>
      </c>
      <c r="F18" s="29">
        <v>3410</v>
      </c>
      <c r="G18" s="31">
        <v>3405</v>
      </c>
      <c r="H18" s="29">
        <v>642067400</v>
      </c>
      <c r="I18" s="31">
        <v>635447000</v>
      </c>
      <c r="J18" s="24"/>
      <c r="L18" s="32"/>
      <c r="M18" s="32"/>
      <c r="N18" s="32"/>
      <c r="O18" s="32"/>
    </row>
    <row r="19" spans="1:15" s="5" customFormat="1">
      <c r="A19" s="17" t="s">
        <v>87</v>
      </c>
      <c r="B19" s="18" t="s">
        <v>83</v>
      </c>
      <c r="C19" s="33">
        <v>6714869000</v>
      </c>
      <c r="D19" s="34">
        <v>1844055400</v>
      </c>
      <c r="E19" s="35">
        <f>C19+D19</f>
        <v>8558924400</v>
      </c>
      <c r="F19" s="33">
        <v>74831</v>
      </c>
      <c r="G19" s="35">
        <v>74828</v>
      </c>
      <c r="H19" s="33">
        <v>2249657400</v>
      </c>
      <c r="I19" s="35">
        <v>2103089000</v>
      </c>
      <c r="J19" s="36"/>
      <c r="L19" s="32"/>
      <c r="M19" s="32"/>
      <c r="N19" s="32"/>
      <c r="O19" s="32"/>
    </row>
    <row r="20" spans="1:15" s="5" customFormat="1" ht="14.25" thickBot="1">
      <c r="A20" s="15"/>
      <c r="B20" s="10" t="s">
        <v>33</v>
      </c>
      <c r="C20" s="37">
        <f t="shared" ref="C20:I20" si="4">C18+C19</f>
        <v>8770020300</v>
      </c>
      <c r="D20" s="38">
        <f t="shared" si="4"/>
        <v>2337312500</v>
      </c>
      <c r="E20" s="39">
        <f t="shared" si="4"/>
        <v>11107332800</v>
      </c>
      <c r="F20" s="37">
        <f t="shared" si="4"/>
        <v>78241</v>
      </c>
      <c r="G20" s="39">
        <f t="shared" si="4"/>
        <v>78233</v>
      </c>
      <c r="H20" s="37">
        <f t="shared" si="4"/>
        <v>2891724800</v>
      </c>
      <c r="I20" s="39">
        <f t="shared" si="4"/>
        <v>2738536000</v>
      </c>
      <c r="J20" s="24"/>
      <c r="K20" s="40"/>
      <c r="L20" s="32"/>
      <c r="M20" s="32"/>
      <c r="N20" s="32"/>
      <c r="O20" s="32"/>
    </row>
    <row r="21" spans="1:15" s="5" customFormat="1">
      <c r="A21" s="11"/>
      <c r="B21" s="16" t="s">
        <v>81</v>
      </c>
      <c r="C21" s="29">
        <v>2438451800</v>
      </c>
      <c r="D21" s="30">
        <v>558386000</v>
      </c>
      <c r="E21" s="31">
        <f>C21+D21</f>
        <v>2996837800</v>
      </c>
      <c r="F21" s="29">
        <v>2013</v>
      </c>
      <c r="G21" s="31">
        <v>1987</v>
      </c>
      <c r="H21" s="29">
        <v>752207800</v>
      </c>
      <c r="I21" s="31">
        <v>748210000</v>
      </c>
      <c r="J21" s="24"/>
      <c r="L21" s="32"/>
      <c r="M21" s="32"/>
      <c r="N21" s="32"/>
      <c r="O21" s="32"/>
    </row>
    <row r="22" spans="1:15" s="5" customFormat="1">
      <c r="A22" s="17" t="s">
        <v>88</v>
      </c>
      <c r="B22" s="18" t="s">
        <v>83</v>
      </c>
      <c r="C22" s="33">
        <v>8011288600</v>
      </c>
      <c r="D22" s="34">
        <v>2269245800</v>
      </c>
      <c r="E22" s="35">
        <f>C22+D22</f>
        <v>10280534400</v>
      </c>
      <c r="F22" s="33">
        <v>72910</v>
      </c>
      <c r="G22" s="35">
        <v>72702</v>
      </c>
      <c r="H22" s="33">
        <v>2679299400</v>
      </c>
      <c r="I22" s="35">
        <v>2533745000</v>
      </c>
      <c r="J22" s="36"/>
      <c r="L22" s="32"/>
      <c r="M22" s="32"/>
      <c r="N22" s="32"/>
      <c r="O22" s="32"/>
    </row>
    <row r="23" spans="1:15" s="5" customFormat="1" ht="14.25" thickBot="1">
      <c r="A23" s="15"/>
      <c r="B23" s="10" t="s">
        <v>33</v>
      </c>
      <c r="C23" s="37">
        <f t="shared" ref="C23:I23" si="5">C21+C22</f>
        <v>10449740400</v>
      </c>
      <c r="D23" s="38">
        <f t="shared" si="5"/>
        <v>2827631800</v>
      </c>
      <c r="E23" s="39">
        <f t="shared" si="5"/>
        <v>13277372200</v>
      </c>
      <c r="F23" s="37">
        <f t="shared" si="5"/>
        <v>74923</v>
      </c>
      <c r="G23" s="39">
        <f t="shared" si="5"/>
        <v>74689</v>
      </c>
      <c r="H23" s="37">
        <f t="shared" si="5"/>
        <v>3431507200</v>
      </c>
      <c r="I23" s="39">
        <f t="shared" si="5"/>
        <v>3281955000</v>
      </c>
      <c r="J23" s="24"/>
      <c r="K23" s="40"/>
      <c r="L23" s="32"/>
      <c r="M23" s="32"/>
      <c r="N23" s="32"/>
      <c r="O23" s="32"/>
    </row>
    <row r="24" spans="1:15" s="5" customFormat="1">
      <c r="A24" s="11"/>
      <c r="B24" s="16" t="s">
        <v>81</v>
      </c>
      <c r="C24" s="29">
        <v>2781920900</v>
      </c>
      <c r="D24" s="30">
        <v>580927300</v>
      </c>
      <c r="E24" s="31">
        <f>C24+D24</f>
        <v>3362848200</v>
      </c>
      <c r="F24" s="29">
        <v>2579</v>
      </c>
      <c r="G24" s="31">
        <v>2354</v>
      </c>
      <c r="H24" s="29">
        <v>844432200</v>
      </c>
      <c r="I24" s="31">
        <v>839472000</v>
      </c>
      <c r="J24" s="24"/>
      <c r="L24" s="32"/>
      <c r="M24" s="32"/>
      <c r="N24" s="32"/>
      <c r="O24" s="32"/>
    </row>
    <row r="25" spans="1:15" s="5" customFormat="1">
      <c r="A25" s="17" t="s">
        <v>89</v>
      </c>
      <c r="B25" s="18" t="s">
        <v>83</v>
      </c>
      <c r="C25" s="33">
        <v>6769892500</v>
      </c>
      <c r="D25" s="34">
        <v>1823981800</v>
      </c>
      <c r="E25" s="35">
        <f>C25+D25</f>
        <v>8593874300</v>
      </c>
      <c r="F25" s="33">
        <v>67159</v>
      </c>
      <c r="G25" s="35">
        <v>64875</v>
      </c>
      <c r="H25" s="33">
        <v>2245031300</v>
      </c>
      <c r="I25" s="35">
        <v>2116281000</v>
      </c>
      <c r="J25" s="36"/>
      <c r="L25" s="32"/>
      <c r="M25" s="32"/>
      <c r="N25" s="32"/>
      <c r="O25" s="32"/>
    </row>
    <row r="26" spans="1:15" s="5" customFormat="1" ht="14.25" thickBot="1">
      <c r="A26" s="15"/>
      <c r="B26" s="10" t="s">
        <v>33</v>
      </c>
      <c r="C26" s="37">
        <f t="shared" ref="C26:I26" si="6">C24+C25</f>
        <v>9551813400</v>
      </c>
      <c r="D26" s="38">
        <f t="shared" si="6"/>
        <v>2404909100</v>
      </c>
      <c r="E26" s="39">
        <f t="shared" si="6"/>
        <v>11956722500</v>
      </c>
      <c r="F26" s="37">
        <f t="shared" si="6"/>
        <v>69738</v>
      </c>
      <c r="G26" s="39">
        <f t="shared" si="6"/>
        <v>67229</v>
      </c>
      <c r="H26" s="37">
        <f t="shared" si="6"/>
        <v>3089463500</v>
      </c>
      <c r="I26" s="39">
        <f t="shared" si="6"/>
        <v>2955753000</v>
      </c>
      <c r="J26" s="24"/>
      <c r="K26" s="40"/>
      <c r="L26" s="32"/>
      <c r="M26" s="32"/>
      <c r="N26" s="32"/>
      <c r="O26" s="32"/>
    </row>
    <row r="27" spans="1:15" s="5" customFormat="1">
      <c r="A27" s="11"/>
      <c r="B27" s="16" t="s">
        <v>81</v>
      </c>
      <c r="C27" s="29">
        <v>2663704300</v>
      </c>
      <c r="D27" s="30">
        <v>531763100</v>
      </c>
      <c r="E27" s="31">
        <f>C27+D27</f>
        <v>3195467400</v>
      </c>
      <c r="F27" s="29">
        <v>2340</v>
      </c>
      <c r="G27" s="31">
        <v>1898</v>
      </c>
      <c r="H27" s="29">
        <v>802325400</v>
      </c>
      <c r="I27" s="31">
        <v>797714000</v>
      </c>
      <c r="J27" s="24"/>
      <c r="L27" s="32"/>
      <c r="M27" s="32"/>
      <c r="N27" s="32"/>
      <c r="O27" s="32"/>
    </row>
    <row r="28" spans="1:15" s="5" customFormat="1">
      <c r="A28" s="17" t="s">
        <v>90</v>
      </c>
      <c r="B28" s="18" t="s">
        <v>83</v>
      </c>
      <c r="C28" s="33">
        <v>8684243600</v>
      </c>
      <c r="D28" s="34">
        <v>2343780500</v>
      </c>
      <c r="E28" s="35">
        <f>C28+D28</f>
        <v>11028024100</v>
      </c>
      <c r="F28" s="33">
        <v>81704</v>
      </c>
      <c r="G28" s="35">
        <v>77288</v>
      </c>
      <c r="H28" s="33">
        <v>2876571100</v>
      </c>
      <c r="I28" s="35">
        <v>2717151000</v>
      </c>
      <c r="J28" s="36"/>
      <c r="L28" s="32"/>
      <c r="M28" s="32"/>
      <c r="N28" s="32"/>
      <c r="O28" s="32"/>
    </row>
    <row r="29" spans="1:15" s="5" customFormat="1" ht="14.25" thickBot="1">
      <c r="A29" s="15"/>
      <c r="B29" s="10" t="s">
        <v>33</v>
      </c>
      <c r="C29" s="37">
        <f t="shared" ref="C29:I29" si="7">C27+C28</f>
        <v>11347947900</v>
      </c>
      <c r="D29" s="38">
        <f t="shared" si="7"/>
        <v>2875543600</v>
      </c>
      <c r="E29" s="39">
        <f t="shared" si="7"/>
        <v>14223491500</v>
      </c>
      <c r="F29" s="37">
        <f>F27+F28</f>
        <v>84044</v>
      </c>
      <c r="G29" s="44">
        <f t="shared" si="7"/>
        <v>79186</v>
      </c>
      <c r="H29" s="37">
        <f t="shared" si="7"/>
        <v>3678896500</v>
      </c>
      <c r="I29" s="39">
        <f t="shared" si="7"/>
        <v>3514865000</v>
      </c>
      <c r="J29" s="24"/>
      <c r="K29" s="40"/>
      <c r="L29" s="32"/>
      <c r="M29" s="32"/>
      <c r="N29" s="32"/>
      <c r="O29" s="32"/>
    </row>
    <row r="30" spans="1:15" s="5" customFormat="1">
      <c r="A30" s="11"/>
      <c r="B30" s="16" t="s">
        <v>81</v>
      </c>
      <c r="C30" s="29">
        <v>4087575800</v>
      </c>
      <c r="D30" s="30">
        <v>911288700</v>
      </c>
      <c r="E30" s="31">
        <f>C30+D30</f>
        <v>4998864500</v>
      </c>
      <c r="F30" s="29">
        <v>2106</v>
      </c>
      <c r="G30" s="31">
        <v>2076</v>
      </c>
      <c r="H30" s="29">
        <v>1252749500</v>
      </c>
      <c r="I30" s="31">
        <v>1248705000</v>
      </c>
      <c r="J30" s="24"/>
      <c r="L30" s="32"/>
      <c r="M30" s="32"/>
      <c r="N30" s="32"/>
      <c r="O30" s="32"/>
    </row>
    <row r="31" spans="1:15" s="5" customFormat="1">
      <c r="A31" s="17" t="s">
        <v>91</v>
      </c>
      <c r="B31" s="18" t="s">
        <v>83</v>
      </c>
      <c r="C31" s="33">
        <v>5763141700</v>
      </c>
      <c r="D31" s="34">
        <v>1608318900</v>
      </c>
      <c r="E31" s="35">
        <f>C31+D31</f>
        <v>7371460600</v>
      </c>
      <c r="F31" s="33">
        <v>57536</v>
      </c>
      <c r="G31" s="35">
        <v>57225</v>
      </c>
      <c r="H31" s="33">
        <v>1926631600</v>
      </c>
      <c r="I31" s="35">
        <v>1814943000</v>
      </c>
      <c r="J31" s="36"/>
      <c r="L31" s="32"/>
      <c r="M31" s="32"/>
      <c r="N31" s="32"/>
      <c r="O31" s="32"/>
    </row>
    <row r="32" spans="1:15" s="5" customFormat="1" ht="14.25" thickBot="1">
      <c r="A32" s="15"/>
      <c r="B32" s="10" t="s">
        <v>103</v>
      </c>
      <c r="C32" s="37">
        <f t="shared" ref="C32:I32" si="8">C30+C31</f>
        <v>9850717500</v>
      </c>
      <c r="D32" s="38">
        <f t="shared" si="8"/>
        <v>2519607600</v>
      </c>
      <c r="E32" s="39">
        <f t="shared" si="8"/>
        <v>12370325100</v>
      </c>
      <c r="F32" s="37">
        <f t="shared" si="8"/>
        <v>59642</v>
      </c>
      <c r="G32" s="39">
        <f t="shared" si="8"/>
        <v>59301</v>
      </c>
      <c r="H32" s="37">
        <f t="shared" si="8"/>
        <v>3179381100</v>
      </c>
      <c r="I32" s="39">
        <f t="shared" si="8"/>
        <v>3063648000</v>
      </c>
      <c r="J32" s="24"/>
      <c r="K32" s="40"/>
      <c r="L32" s="32"/>
      <c r="M32" s="32"/>
      <c r="N32" s="32"/>
      <c r="O32" s="32"/>
    </row>
    <row r="33" spans="1:15" s="5" customFormat="1">
      <c r="A33" s="11"/>
      <c r="B33" s="16" t="s">
        <v>104</v>
      </c>
      <c r="C33" s="29">
        <v>5881836400</v>
      </c>
      <c r="D33" s="30">
        <v>1281965000</v>
      </c>
      <c r="E33" s="31">
        <f>C33+D33</f>
        <v>7163801400</v>
      </c>
      <c r="F33" s="29">
        <v>2238</v>
      </c>
      <c r="G33" s="31">
        <v>2213</v>
      </c>
      <c r="H33" s="29">
        <v>1794230400</v>
      </c>
      <c r="I33" s="31">
        <v>1789857000</v>
      </c>
      <c r="J33" s="24"/>
      <c r="L33" s="32"/>
      <c r="M33" s="32"/>
      <c r="N33" s="32"/>
      <c r="O33" s="32"/>
    </row>
    <row r="34" spans="1:15" s="5" customFormat="1">
      <c r="A34" s="17" t="s">
        <v>92</v>
      </c>
      <c r="B34" s="18" t="s">
        <v>83</v>
      </c>
      <c r="C34" s="33">
        <v>6907859500</v>
      </c>
      <c r="D34" s="34">
        <v>1944963400</v>
      </c>
      <c r="E34" s="35">
        <f>C34+D34</f>
        <v>8852822900</v>
      </c>
      <c r="F34" s="33">
        <v>67548</v>
      </c>
      <c r="G34" s="35">
        <v>67331</v>
      </c>
      <c r="H34" s="33">
        <v>2312486900</v>
      </c>
      <c r="I34" s="35">
        <v>2180112000</v>
      </c>
      <c r="J34" s="36"/>
      <c r="L34" s="32"/>
      <c r="M34" s="32"/>
      <c r="N34" s="32"/>
      <c r="O34" s="32"/>
    </row>
    <row r="35" spans="1:15" s="5" customFormat="1" ht="14.25" thickBot="1">
      <c r="A35" s="15"/>
      <c r="B35" s="10" t="s">
        <v>33</v>
      </c>
      <c r="C35" s="37">
        <f t="shared" ref="C35:I35" si="9">C33+C34</f>
        <v>12789695900</v>
      </c>
      <c r="D35" s="38">
        <f t="shared" si="9"/>
        <v>3226928400</v>
      </c>
      <c r="E35" s="39">
        <f t="shared" si="9"/>
        <v>16016624300</v>
      </c>
      <c r="F35" s="37">
        <f t="shared" si="9"/>
        <v>69786</v>
      </c>
      <c r="G35" s="39">
        <f t="shared" si="9"/>
        <v>69544</v>
      </c>
      <c r="H35" s="37">
        <f t="shared" si="9"/>
        <v>4106717300</v>
      </c>
      <c r="I35" s="39">
        <f t="shared" si="9"/>
        <v>3969969000</v>
      </c>
      <c r="J35" s="24"/>
      <c r="K35" s="40"/>
      <c r="L35" s="32"/>
      <c r="M35" s="32"/>
      <c r="N35" s="32"/>
      <c r="O35" s="32"/>
    </row>
    <row r="36" spans="1:15" s="5" customFormat="1">
      <c r="A36" s="11"/>
      <c r="B36" s="16" t="s">
        <v>81</v>
      </c>
      <c r="C36" s="29">
        <v>9107615800</v>
      </c>
      <c r="D36" s="30">
        <v>2012981200</v>
      </c>
      <c r="E36" s="31">
        <f>C36+D36</f>
        <v>11120597000</v>
      </c>
      <c r="F36" s="29">
        <v>4209</v>
      </c>
      <c r="G36" s="31">
        <v>4036</v>
      </c>
      <c r="H36" s="29">
        <v>2786450000</v>
      </c>
      <c r="I36" s="31">
        <v>2778049000</v>
      </c>
      <c r="J36" s="24"/>
      <c r="L36" s="32"/>
      <c r="M36" s="32"/>
      <c r="N36" s="32"/>
      <c r="O36" s="32"/>
    </row>
    <row r="37" spans="1:15" s="5" customFormat="1">
      <c r="A37" s="17" t="s">
        <v>93</v>
      </c>
      <c r="B37" s="18" t="s">
        <v>83</v>
      </c>
      <c r="C37" s="33">
        <v>16710532000</v>
      </c>
      <c r="D37" s="34">
        <v>4649605400</v>
      </c>
      <c r="E37" s="35">
        <f>C37+D37</f>
        <v>21360137400</v>
      </c>
      <c r="F37" s="33">
        <v>109179</v>
      </c>
      <c r="G37" s="35">
        <v>107417</v>
      </c>
      <c r="H37" s="33">
        <v>5499674400</v>
      </c>
      <c r="I37" s="35">
        <v>5286821000</v>
      </c>
      <c r="J37" s="36"/>
      <c r="L37" s="32"/>
      <c r="M37" s="32"/>
      <c r="N37" s="32"/>
      <c r="O37" s="32"/>
    </row>
    <row r="38" spans="1:15" s="5" customFormat="1" ht="14.25" thickBot="1">
      <c r="A38" s="15"/>
      <c r="B38" s="10" t="s">
        <v>33</v>
      </c>
      <c r="C38" s="37">
        <f t="shared" ref="C38:I38" si="10">C36+C37</f>
        <v>25818147800</v>
      </c>
      <c r="D38" s="38">
        <f t="shared" si="10"/>
        <v>6662586600</v>
      </c>
      <c r="E38" s="39">
        <f t="shared" si="10"/>
        <v>32480734400</v>
      </c>
      <c r="F38" s="37">
        <f t="shared" si="10"/>
        <v>113388</v>
      </c>
      <c r="G38" s="39">
        <f t="shared" si="10"/>
        <v>111453</v>
      </c>
      <c r="H38" s="37">
        <f t="shared" si="10"/>
        <v>8286124400</v>
      </c>
      <c r="I38" s="39">
        <f t="shared" si="10"/>
        <v>8064870000</v>
      </c>
      <c r="J38" s="24"/>
      <c r="K38" s="40"/>
      <c r="L38" s="32"/>
      <c r="M38" s="32"/>
      <c r="N38" s="32"/>
      <c r="O38" s="32"/>
    </row>
    <row r="39" spans="1:15" s="5" customFormat="1">
      <c r="A39" s="11"/>
      <c r="B39" s="16" t="s">
        <v>81</v>
      </c>
      <c r="C39" s="29">
        <v>2282735800</v>
      </c>
      <c r="D39" s="30">
        <v>475052400</v>
      </c>
      <c r="E39" s="31">
        <f>C39+D39</f>
        <v>2757788200</v>
      </c>
      <c r="F39" s="29">
        <v>1496</v>
      </c>
      <c r="G39" s="31">
        <v>1330</v>
      </c>
      <c r="H39" s="29">
        <v>691670200</v>
      </c>
      <c r="I39" s="31">
        <v>688706000</v>
      </c>
      <c r="J39" s="24"/>
      <c r="L39" s="32"/>
      <c r="M39" s="32"/>
      <c r="N39" s="32"/>
      <c r="O39" s="32"/>
    </row>
    <row r="40" spans="1:15" s="5" customFormat="1">
      <c r="A40" s="17" t="s">
        <v>94</v>
      </c>
      <c r="B40" s="18" t="s">
        <v>83</v>
      </c>
      <c r="C40" s="33">
        <v>6930358300</v>
      </c>
      <c r="D40" s="34">
        <v>1882852100</v>
      </c>
      <c r="E40" s="35">
        <f>C40+D40</f>
        <v>8813210400</v>
      </c>
      <c r="F40" s="33">
        <v>53298</v>
      </c>
      <c r="G40" s="35">
        <v>51219</v>
      </c>
      <c r="H40" s="33">
        <v>2281520400</v>
      </c>
      <c r="I40" s="35">
        <v>2177230000</v>
      </c>
      <c r="J40" s="36"/>
      <c r="L40" s="32"/>
      <c r="M40" s="32"/>
      <c r="N40" s="32"/>
      <c r="O40" s="32"/>
    </row>
    <row r="41" spans="1:15" s="5" customFormat="1" ht="14.25" thickBot="1">
      <c r="A41" s="15"/>
      <c r="B41" s="10" t="s">
        <v>33</v>
      </c>
      <c r="C41" s="37">
        <f t="shared" ref="C41:I41" si="11">C39+C40</f>
        <v>9213094100</v>
      </c>
      <c r="D41" s="38">
        <f t="shared" si="11"/>
        <v>2357904500</v>
      </c>
      <c r="E41" s="39">
        <f t="shared" si="11"/>
        <v>11570998600</v>
      </c>
      <c r="F41" s="37">
        <f t="shared" si="11"/>
        <v>54794</v>
      </c>
      <c r="G41" s="39">
        <f t="shared" si="11"/>
        <v>52549</v>
      </c>
      <c r="H41" s="37">
        <f t="shared" si="11"/>
        <v>2973190600</v>
      </c>
      <c r="I41" s="39">
        <f t="shared" si="11"/>
        <v>2865936000</v>
      </c>
      <c r="J41" s="24"/>
      <c r="K41" s="40"/>
      <c r="L41" s="32"/>
      <c r="M41" s="32"/>
      <c r="N41" s="32"/>
      <c r="O41" s="32"/>
    </row>
    <row r="42" spans="1:15" s="5" customFormat="1">
      <c r="A42" s="11"/>
      <c r="B42" s="16" t="s">
        <v>81</v>
      </c>
      <c r="C42" s="29">
        <v>4970878700</v>
      </c>
      <c r="D42" s="30">
        <v>1079273500</v>
      </c>
      <c r="E42" s="31">
        <f>C42+D42</f>
        <v>6050152200</v>
      </c>
      <c r="F42" s="29">
        <v>2276</v>
      </c>
      <c r="G42" s="31">
        <v>2110</v>
      </c>
      <c r="H42" s="29">
        <v>1515913200</v>
      </c>
      <c r="I42" s="31">
        <v>1511413000</v>
      </c>
      <c r="J42" s="24"/>
      <c r="L42" s="32"/>
      <c r="M42" s="32"/>
      <c r="N42" s="32"/>
      <c r="O42" s="32"/>
    </row>
    <row r="43" spans="1:15" s="5" customFormat="1">
      <c r="A43" s="17" t="s">
        <v>95</v>
      </c>
      <c r="B43" s="18" t="s">
        <v>83</v>
      </c>
      <c r="C43" s="33">
        <v>15776697900</v>
      </c>
      <c r="D43" s="34">
        <v>4646143900</v>
      </c>
      <c r="E43" s="35">
        <f>C43+D43</f>
        <v>20422841800</v>
      </c>
      <c r="F43" s="33">
        <v>92736</v>
      </c>
      <c r="G43" s="35">
        <v>90080</v>
      </c>
      <c r="H43" s="33">
        <v>5241515800</v>
      </c>
      <c r="I43" s="35">
        <v>5060442000</v>
      </c>
      <c r="J43" s="36"/>
      <c r="L43" s="32"/>
      <c r="M43" s="32"/>
      <c r="N43" s="32"/>
      <c r="O43" s="32"/>
    </row>
    <row r="44" spans="1:15" s="5" customFormat="1" ht="14.25" thickBot="1">
      <c r="A44" s="15"/>
      <c r="B44" s="10" t="s">
        <v>33</v>
      </c>
      <c r="C44" s="37">
        <f t="shared" ref="C44:I44" si="12">C42+C43</f>
        <v>20747576600</v>
      </c>
      <c r="D44" s="38">
        <f t="shared" si="12"/>
        <v>5725417400</v>
      </c>
      <c r="E44" s="39">
        <f t="shared" si="12"/>
        <v>26472994000</v>
      </c>
      <c r="F44" s="37">
        <f t="shared" si="12"/>
        <v>95012</v>
      </c>
      <c r="G44" s="39">
        <f t="shared" si="12"/>
        <v>92190</v>
      </c>
      <c r="H44" s="37">
        <f t="shared" si="12"/>
        <v>6757429000</v>
      </c>
      <c r="I44" s="39">
        <f t="shared" si="12"/>
        <v>6571855000</v>
      </c>
      <c r="J44" s="24"/>
      <c r="K44" s="40"/>
      <c r="L44" s="32"/>
      <c r="M44" s="32"/>
      <c r="N44" s="32"/>
      <c r="O44" s="32"/>
    </row>
    <row r="45" spans="1:15" s="5" customFormat="1">
      <c r="A45" s="12"/>
      <c r="B45" s="13" t="s">
        <v>81</v>
      </c>
      <c r="C45" s="222">
        <v>7393645900</v>
      </c>
      <c r="D45" s="41">
        <v>1601719900</v>
      </c>
      <c r="E45" s="31">
        <f>C45+D45</f>
        <v>8995365800</v>
      </c>
      <c r="F45" s="222">
        <v>2309</v>
      </c>
      <c r="G45" s="119">
        <v>1998</v>
      </c>
      <c r="H45" s="222">
        <v>2252304800</v>
      </c>
      <c r="I45" s="119">
        <v>2247687000</v>
      </c>
      <c r="J45" s="24"/>
      <c r="L45" s="32"/>
      <c r="M45" s="32"/>
      <c r="N45" s="32"/>
      <c r="O45" s="32"/>
    </row>
    <row r="46" spans="1:15" s="5" customFormat="1">
      <c r="A46" s="17" t="s">
        <v>96</v>
      </c>
      <c r="B46" s="18" t="s">
        <v>83</v>
      </c>
      <c r="C46" s="33">
        <v>11562682100</v>
      </c>
      <c r="D46" s="34">
        <v>2957135900</v>
      </c>
      <c r="E46" s="35">
        <f>C46+D46</f>
        <v>14519818000</v>
      </c>
      <c r="F46" s="33">
        <v>56719</v>
      </c>
      <c r="G46" s="35">
        <v>51651</v>
      </c>
      <c r="H46" s="33">
        <v>3713269000</v>
      </c>
      <c r="I46" s="35">
        <v>3602183000</v>
      </c>
      <c r="J46" s="36"/>
      <c r="L46" s="32"/>
      <c r="M46" s="32"/>
      <c r="N46" s="32"/>
      <c r="O46" s="32"/>
    </row>
    <row r="47" spans="1:15" s="5" customFormat="1" ht="14.25" thickBot="1">
      <c r="A47" s="12"/>
      <c r="B47" s="19" t="s">
        <v>33</v>
      </c>
      <c r="C47" s="226">
        <f t="shared" ref="C47:I47" si="13">C45+C46</f>
        <v>18956328000</v>
      </c>
      <c r="D47" s="227">
        <f t="shared" si="13"/>
        <v>4558855800</v>
      </c>
      <c r="E47" s="39">
        <f t="shared" si="13"/>
        <v>23515183800</v>
      </c>
      <c r="F47" s="226">
        <f t="shared" si="13"/>
        <v>59028</v>
      </c>
      <c r="G47" s="152">
        <f t="shared" si="13"/>
        <v>53649</v>
      </c>
      <c r="H47" s="226">
        <f t="shared" si="13"/>
        <v>5965573800</v>
      </c>
      <c r="I47" s="152">
        <f t="shared" si="13"/>
        <v>5849870000</v>
      </c>
      <c r="J47" s="24"/>
      <c r="K47" s="40"/>
      <c r="L47" s="32"/>
      <c r="M47" s="32"/>
      <c r="N47" s="32"/>
      <c r="O47" s="32"/>
    </row>
    <row r="48" spans="1:15" s="5" customFormat="1">
      <c r="A48" s="11"/>
      <c r="B48" s="16" t="s">
        <v>81</v>
      </c>
      <c r="C48" s="29">
        <v>5836083700</v>
      </c>
      <c r="D48" s="30">
        <v>1239022300</v>
      </c>
      <c r="E48" s="31">
        <f>C48+D48</f>
        <v>7075106000</v>
      </c>
      <c r="F48" s="29">
        <v>2388</v>
      </c>
      <c r="G48" s="31">
        <v>2132</v>
      </c>
      <c r="H48" s="29">
        <v>1772306000</v>
      </c>
      <c r="I48" s="31">
        <v>1767600000</v>
      </c>
      <c r="J48" s="24"/>
      <c r="L48" s="32"/>
      <c r="M48" s="32"/>
      <c r="N48" s="32"/>
      <c r="O48" s="32"/>
    </row>
    <row r="49" spans="1:15" s="5" customFormat="1">
      <c r="A49" s="17" t="s">
        <v>97</v>
      </c>
      <c r="B49" s="18" t="s">
        <v>83</v>
      </c>
      <c r="C49" s="33">
        <v>10721268200</v>
      </c>
      <c r="D49" s="34">
        <v>2809873900</v>
      </c>
      <c r="E49" s="35">
        <f>C49+D49</f>
        <v>13531142100</v>
      </c>
      <c r="F49" s="33">
        <v>93276</v>
      </c>
      <c r="G49" s="35">
        <v>87827</v>
      </c>
      <c r="H49" s="33">
        <v>3520598100</v>
      </c>
      <c r="I49" s="35">
        <v>3336848000</v>
      </c>
      <c r="J49" s="36"/>
      <c r="L49" s="32"/>
      <c r="M49" s="32"/>
      <c r="N49" s="32"/>
      <c r="O49" s="32"/>
    </row>
    <row r="50" spans="1:15" s="5" customFormat="1" ht="14.25" thickBot="1">
      <c r="A50" s="15"/>
      <c r="B50" s="10" t="s">
        <v>33</v>
      </c>
      <c r="C50" s="37">
        <f t="shared" ref="C50:I50" si="14">C48+C49</f>
        <v>16557351900</v>
      </c>
      <c r="D50" s="38">
        <f t="shared" si="14"/>
        <v>4048896200</v>
      </c>
      <c r="E50" s="39">
        <f t="shared" si="14"/>
        <v>20606248100</v>
      </c>
      <c r="F50" s="37">
        <f t="shared" si="14"/>
        <v>95664</v>
      </c>
      <c r="G50" s="39">
        <f t="shared" si="14"/>
        <v>89959</v>
      </c>
      <c r="H50" s="37">
        <f t="shared" si="14"/>
        <v>5292904100</v>
      </c>
      <c r="I50" s="39">
        <f t="shared" si="14"/>
        <v>5104448000</v>
      </c>
      <c r="J50" s="24"/>
      <c r="K50" s="40"/>
      <c r="L50" s="32"/>
      <c r="M50" s="32"/>
      <c r="N50" s="32"/>
      <c r="O50" s="32"/>
    </row>
    <row r="51" spans="1:15" s="5" customFormat="1">
      <c r="A51" s="11"/>
      <c r="B51" s="16" t="s">
        <v>81</v>
      </c>
      <c r="C51" s="29">
        <v>1407413200</v>
      </c>
      <c r="D51" s="30">
        <v>306405300</v>
      </c>
      <c r="E51" s="31">
        <f>C51+D51</f>
        <v>1713818500</v>
      </c>
      <c r="F51" s="29">
        <v>891</v>
      </c>
      <c r="G51" s="31">
        <v>827</v>
      </c>
      <c r="H51" s="29">
        <v>429731500</v>
      </c>
      <c r="I51" s="31">
        <v>428029000</v>
      </c>
      <c r="J51" s="24"/>
      <c r="L51" s="32"/>
      <c r="M51" s="32"/>
      <c r="N51" s="32"/>
      <c r="O51" s="32"/>
    </row>
    <row r="52" spans="1:15" s="5" customFormat="1">
      <c r="A52" s="17" t="s">
        <v>98</v>
      </c>
      <c r="B52" s="18" t="s">
        <v>83</v>
      </c>
      <c r="C52" s="33">
        <v>4431034200</v>
      </c>
      <c r="D52" s="34">
        <v>1242074400</v>
      </c>
      <c r="E52" s="35">
        <f>C52+D52</f>
        <v>5673108600</v>
      </c>
      <c r="F52" s="33">
        <v>40594</v>
      </c>
      <c r="G52" s="35">
        <v>39717</v>
      </c>
      <c r="H52" s="33">
        <v>1477188600</v>
      </c>
      <c r="I52" s="35">
        <v>1398640000</v>
      </c>
      <c r="J52" s="36"/>
      <c r="L52" s="32"/>
      <c r="M52" s="32"/>
      <c r="N52" s="32"/>
      <c r="O52" s="32"/>
    </row>
    <row r="53" spans="1:15" s="5" customFormat="1" ht="14.25" thickBot="1">
      <c r="A53" s="15"/>
      <c r="B53" s="10" t="s">
        <v>33</v>
      </c>
      <c r="C53" s="37">
        <f t="shared" ref="C53:I53" si="15">C51+C52</f>
        <v>5838447400</v>
      </c>
      <c r="D53" s="38">
        <f t="shared" si="15"/>
        <v>1548479700</v>
      </c>
      <c r="E53" s="39">
        <f t="shared" si="15"/>
        <v>7386927100</v>
      </c>
      <c r="F53" s="37">
        <f t="shared" si="15"/>
        <v>41485</v>
      </c>
      <c r="G53" s="39">
        <f t="shared" si="15"/>
        <v>40544</v>
      </c>
      <c r="H53" s="37">
        <f t="shared" si="15"/>
        <v>1906920100</v>
      </c>
      <c r="I53" s="39">
        <f t="shared" si="15"/>
        <v>1826669000</v>
      </c>
      <c r="J53" s="24"/>
      <c r="K53" s="40"/>
      <c r="L53" s="32"/>
      <c r="M53" s="32"/>
      <c r="N53" s="32"/>
      <c r="O53" s="32"/>
    </row>
    <row r="54" spans="1:15" s="5" customFormat="1">
      <c r="A54" s="11"/>
      <c r="B54" s="16" t="s">
        <v>81</v>
      </c>
      <c r="C54" s="29">
        <v>1470290800</v>
      </c>
      <c r="D54" s="30">
        <v>281588200</v>
      </c>
      <c r="E54" s="31">
        <f>C54+D54</f>
        <v>1751879000</v>
      </c>
      <c r="F54" s="29">
        <v>1119</v>
      </c>
      <c r="G54" s="31">
        <v>803</v>
      </c>
      <c r="H54" s="29">
        <v>439595000</v>
      </c>
      <c r="I54" s="31">
        <v>437428000</v>
      </c>
      <c r="J54" s="24"/>
      <c r="L54" s="32"/>
      <c r="M54" s="32"/>
      <c r="N54" s="32"/>
      <c r="O54" s="32"/>
    </row>
    <row r="55" spans="1:15" s="5" customFormat="1">
      <c r="A55" s="17" t="s">
        <v>99</v>
      </c>
      <c r="B55" s="18" t="s">
        <v>83</v>
      </c>
      <c r="C55" s="33">
        <v>6140034000</v>
      </c>
      <c r="D55" s="34">
        <v>1631426100</v>
      </c>
      <c r="E55" s="35">
        <f>C55+D55</f>
        <v>7771460100</v>
      </c>
      <c r="F55" s="33">
        <v>49318</v>
      </c>
      <c r="G55" s="35">
        <v>44488</v>
      </c>
      <c r="H55" s="33">
        <v>2014658100</v>
      </c>
      <c r="I55" s="35">
        <v>1918934000</v>
      </c>
      <c r="J55" s="36"/>
      <c r="L55" s="32"/>
      <c r="M55" s="32"/>
      <c r="N55" s="32"/>
      <c r="O55" s="32"/>
    </row>
    <row r="56" spans="1:15" s="5" customFormat="1" ht="14.25" thickBot="1">
      <c r="A56" s="15"/>
      <c r="B56" s="10" t="s">
        <v>33</v>
      </c>
      <c r="C56" s="37">
        <f t="shared" ref="C56:I56" si="16">C54+C55</f>
        <v>7610324800</v>
      </c>
      <c r="D56" s="38">
        <f t="shared" si="16"/>
        <v>1913014300</v>
      </c>
      <c r="E56" s="39">
        <f t="shared" si="16"/>
        <v>9523339100</v>
      </c>
      <c r="F56" s="37">
        <f t="shared" si="16"/>
        <v>50437</v>
      </c>
      <c r="G56" s="39">
        <f t="shared" si="16"/>
        <v>45291</v>
      </c>
      <c r="H56" s="37">
        <f t="shared" si="16"/>
        <v>2454253100</v>
      </c>
      <c r="I56" s="39">
        <f t="shared" si="16"/>
        <v>2356362000</v>
      </c>
      <c r="J56" s="24"/>
      <c r="K56" s="40"/>
      <c r="L56" s="32"/>
      <c r="M56" s="32"/>
      <c r="N56" s="32"/>
      <c r="O56" s="32"/>
    </row>
    <row r="57" spans="1:15" s="5" customFormat="1">
      <c r="A57" s="11"/>
      <c r="B57" s="16" t="s">
        <v>81</v>
      </c>
      <c r="C57" s="29">
        <v>1597567500</v>
      </c>
      <c r="D57" s="30">
        <v>336661300</v>
      </c>
      <c r="E57" s="31">
        <f>C57+D57</f>
        <v>1934228800</v>
      </c>
      <c r="F57" s="29">
        <v>1083</v>
      </c>
      <c r="G57" s="31">
        <v>938</v>
      </c>
      <c r="H57" s="29">
        <v>485144800</v>
      </c>
      <c r="I57" s="31">
        <v>483028000</v>
      </c>
      <c r="J57" s="24"/>
      <c r="L57" s="32"/>
      <c r="M57" s="32"/>
      <c r="N57" s="32"/>
      <c r="O57" s="32"/>
    </row>
    <row r="58" spans="1:15" s="5" customFormat="1">
      <c r="A58" s="17" t="s">
        <v>100</v>
      </c>
      <c r="B58" s="18" t="s">
        <v>83</v>
      </c>
      <c r="C58" s="33">
        <v>4456087400</v>
      </c>
      <c r="D58" s="34">
        <v>1234206000</v>
      </c>
      <c r="E58" s="35">
        <f>C58+D58</f>
        <v>5690293400</v>
      </c>
      <c r="F58" s="33">
        <v>36273</v>
      </c>
      <c r="G58" s="35">
        <v>34794</v>
      </c>
      <c r="H58" s="33">
        <v>1475899400</v>
      </c>
      <c r="I58" s="35">
        <v>1404798000</v>
      </c>
      <c r="J58" s="36"/>
      <c r="L58" s="32"/>
      <c r="M58" s="32"/>
      <c r="N58" s="32"/>
      <c r="O58" s="32"/>
    </row>
    <row r="59" spans="1:15" s="5" customFormat="1" ht="14.25" thickBot="1">
      <c r="A59" s="15"/>
      <c r="B59" s="10" t="s">
        <v>33</v>
      </c>
      <c r="C59" s="37">
        <f t="shared" ref="C59:I59" si="17">C57+C58</f>
        <v>6053654900</v>
      </c>
      <c r="D59" s="38">
        <f t="shared" si="17"/>
        <v>1570867300</v>
      </c>
      <c r="E59" s="39">
        <f t="shared" si="17"/>
        <v>7624522200</v>
      </c>
      <c r="F59" s="37">
        <f t="shared" si="17"/>
        <v>37356</v>
      </c>
      <c r="G59" s="39">
        <f t="shared" si="17"/>
        <v>35732</v>
      </c>
      <c r="H59" s="37">
        <f t="shared" si="17"/>
        <v>1961044200</v>
      </c>
      <c r="I59" s="39">
        <f t="shared" si="17"/>
        <v>1887826000</v>
      </c>
      <c r="J59" s="24"/>
      <c r="K59" s="40"/>
      <c r="L59" s="32"/>
      <c r="M59" s="32"/>
      <c r="N59" s="32"/>
      <c r="O59" s="32"/>
    </row>
    <row r="60" spans="1:15" s="5" customFormat="1">
      <c r="A60" s="11"/>
      <c r="B60" s="16" t="s">
        <v>81</v>
      </c>
      <c r="C60" s="29">
        <f>C6+C9+C12+C15+C18+C21+C24+C27+C30+C33+C36+C39+C42+C45+C48+C51+C54+C57</f>
        <v>111205845300</v>
      </c>
      <c r="D60" s="30">
        <f t="shared" ref="C60:E61" si="18">D6+D9+D12+D15+D18+D21+D24+D27+D30+D33+D36+D39+D42+D45+D48+D51+D54+D57</f>
        <v>24251798000</v>
      </c>
      <c r="E60" s="31">
        <f t="shared" si="18"/>
        <v>135457643300</v>
      </c>
      <c r="F60" s="29">
        <f>'９６～９７'!F60</f>
        <v>46741</v>
      </c>
      <c r="G60" s="31">
        <f>'９６～９７'!N60</f>
        <v>44202</v>
      </c>
      <c r="H60" s="29">
        <f>H6+H9+H12+H15+H18+H21+H24+H27+H30+H33+H36+H39+H42+H45+H48+H51+H54+H57</f>
        <v>33932909300</v>
      </c>
      <c r="I60" s="31">
        <f>I6+I9+I12+I15+I18+I21+I24+I27+I30+I33+I36+I39+I42+I45+I48+I51+I54+I57</f>
        <v>33841578000</v>
      </c>
      <c r="J60" s="24"/>
      <c r="L60" s="32"/>
      <c r="M60" s="32"/>
      <c r="N60" s="32"/>
      <c r="O60" s="32"/>
    </row>
    <row r="61" spans="1:15" s="5" customFormat="1">
      <c r="A61" s="17" t="s">
        <v>101</v>
      </c>
      <c r="B61" s="18" t="s">
        <v>83</v>
      </c>
      <c r="C61" s="33">
        <f t="shared" si="18"/>
        <v>151951695800</v>
      </c>
      <c r="D61" s="34">
        <f t="shared" si="18"/>
        <v>41631623600</v>
      </c>
      <c r="E61" s="35">
        <f>E7+E10+E13+E16+E19+E22+E25+E28+E31+E34+E37+E40+E43+E46+E49+E52+E55+E58</f>
        <v>193583319400</v>
      </c>
      <c r="F61" s="33">
        <f>'９６～９７'!F61</f>
        <v>1228004</v>
      </c>
      <c r="G61" s="35">
        <f>'９６～９７'!N61</f>
        <v>1194533</v>
      </c>
      <c r="H61" s="33">
        <f>H7+H10+H13+H16+H19+H22+H25+H28+H31+H34+H37+H40+H43+H46+H49+H52+H55+H58</f>
        <v>50189436400</v>
      </c>
      <c r="I61" s="35">
        <f>I7+I10+I13+I16+I19+I22+I25+I28+I31+I34+I37+I40+I43+I46+I49+I52+I55+I58</f>
        <v>47797961000</v>
      </c>
      <c r="J61" s="36"/>
      <c r="L61" s="32"/>
      <c r="M61" s="32"/>
      <c r="N61" s="32"/>
      <c r="O61" s="32"/>
    </row>
    <row r="62" spans="1:15" s="5" customFormat="1" ht="14.25" thickBot="1">
      <c r="A62" s="15"/>
      <c r="B62" s="10" t="s">
        <v>33</v>
      </c>
      <c r="C62" s="37">
        <f>C60+C61</f>
        <v>263157541100</v>
      </c>
      <c r="D62" s="38">
        <f>D60+D61</f>
        <v>65883421600</v>
      </c>
      <c r="E62" s="39">
        <f>E60+E61</f>
        <v>329040962700</v>
      </c>
      <c r="F62" s="37">
        <f>'９６～９７'!F62</f>
        <v>1274745</v>
      </c>
      <c r="G62" s="39">
        <f>'９６～９７'!N62</f>
        <v>1238735</v>
      </c>
      <c r="H62" s="37">
        <f>H60+H61</f>
        <v>84122345700</v>
      </c>
      <c r="I62" s="39">
        <f>I60+I61</f>
        <v>81639539000</v>
      </c>
      <c r="J62" s="111"/>
      <c r="K62" s="40"/>
      <c r="L62" s="32"/>
      <c r="M62" s="32"/>
      <c r="N62" s="32"/>
      <c r="O62" s="32"/>
    </row>
    <row r="63" spans="1:15" s="3" customFormat="1">
      <c r="B63" s="1"/>
      <c r="C63" s="2"/>
      <c r="D63" s="2"/>
      <c r="E63" s="2"/>
      <c r="F63" s="2"/>
      <c r="G63" s="2"/>
      <c r="H63" s="2"/>
      <c r="I63" s="2"/>
      <c r="K63" s="1"/>
      <c r="L63" s="2"/>
      <c r="M63" s="2"/>
      <c r="N63" s="2"/>
      <c r="O63" s="2"/>
    </row>
    <row r="65" spans="8:8">
      <c r="H65" s="5"/>
    </row>
  </sheetData>
  <phoneticPr fontId="5"/>
  <pageMargins left="0.70866141732283472" right="0.70866141732283472" top="0.78740157480314965" bottom="0" header="0.31496062992125984" footer="0"/>
  <pageSetup paperSize="9" scale="89" orientation="portrait" r:id="rId1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3:H65"/>
  <sheetViews>
    <sheetView zoomScaleNormal="100" zoomScaleSheetLayoutView="100" workbookViewId="0"/>
  </sheetViews>
  <sheetFormatPr defaultRowHeight="13.5"/>
  <cols>
    <col min="1" max="1" width="11.375" customWidth="1"/>
    <col min="2" max="2" width="5.375" customWidth="1"/>
    <col min="3" max="3" width="17.375" customWidth="1"/>
    <col min="4" max="4" width="11.875" bestFit="1" customWidth="1"/>
    <col min="5" max="6" width="16.375" customWidth="1"/>
  </cols>
  <sheetData>
    <row r="3" spans="1:6" ht="13.5" customHeight="1" thickBot="1">
      <c r="A3" t="s">
        <v>54</v>
      </c>
    </row>
    <row r="4" spans="1:6" s="5" customFormat="1" ht="13.5" customHeight="1">
      <c r="A4" s="6" t="s">
        <v>55</v>
      </c>
      <c r="B4" s="7"/>
      <c r="C4" s="46" t="s">
        <v>71</v>
      </c>
      <c r="D4" s="46" t="s">
        <v>12</v>
      </c>
      <c r="E4" s="21" t="s">
        <v>70</v>
      </c>
      <c r="F4" s="23"/>
    </row>
    <row r="5" spans="1:6" s="5" customFormat="1" ht="13.5" customHeight="1" thickBot="1">
      <c r="A5" s="8"/>
      <c r="B5" s="9"/>
      <c r="C5" s="47" t="s">
        <v>79</v>
      </c>
      <c r="D5" s="47" t="s">
        <v>80</v>
      </c>
      <c r="E5" s="48" t="s">
        <v>77</v>
      </c>
      <c r="F5" s="28" t="s">
        <v>78</v>
      </c>
    </row>
    <row r="6" spans="1:6" s="5" customFormat="1" ht="13.5" customHeight="1">
      <c r="A6" s="11"/>
      <c r="B6" s="16" t="s">
        <v>81</v>
      </c>
      <c r="C6" s="49">
        <v>4273452500</v>
      </c>
      <c r="D6" s="49">
        <v>2175</v>
      </c>
      <c r="E6" s="146">
        <v>1071582500</v>
      </c>
      <c r="F6" s="31">
        <v>1067290000</v>
      </c>
    </row>
    <row r="7" spans="1:6" s="5" customFormat="1" ht="13.5" customHeight="1">
      <c r="A7" s="17" t="s">
        <v>82</v>
      </c>
      <c r="B7" s="18" t="s">
        <v>83</v>
      </c>
      <c r="C7" s="50">
        <v>28312500</v>
      </c>
      <c r="D7" s="50">
        <v>306</v>
      </c>
      <c r="E7" s="147">
        <v>7546500</v>
      </c>
      <c r="F7" s="35">
        <v>6922000</v>
      </c>
    </row>
    <row r="8" spans="1:6" s="5" customFormat="1" ht="13.5" customHeight="1" thickBot="1">
      <c r="A8" s="15"/>
      <c r="B8" s="10" t="s">
        <v>33</v>
      </c>
      <c r="C8" s="51">
        <f>C6+C7</f>
        <v>4301765000</v>
      </c>
      <c r="D8" s="148">
        <f>D6+D7</f>
        <v>2481</v>
      </c>
      <c r="E8" s="149">
        <f>E6+E7</f>
        <v>1079129000</v>
      </c>
      <c r="F8" s="39">
        <f>F6+F7</f>
        <v>1074212000</v>
      </c>
    </row>
    <row r="9" spans="1:6" s="5" customFormat="1" ht="13.5" customHeight="1">
      <c r="A9" s="11"/>
      <c r="B9" s="16" t="s">
        <v>81</v>
      </c>
      <c r="C9" s="49">
        <v>1886196700</v>
      </c>
      <c r="D9" s="49">
        <v>2194</v>
      </c>
      <c r="E9" s="146">
        <v>474771700</v>
      </c>
      <c r="F9" s="31">
        <v>470475000</v>
      </c>
    </row>
    <row r="10" spans="1:6" s="5" customFormat="1" ht="13.5" customHeight="1">
      <c r="A10" s="17" t="s">
        <v>84</v>
      </c>
      <c r="B10" s="18" t="s">
        <v>83</v>
      </c>
      <c r="C10" s="50">
        <v>57327500</v>
      </c>
      <c r="D10" s="50">
        <v>486</v>
      </c>
      <c r="E10" s="147">
        <v>15042500</v>
      </c>
      <c r="F10" s="35">
        <v>14095000</v>
      </c>
    </row>
    <row r="11" spans="1:6" s="5" customFormat="1" ht="13.5" customHeight="1" thickBot="1">
      <c r="A11" s="15"/>
      <c r="B11" s="10" t="s">
        <v>33</v>
      </c>
      <c r="C11" s="51">
        <f>C9+C10</f>
        <v>1943524200</v>
      </c>
      <c r="D11" s="148">
        <f>D9+D10</f>
        <v>2680</v>
      </c>
      <c r="E11" s="149">
        <f>E9+E10</f>
        <v>489814200</v>
      </c>
      <c r="F11" s="39">
        <f>F9+F10</f>
        <v>484570000</v>
      </c>
    </row>
    <row r="12" spans="1:6" s="5" customFormat="1" ht="13.5" customHeight="1">
      <c r="A12" s="11"/>
      <c r="B12" s="16" t="s">
        <v>81</v>
      </c>
      <c r="C12" s="49">
        <v>3545496200</v>
      </c>
      <c r="D12" s="49">
        <v>3197</v>
      </c>
      <c r="E12" s="146">
        <v>891147200</v>
      </c>
      <c r="F12" s="31">
        <v>884783000</v>
      </c>
    </row>
    <row r="13" spans="1:6" s="5" customFormat="1" ht="13.5" customHeight="1">
      <c r="A13" s="17" t="s">
        <v>85</v>
      </c>
      <c r="B13" s="18" t="s">
        <v>83</v>
      </c>
      <c r="C13" s="50">
        <v>18004500</v>
      </c>
      <c r="D13" s="50">
        <v>169</v>
      </c>
      <c r="E13" s="147">
        <v>4762500</v>
      </c>
      <c r="F13" s="35">
        <v>4414000</v>
      </c>
    </row>
    <row r="14" spans="1:6" s="5" customFormat="1" ht="13.5" customHeight="1" thickBot="1">
      <c r="A14" s="15"/>
      <c r="B14" s="10" t="s">
        <v>33</v>
      </c>
      <c r="C14" s="51">
        <f>C12+C13</f>
        <v>3563500700</v>
      </c>
      <c r="D14" s="148">
        <f>D12+D13</f>
        <v>3366</v>
      </c>
      <c r="E14" s="149">
        <f>E12+E13</f>
        <v>895909700</v>
      </c>
      <c r="F14" s="39">
        <f>F12+F13</f>
        <v>889197000</v>
      </c>
    </row>
    <row r="15" spans="1:6" s="5" customFormat="1" ht="13.5" customHeight="1">
      <c r="A15" s="11"/>
      <c r="B15" s="16" t="s">
        <v>81</v>
      </c>
      <c r="C15" s="49">
        <v>2563084700</v>
      </c>
      <c r="D15" s="49">
        <v>3445</v>
      </c>
      <c r="E15" s="146">
        <v>645748700</v>
      </c>
      <c r="F15" s="31">
        <v>639112000</v>
      </c>
    </row>
    <row r="16" spans="1:6" s="5" customFormat="1" ht="13.5" customHeight="1">
      <c r="A16" s="17" t="s">
        <v>86</v>
      </c>
      <c r="B16" s="18" t="s">
        <v>83</v>
      </c>
      <c r="C16" s="50">
        <v>37432200</v>
      </c>
      <c r="D16" s="50">
        <v>371</v>
      </c>
      <c r="E16" s="147">
        <v>9907200</v>
      </c>
      <c r="F16" s="35">
        <v>9175000</v>
      </c>
    </row>
    <row r="17" spans="1:6" s="5" customFormat="1" ht="13.5" customHeight="1" thickBot="1">
      <c r="A17" s="15"/>
      <c r="B17" s="10" t="s">
        <v>33</v>
      </c>
      <c r="C17" s="51">
        <f>C15+C16</f>
        <v>2600516900</v>
      </c>
      <c r="D17" s="148">
        <f>D15+D16</f>
        <v>3816</v>
      </c>
      <c r="E17" s="149">
        <f>E15+E16</f>
        <v>655655900</v>
      </c>
      <c r="F17" s="39">
        <f>F15+F16</f>
        <v>648287000</v>
      </c>
    </row>
    <row r="18" spans="1:6" s="5" customFormat="1" ht="13.5" customHeight="1">
      <c r="A18" s="11"/>
      <c r="B18" s="16" t="s">
        <v>81</v>
      </c>
      <c r="C18" s="49">
        <v>314458100</v>
      </c>
      <c r="D18" s="49">
        <v>864</v>
      </c>
      <c r="E18" s="146">
        <v>79918100</v>
      </c>
      <c r="F18" s="31">
        <v>78180000</v>
      </c>
    </row>
    <row r="19" spans="1:6" s="5" customFormat="1" ht="13.5" customHeight="1">
      <c r="A19" s="17" t="s">
        <v>87</v>
      </c>
      <c r="B19" s="18" t="s">
        <v>83</v>
      </c>
      <c r="C19" s="50">
        <v>19733700</v>
      </c>
      <c r="D19" s="50">
        <v>214</v>
      </c>
      <c r="E19" s="147">
        <v>5246700</v>
      </c>
      <c r="F19" s="35">
        <v>4829000</v>
      </c>
    </row>
    <row r="20" spans="1:6" s="5" customFormat="1" ht="13.5" customHeight="1" thickBot="1">
      <c r="A20" s="15"/>
      <c r="B20" s="10" t="s">
        <v>33</v>
      </c>
      <c r="C20" s="51">
        <f>C18+C19</f>
        <v>334191800</v>
      </c>
      <c r="D20" s="148">
        <f>D18+D19</f>
        <v>1078</v>
      </c>
      <c r="E20" s="149">
        <f>E18+E19</f>
        <v>85164800</v>
      </c>
      <c r="F20" s="39">
        <f>F18+F19</f>
        <v>83009000</v>
      </c>
    </row>
    <row r="21" spans="1:6" s="5" customFormat="1" ht="13.5" customHeight="1">
      <c r="A21" s="11"/>
      <c r="B21" s="16" t="s">
        <v>81</v>
      </c>
      <c r="C21" s="49">
        <v>542591700</v>
      </c>
      <c r="D21" s="49">
        <v>1268</v>
      </c>
      <c r="E21" s="146">
        <v>137477700</v>
      </c>
      <c r="F21" s="31">
        <v>135038000</v>
      </c>
    </row>
    <row r="22" spans="1:6" s="5" customFormat="1" ht="13.5" customHeight="1">
      <c r="A22" s="17" t="s">
        <v>88</v>
      </c>
      <c r="B22" s="18" t="s">
        <v>83</v>
      </c>
      <c r="C22" s="50">
        <v>39448700</v>
      </c>
      <c r="D22" s="50">
        <v>337</v>
      </c>
      <c r="E22" s="147">
        <v>10357700</v>
      </c>
      <c r="F22" s="35">
        <v>9697000</v>
      </c>
    </row>
    <row r="23" spans="1:6" s="5" customFormat="1" ht="13.5" customHeight="1" thickBot="1">
      <c r="A23" s="15"/>
      <c r="B23" s="10" t="s">
        <v>33</v>
      </c>
      <c r="C23" s="51">
        <f>C21+C22</f>
        <v>582040400</v>
      </c>
      <c r="D23" s="148">
        <f>D21+D22</f>
        <v>1605</v>
      </c>
      <c r="E23" s="149">
        <f>E21+E22</f>
        <v>147835400</v>
      </c>
      <c r="F23" s="39">
        <f>F21+F22</f>
        <v>144735000</v>
      </c>
    </row>
    <row r="24" spans="1:6" s="5" customFormat="1" ht="13.5" customHeight="1">
      <c r="A24" s="11"/>
      <c r="B24" s="16" t="s">
        <v>81</v>
      </c>
      <c r="C24" s="49">
        <v>507169800</v>
      </c>
      <c r="D24" s="49">
        <v>1034</v>
      </c>
      <c r="E24" s="146">
        <v>128269800</v>
      </c>
      <c r="F24" s="31">
        <v>126300000</v>
      </c>
    </row>
    <row r="25" spans="1:6" s="5" customFormat="1" ht="13.5" customHeight="1">
      <c r="A25" s="17" t="s">
        <v>89</v>
      </c>
      <c r="B25" s="18" t="s">
        <v>83</v>
      </c>
      <c r="C25" s="50">
        <v>30298600</v>
      </c>
      <c r="D25" s="50">
        <v>261</v>
      </c>
      <c r="E25" s="147">
        <v>7936600</v>
      </c>
      <c r="F25" s="35">
        <v>7454000</v>
      </c>
    </row>
    <row r="26" spans="1:6" s="5" customFormat="1" ht="13.5" customHeight="1" thickBot="1">
      <c r="A26" s="15"/>
      <c r="B26" s="10" t="s">
        <v>33</v>
      </c>
      <c r="C26" s="51">
        <f>C24+C25</f>
        <v>537468400</v>
      </c>
      <c r="D26" s="148">
        <f>D24+D25</f>
        <v>1295</v>
      </c>
      <c r="E26" s="149">
        <f>E24+E25</f>
        <v>136206400</v>
      </c>
      <c r="F26" s="39">
        <f>F24+F25</f>
        <v>133754000</v>
      </c>
    </row>
    <row r="27" spans="1:6" s="5" customFormat="1" ht="13.5" customHeight="1">
      <c r="A27" s="11"/>
      <c r="B27" s="16" t="s">
        <v>81</v>
      </c>
      <c r="C27" s="49">
        <v>591419500</v>
      </c>
      <c r="D27" s="49">
        <v>1230</v>
      </c>
      <c r="E27" s="146">
        <v>149654500</v>
      </c>
      <c r="F27" s="31">
        <v>147255000</v>
      </c>
    </row>
    <row r="28" spans="1:6" s="5" customFormat="1" ht="13.5" customHeight="1">
      <c r="A28" s="17" t="s">
        <v>90</v>
      </c>
      <c r="B28" s="18" t="s">
        <v>83</v>
      </c>
      <c r="C28" s="50">
        <v>38468900</v>
      </c>
      <c r="D28" s="50">
        <v>329</v>
      </c>
      <c r="E28" s="147">
        <v>10097900</v>
      </c>
      <c r="F28" s="35">
        <v>9457000</v>
      </c>
    </row>
    <row r="29" spans="1:6" s="5" customFormat="1" ht="13.5" customHeight="1" thickBot="1">
      <c r="A29" s="15"/>
      <c r="B29" s="10" t="s">
        <v>33</v>
      </c>
      <c r="C29" s="51">
        <f>C27+C28</f>
        <v>629888400</v>
      </c>
      <c r="D29" s="148">
        <f>D27+D28</f>
        <v>1559</v>
      </c>
      <c r="E29" s="149">
        <f>E27+E28</f>
        <v>159752400</v>
      </c>
      <c r="F29" s="39">
        <f>F27+F28</f>
        <v>156712000</v>
      </c>
    </row>
    <row r="30" spans="1:6" s="5" customFormat="1" ht="13.5" customHeight="1">
      <c r="A30" s="11"/>
      <c r="B30" s="16" t="s">
        <v>81</v>
      </c>
      <c r="C30" s="49">
        <v>2503670600</v>
      </c>
      <c r="D30" s="49">
        <v>985</v>
      </c>
      <c r="E30" s="146">
        <v>627353600</v>
      </c>
      <c r="F30" s="31">
        <v>625439000</v>
      </c>
    </row>
    <row r="31" spans="1:6" s="5" customFormat="1" ht="13.5" customHeight="1">
      <c r="A31" s="17" t="s">
        <v>91</v>
      </c>
      <c r="B31" s="18" t="s">
        <v>83</v>
      </c>
      <c r="C31" s="50">
        <v>17392800</v>
      </c>
      <c r="D31" s="50">
        <v>210</v>
      </c>
      <c r="E31" s="147">
        <v>4666800</v>
      </c>
      <c r="F31" s="35">
        <v>4242000</v>
      </c>
    </row>
    <row r="32" spans="1:6" s="5" customFormat="1" ht="13.5" customHeight="1" thickBot="1">
      <c r="A32" s="15"/>
      <c r="B32" s="10" t="s">
        <v>33</v>
      </c>
      <c r="C32" s="51">
        <f>C30+C31</f>
        <v>2521063400</v>
      </c>
      <c r="D32" s="148">
        <f>D30+D31</f>
        <v>1195</v>
      </c>
      <c r="E32" s="149">
        <f>E30+E31</f>
        <v>632020400</v>
      </c>
      <c r="F32" s="39">
        <f>F30+F31</f>
        <v>629681000</v>
      </c>
    </row>
    <row r="33" spans="1:6" s="5" customFormat="1" ht="13.5" customHeight="1">
      <c r="A33" s="11"/>
      <c r="B33" s="16" t="s">
        <v>81</v>
      </c>
      <c r="C33" s="49">
        <v>1731227000</v>
      </c>
      <c r="D33" s="49">
        <v>1669</v>
      </c>
      <c r="E33" s="146">
        <v>435284000</v>
      </c>
      <c r="F33" s="31">
        <v>431981000</v>
      </c>
    </row>
    <row r="34" spans="1:6" s="5" customFormat="1" ht="13.5" customHeight="1">
      <c r="A34" s="17" t="s">
        <v>92</v>
      </c>
      <c r="B34" s="18" t="s">
        <v>83</v>
      </c>
      <c r="C34" s="50">
        <v>25080300</v>
      </c>
      <c r="D34" s="50">
        <v>266</v>
      </c>
      <c r="E34" s="147">
        <v>6681300</v>
      </c>
      <c r="F34" s="35">
        <v>6133000</v>
      </c>
    </row>
    <row r="35" spans="1:6" s="5" customFormat="1" ht="13.5" customHeight="1" thickBot="1">
      <c r="A35" s="15"/>
      <c r="B35" s="10" t="s">
        <v>33</v>
      </c>
      <c r="C35" s="51">
        <f>C33+C34</f>
        <v>1756307300</v>
      </c>
      <c r="D35" s="148">
        <f>D33+D34</f>
        <v>1935</v>
      </c>
      <c r="E35" s="149">
        <f>E33+E34</f>
        <v>441965300</v>
      </c>
      <c r="F35" s="39">
        <f>F33+F34</f>
        <v>438114000</v>
      </c>
    </row>
    <row r="36" spans="1:6" s="5" customFormat="1" ht="13.5" customHeight="1">
      <c r="A36" s="11"/>
      <c r="B36" s="16" t="s">
        <v>81</v>
      </c>
      <c r="C36" s="49">
        <v>1784724100</v>
      </c>
      <c r="D36" s="49">
        <v>3280</v>
      </c>
      <c r="E36" s="146">
        <v>450996100</v>
      </c>
      <c r="F36" s="31">
        <v>444576000</v>
      </c>
    </row>
    <row r="37" spans="1:6" s="5" customFormat="1" ht="13.5" customHeight="1">
      <c r="A37" s="17" t="s">
        <v>93</v>
      </c>
      <c r="B37" s="18" t="s">
        <v>83</v>
      </c>
      <c r="C37" s="50">
        <v>95216100</v>
      </c>
      <c r="D37" s="50">
        <v>811</v>
      </c>
      <c r="E37" s="147">
        <v>25004100</v>
      </c>
      <c r="F37" s="35">
        <v>23404000</v>
      </c>
    </row>
    <row r="38" spans="1:6" s="5" customFormat="1" ht="13.5" customHeight="1" thickBot="1">
      <c r="A38" s="15"/>
      <c r="B38" s="10" t="s">
        <v>33</v>
      </c>
      <c r="C38" s="51">
        <f>C36+C37</f>
        <v>1879940200</v>
      </c>
      <c r="D38" s="148">
        <f>D36+D37</f>
        <v>4091</v>
      </c>
      <c r="E38" s="149">
        <f>E36+E37</f>
        <v>476000200</v>
      </c>
      <c r="F38" s="39">
        <f>F36+F37</f>
        <v>467980000</v>
      </c>
    </row>
    <row r="39" spans="1:6" s="5" customFormat="1" ht="13.5" customHeight="1">
      <c r="A39" s="11"/>
      <c r="B39" s="16" t="s">
        <v>81</v>
      </c>
      <c r="C39" s="49">
        <v>633846500</v>
      </c>
      <c r="D39" s="49">
        <v>1039</v>
      </c>
      <c r="E39" s="146">
        <v>159996500</v>
      </c>
      <c r="F39" s="31">
        <v>157950000</v>
      </c>
    </row>
    <row r="40" spans="1:6" s="5" customFormat="1" ht="13.5" customHeight="1">
      <c r="A40" s="17" t="s">
        <v>94</v>
      </c>
      <c r="B40" s="18" t="s">
        <v>83</v>
      </c>
      <c r="C40" s="50">
        <v>47317200</v>
      </c>
      <c r="D40" s="50">
        <v>386</v>
      </c>
      <c r="E40" s="147">
        <v>12391200</v>
      </c>
      <c r="F40" s="35">
        <v>11642000</v>
      </c>
    </row>
    <row r="41" spans="1:6" s="5" customFormat="1" ht="13.5" customHeight="1" thickBot="1">
      <c r="A41" s="15"/>
      <c r="B41" s="10" t="s">
        <v>33</v>
      </c>
      <c r="C41" s="51">
        <f>C39+C40</f>
        <v>681163700</v>
      </c>
      <c r="D41" s="148">
        <f>D39+D40</f>
        <v>1425</v>
      </c>
      <c r="E41" s="149">
        <f>E39+E40</f>
        <v>172387700</v>
      </c>
      <c r="F41" s="39">
        <f>F39+F40</f>
        <v>169592000</v>
      </c>
    </row>
    <row r="42" spans="1:6" s="5" customFormat="1" ht="13.5" customHeight="1">
      <c r="A42" s="11"/>
      <c r="B42" s="16" t="s">
        <v>81</v>
      </c>
      <c r="C42" s="49">
        <v>1016268600</v>
      </c>
      <c r="D42" s="49">
        <v>1770</v>
      </c>
      <c r="E42" s="146">
        <v>256674600</v>
      </c>
      <c r="F42" s="31">
        <v>253198000</v>
      </c>
    </row>
    <row r="43" spans="1:6" s="5" customFormat="1" ht="13.5" customHeight="1">
      <c r="A43" s="17" t="s">
        <v>95</v>
      </c>
      <c r="B43" s="18" t="s">
        <v>83</v>
      </c>
      <c r="C43" s="50">
        <v>84264000</v>
      </c>
      <c r="D43" s="50">
        <v>700</v>
      </c>
      <c r="E43" s="147">
        <v>22134000</v>
      </c>
      <c r="F43" s="35">
        <v>20710000</v>
      </c>
    </row>
    <row r="44" spans="1:6" s="5" customFormat="1" ht="13.5" customHeight="1" thickBot="1">
      <c r="A44" s="15"/>
      <c r="B44" s="10" t="s">
        <v>33</v>
      </c>
      <c r="C44" s="51">
        <f>C42+C43</f>
        <v>1100532600</v>
      </c>
      <c r="D44" s="148">
        <f>D42+D43</f>
        <v>2470</v>
      </c>
      <c r="E44" s="149">
        <f>E42+E43</f>
        <v>278808600</v>
      </c>
      <c r="F44" s="44">
        <f>F42+F43</f>
        <v>273908000</v>
      </c>
    </row>
    <row r="45" spans="1:6" s="5" customFormat="1" ht="13.5" customHeight="1">
      <c r="A45" s="12"/>
      <c r="B45" s="13" t="s">
        <v>81</v>
      </c>
      <c r="C45" s="52">
        <v>2630738100</v>
      </c>
      <c r="D45" s="49">
        <v>2846</v>
      </c>
      <c r="E45" s="150">
        <v>661928100</v>
      </c>
      <c r="F45" s="119">
        <v>656270000</v>
      </c>
    </row>
    <row r="46" spans="1:6" s="5" customFormat="1" ht="13.5" customHeight="1">
      <c r="A46" s="17" t="s">
        <v>96</v>
      </c>
      <c r="B46" s="18" t="s">
        <v>83</v>
      </c>
      <c r="C46" s="50">
        <v>73941300</v>
      </c>
      <c r="D46" s="50">
        <v>640</v>
      </c>
      <c r="E46" s="147">
        <v>19413300</v>
      </c>
      <c r="F46" s="35">
        <v>18176000</v>
      </c>
    </row>
    <row r="47" spans="1:6" s="5" customFormat="1" ht="13.5" customHeight="1" thickBot="1">
      <c r="A47" s="12"/>
      <c r="B47" s="19" t="s">
        <v>33</v>
      </c>
      <c r="C47" s="53">
        <f>C45+C46</f>
        <v>2704679400</v>
      </c>
      <c r="D47" s="148">
        <f>D45+D46</f>
        <v>3486</v>
      </c>
      <c r="E47" s="151">
        <f>E45+E46</f>
        <v>681341400</v>
      </c>
      <c r="F47" s="152">
        <f>F45+F46</f>
        <v>674446000</v>
      </c>
    </row>
    <row r="48" spans="1:6" s="5" customFormat="1" ht="13.5" customHeight="1">
      <c r="A48" s="11"/>
      <c r="B48" s="16" t="s">
        <v>81</v>
      </c>
      <c r="C48" s="49">
        <v>1997913100</v>
      </c>
      <c r="D48" s="49">
        <v>1743</v>
      </c>
      <c r="E48" s="146">
        <v>502059100</v>
      </c>
      <c r="F48" s="31">
        <v>498618000</v>
      </c>
    </row>
    <row r="49" spans="1:6" s="5" customFormat="1" ht="13.5" customHeight="1">
      <c r="A49" s="17" t="s">
        <v>97</v>
      </c>
      <c r="B49" s="18" t="s">
        <v>83</v>
      </c>
      <c r="C49" s="50">
        <v>59088700</v>
      </c>
      <c r="D49" s="50">
        <v>441</v>
      </c>
      <c r="E49" s="147">
        <v>15408700</v>
      </c>
      <c r="F49" s="35">
        <v>14560000</v>
      </c>
    </row>
    <row r="50" spans="1:6" s="5" customFormat="1" ht="13.5" customHeight="1" thickBot="1">
      <c r="A50" s="15"/>
      <c r="B50" s="10" t="s">
        <v>33</v>
      </c>
      <c r="C50" s="51">
        <f>C48+C49</f>
        <v>2057001800</v>
      </c>
      <c r="D50" s="148">
        <f>D48+D49</f>
        <v>2184</v>
      </c>
      <c r="E50" s="149">
        <f>E48+E49</f>
        <v>517467800</v>
      </c>
      <c r="F50" s="39">
        <f>F48+F49</f>
        <v>513178000</v>
      </c>
    </row>
    <row r="51" spans="1:6" s="5" customFormat="1" ht="13.5" customHeight="1">
      <c r="A51" s="11"/>
      <c r="B51" s="16" t="s">
        <v>81</v>
      </c>
      <c r="C51" s="49">
        <v>606673800</v>
      </c>
      <c r="D51" s="49">
        <v>534</v>
      </c>
      <c r="E51" s="146">
        <v>152452800</v>
      </c>
      <c r="F51" s="31">
        <v>151407000</v>
      </c>
    </row>
    <row r="52" spans="1:6" s="5" customFormat="1" ht="13.5" customHeight="1">
      <c r="A52" s="17" t="s">
        <v>98</v>
      </c>
      <c r="B52" s="18" t="s">
        <v>83</v>
      </c>
      <c r="C52" s="50">
        <v>24571600</v>
      </c>
      <c r="D52" s="50">
        <v>190</v>
      </c>
      <c r="E52" s="147">
        <v>6397600</v>
      </c>
      <c r="F52" s="35">
        <v>6058000</v>
      </c>
    </row>
    <row r="53" spans="1:6" s="5" customFormat="1" ht="13.5" customHeight="1" thickBot="1">
      <c r="A53" s="15"/>
      <c r="B53" s="10" t="s">
        <v>33</v>
      </c>
      <c r="C53" s="51">
        <f>C51+C52</f>
        <v>631245400</v>
      </c>
      <c r="D53" s="148">
        <f>D51+D52</f>
        <v>724</v>
      </c>
      <c r="E53" s="149">
        <f>E51+E52</f>
        <v>158850400</v>
      </c>
      <c r="F53" s="39">
        <f>F51+F52</f>
        <v>157465000</v>
      </c>
    </row>
    <row r="54" spans="1:6" s="5" customFormat="1" ht="13.5" customHeight="1">
      <c r="A54" s="11"/>
      <c r="B54" s="16" t="s">
        <v>81</v>
      </c>
      <c r="C54" s="49">
        <v>457143600</v>
      </c>
      <c r="D54" s="49">
        <v>889</v>
      </c>
      <c r="E54" s="146">
        <v>115560600</v>
      </c>
      <c r="F54" s="31">
        <v>113861000</v>
      </c>
    </row>
    <row r="55" spans="1:6" s="5" customFormat="1" ht="13.5" customHeight="1">
      <c r="A55" s="17" t="s">
        <v>99</v>
      </c>
      <c r="B55" s="18" t="s">
        <v>83</v>
      </c>
      <c r="C55" s="50">
        <v>39417300</v>
      </c>
      <c r="D55" s="50">
        <v>323</v>
      </c>
      <c r="E55" s="147">
        <v>10326300</v>
      </c>
      <c r="F55" s="35">
        <v>9697000</v>
      </c>
    </row>
    <row r="56" spans="1:6" s="5" customFormat="1" ht="13.5" customHeight="1" thickBot="1">
      <c r="A56" s="15"/>
      <c r="B56" s="10" t="s">
        <v>33</v>
      </c>
      <c r="C56" s="51">
        <f>C54+C55</f>
        <v>496560900</v>
      </c>
      <c r="D56" s="148">
        <f>D54+D55</f>
        <v>1212</v>
      </c>
      <c r="E56" s="149">
        <f>E54+E55</f>
        <v>125886900</v>
      </c>
      <c r="F56" s="39">
        <f>F54+F55</f>
        <v>123558000</v>
      </c>
    </row>
    <row r="57" spans="1:6" s="5" customFormat="1" ht="13.5" customHeight="1">
      <c r="A57" s="11"/>
      <c r="B57" s="16" t="s">
        <v>81</v>
      </c>
      <c r="C57" s="49">
        <v>388483800</v>
      </c>
      <c r="D57" s="49">
        <v>739</v>
      </c>
      <c r="E57" s="146">
        <v>98197800</v>
      </c>
      <c r="F57" s="31">
        <v>96762000</v>
      </c>
    </row>
    <row r="58" spans="1:6" s="5" customFormat="1" ht="13.5" customHeight="1">
      <c r="A58" s="17" t="s">
        <v>100</v>
      </c>
      <c r="B58" s="18" t="s">
        <v>83</v>
      </c>
      <c r="C58" s="50">
        <v>29543300</v>
      </c>
      <c r="D58" s="50">
        <v>219</v>
      </c>
      <c r="E58" s="147">
        <v>7709300</v>
      </c>
      <c r="F58" s="35">
        <v>7278000</v>
      </c>
    </row>
    <row r="59" spans="1:6" s="5" customFormat="1" ht="13.5" customHeight="1" thickBot="1">
      <c r="A59" s="15"/>
      <c r="B59" s="10" t="s">
        <v>33</v>
      </c>
      <c r="C59" s="51">
        <f>C57+C58</f>
        <v>418027100</v>
      </c>
      <c r="D59" s="148">
        <f>D57+D58</f>
        <v>958</v>
      </c>
      <c r="E59" s="149">
        <f>E57+E58</f>
        <v>105907100</v>
      </c>
      <c r="F59" s="39">
        <f>F57+F58</f>
        <v>104040000</v>
      </c>
    </row>
    <row r="60" spans="1:6" s="5" customFormat="1" ht="13.5" customHeight="1">
      <c r="A60" s="11"/>
      <c r="B60" s="16" t="s">
        <v>81</v>
      </c>
      <c r="C60" s="49">
        <f>C6+C9+C12+C15+C18+C21+C24+C27+C30+C33+C36+C39+C42+C45+C48+C51+C54+C57</f>
        <v>27974558400</v>
      </c>
      <c r="D60" s="49">
        <f t="shared" ref="C60:F62" si="0">D6+D9+D12+D15+D18+D21+D24+D27+D30+D33+D36+D39+D42+D45+D48+D51+D54+D57</f>
        <v>30901</v>
      </c>
      <c r="E60" s="146">
        <f t="shared" si="0"/>
        <v>7039073400</v>
      </c>
      <c r="F60" s="42">
        <f t="shared" si="0"/>
        <v>6978495000</v>
      </c>
    </row>
    <row r="61" spans="1:6" s="5" customFormat="1" ht="13.5" customHeight="1">
      <c r="A61" s="17" t="s">
        <v>101</v>
      </c>
      <c r="B61" s="18" t="s">
        <v>83</v>
      </c>
      <c r="C61" s="50">
        <f>C7+C10+C13+C16+C19+C22+C25+C28+C31+C34+C37+C40+C43+C46+C49+C52+C55+C58</f>
        <v>764859200</v>
      </c>
      <c r="D61" s="50">
        <f t="shared" si="0"/>
        <v>6659</v>
      </c>
      <c r="E61" s="147">
        <f t="shared" si="0"/>
        <v>201030200</v>
      </c>
      <c r="F61" s="43">
        <f t="shared" si="0"/>
        <v>187943000</v>
      </c>
    </row>
    <row r="62" spans="1:6" s="5" customFormat="1" ht="13.5" customHeight="1" thickBot="1">
      <c r="A62" s="15"/>
      <c r="B62" s="10" t="s">
        <v>33</v>
      </c>
      <c r="C62" s="51">
        <f t="shared" si="0"/>
        <v>28739417600</v>
      </c>
      <c r="D62" s="153">
        <f t="shared" si="0"/>
        <v>37560</v>
      </c>
      <c r="E62" s="149">
        <f t="shared" si="0"/>
        <v>7240103600</v>
      </c>
      <c r="F62" s="44">
        <f t="shared" si="0"/>
        <v>7166438000</v>
      </c>
    </row>
    <row r="63" spans="1:6" ht="13.5" customHeight="1"/>
    <row r="65" spans="8:8">
      <c r="H65" s="5"/>
    </row>
  </sheetData>
  <phoneticPr fontId="5"/>
  <printOptions horizontalCentered="1"/>
  <pageMargins left="0.82677165354330717" right="0.43307086614173229" top="0.78740157480314965" bottom="0" header="0.31496062992125984" footer="0"/>
  <pageSetup paperSize="9" scale="9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2:G63"/>
  <sheetViews>
    <sheetView zoomScaleNormal="100" zoomScaleSheetLayoutView="100" workbookViewId="0">
      <pane xSplit="2" ySplit="5" topLeftCell="C6" activePane="bottomRight" state="frozen"/>
      <selection activeCell="H24" sqref="H24"/>
      <selection pane="topRight" activeCell="H24" sqref="H24"/>
      <selection pane="bottomLeft" activeCell="H24" sqref="H24"/>
      <selection pane="bottomRight"/>
    </sheetView>
  </sheetViews>
  <sheetFormatPr defaultColWidth="11.375" defaultRowHeight="13.5"/>
  <cols>
    <col min="1" max="1" width="11.375" customWidth="1"/>
    <col min="2" max="2" width="5.375" customWidth="1"/>
    <col min="3" max="3" width="15.375" customWidth="1"/>
    <col min="4" max="4" width="16.375" customWidth="1"/>
    <col min="5" max="7" width="15.375" customWidth="1"/>
  </cols>
  <sheetData>
    <row r="2" spans="1:7">
      <c r="A2" t="s">
        <v>45</v>
      </c>
      <c r="B2" t="s">
        <v>46</v>
      </c>
    </row>
    <row r="3" spans="1:7" ht="14.25" thickBot="1"/>
    <row r="4" spans="1:7" s="5" customFormat="1">
      <c r="A4" s="6" t="s">
        <v>55</v>
      </c>
      <c r="B4" s="7"/>
      <c r="C4" s="20" t="s">
        <v>63</v>
      </c>
      <c r="D4" s="23" t="s">
        <v>64</v>
      </c>
      <c r="E4" s="20" t="s">
        <v>65</v>
      </c>
      <c r="F4" s="23" t="s">
        <v>66</v>
      </c>
      <c r="G4" s="22" t="s">
        <v>67</v>
      </c>
    </row>
    <row r="5" spans="1:7" s="5" customFormat="1" ht="14.25" thickBot="1">
      <c r="A5" s="8"/>
      <c r="B5" s="9"/>
      <c r="C5" s="25" t="s">
        <v>74</v>
      </c>
      <c r="D5" s="10" t="s">
        <v>75</v>
      </c>
      <c r="E5" s="25" t="s">
        <v>74</v>
      </c>
      <c r="F5" s="10" t="s">
        <v>75</v>
      </c>
      <c r="G5" s="142" t="s">
        <v>74</v>
      </c>
    </row>
    <row r="6" spans="1:7" s="5" customFormat="1">
      <c r="A6" s="11"/>
      <c r="B6" s="16" t="s">
        <v>81</v>
      </c>
      <c r="C6" s="228">
        <v>559777936</v>
      </c>
      <c r="D6" s="229">
        <v>588230264</v>
      </c>
      <c r="E6" s="228">
        <v>397946551</v>
      </c>
      <c r="F6" s="229">
        <v>400562425</v>
      </c>
      <c r="G6" s="42">
        <v>305254225</v>
      </c>
    </row>
    <row r="7" spans="1:7" s="5" customFormat="1">
      <c r="A7" s="17" t="s">
        <v>82</v>
      </c>
      <c r="B7" s="18" t="s">
        <v>83</v>
      </c>
      <c r="C7" s="230">
        <v>324683426</v>
      </c>
      <c r="D7" s="231">
        <v>538417502</v>
      </c>
      <c r="E7" s="230">
        <v>456658152</v>
      </c>
      <c r="F7" s="231">
        <v>467057553</v>
      </c>
      <c r="G7" s="43">
        <v>2023369</v>
      </c>
    </row>
    <row r="8" spans="1:7" s="5" customFormat="1" ht="14.25" customHeight="1" thickBot="1">
      <c r="A8" s="15"/>
      <c r="B8" s="10" t="s">
        <v>33</v>
      </c>
      <c r="C8" s="232">
        <f>C6+C7</f>
        <v>884461362</v>
      </c>
      <c r="D8" s="233">
        <f>D6+D7</f>
        <v>1126647766</v>
      </c>
      <c r="E8" s="232">
        <f>E6+E7</f>
        <v>854604703</v>
      </c>
      <c r="F8" s="233">
        <f>F6+F7</f>
        <v>867619978</v>
      </c>
      <c r="G8" s="44">
        <f>G6+G7</f>
        <v>307277594</v>
      </c>
    </row>
    <row r="9" spans="1:7" s="5" customFormat="1">
      <c r="A9" s="11"/>
      <c r="B9" s="16" t="s">
        <v>81</v>
      </c>
      <c r="C9" s="228">
        <v>296961872</v>
      </c>
      <c r="D9" s="229">
        <v>316802827</v>
      </c>
      <c r="E9" s="228">
        <v>294061406</v>
      </c>
      <c r="F9" s="229">
        <v>291841636</v>
      </c>
      <c r="G9" s="42">
        <v>134735958</v>
      </c>
    </row>
    <row r="10" spans="1:7" s="5" customFormat="1">
      <c r="A10" s="17" t="s">
        <v>84</v>
      </c>
      <c r="B10" s="18" t="s">
        <v>83</v>
      </c>
      <c r="C10" s="230">
        <v>273226624</v>
      </c>
      <c r="D10" s="231">
        <v>452949506</v>
      </c>
      <c r="E10" s="230">
        <v>399805803</v>
      </c>
      <c r="F10" s="231">
        <v>405303945</v>
      </c>
      <c r="G10" s="43">
        <v>4096502</v>
      </c>
    </row>
    <row r="11" spans="1:7" s="5" customFormat="1" ht="14.25" thickBot="1">
      <c r="A11" s="15"/>
      <c r="B11" s="10" t="s">
        <v>33</v>
      </c>
      <c r="C11" s="232">
        <f>C9+C10</f>
        <v>570188496</v>
      </c>
      <c r="D11" s="233">
        <f>D9+D10</f>
        <v>769752333</v>
      </c>
      <c r="E11" s="232">
        <f>E9+E10</f>
        <v>693867209</v>
      </c>
      <c r="F11" s="233">
        <f>F9+F10</f>
        <v>697145581</v>
      </c>
      <c r="G11" s="44">
        <f>G9+G10</f>
        <v>138832460</v>
      </c>
    </row>
    <row r="12" spans="1:7" s="5" customFormat="1">
      <c r="A12" s="11"/>
      <c r="B12" s="16" t="s">
        <v>81</v>
      </c>
      <c r="C12" s="228">
        <v>870409501</v>
      </c>
      <c r="D12" s="229">
        <v>884408611</v>
      </c>
      <c r="E12" s="228">
        <v>646900377</v>
      </c>
      <c r="F12" s="229">
        <v>648751945</v>
      </c>
      <c r="G12" s="42">
        <v>253260712</v>
      </c>
    </row>
    <row r="13" spans="1:7" s="5" customFormat="1">
      <c r="A13" s="17" t="s">
        <v>85</v>
      </c>
      <c r="B13" s="18" t="s">
        <v>83</v>
      </c>
      <c r="C13" s="230">
        <v>106400453</v>
      </c>
      <c r="D13" s="231">
        <v>170582578</v>
      </c>
      <c r="E13" s="230">
        <v>247041974</v>
      </c>
      <c r="F13" s="231">
        <v>251179972</v>
      </c>
      <c r="G13" s="43">
        <v>1286606</v>
      </c>
    </row>
    <row r="14" spans="1:7" s="5" customFormat="1" ht="14.25" thickBot="1">
      <c r="A14" s="15"/>
      <c r="B14" s="10" t="s">
        <v>33</v>
      </c>
      <c r="C14" s="232">
        <f>C12+C13</f>
        <v>976809954</v>
      </c>
      <c r="D14" s="233">
        <f>D12+D13</f>
        <v>1054991189</v>
      </c>
      <c r="E14" s="232">
        <f>E12+E13</f>
        <v>893942351</v>
      </c>
      <c r="F14" s="233">
        <f>F12+F13</f>
        <v>899931917</v>
      </c>
      <c r="G14" s="44">
        <f>G12+G13</f>
        <v>254547318</v>
      </c>
    </row>
    <row r="15" spans="1:7" s="5" customFormat="1">
      <c r="A15" s="11"/>
      <c r="B15" s="16" t="s">
        <v>81</v>
      </c>
      <c r="C15" s="228">
        <v>517096349</v>
      </c>
      <c r="D15" s="229">
        <v>548984229</v>
      </c>
      <c r="E15" s="228">
        <v>504837494</v>
      </c>
      <c r="F15" s="229">
        <v>507860001</v>
      </c>
      <c r="G15" s="42">
        <v>183089444</v>
      </c>
    </row>
    <row r="16" spans="1:7" s="5" customFormat="1">
      <c r="A16" s="17" t="s">
        <v>86</v>
      </c>
      <c r="B16" s="18" t="s">
        <v>83</v>
      </c>
      <c r="C16" s="230">
        <v>199153990</v>
      </c>
      <c r="D16" s="231">
        <v>321837137</v>
      </c>
      <c r="E16" s="230">
        <v>306393610</v>
      </c>
      <c r="F16" s="231">
        <v>311959762</v>
      </c>
      <c r="G16" s="43">
        <v>2675009</v>
      </c>
    </row>
    <row r="17" spans="1:7" s="5" customFormat="1" ht="14.25" thickBot="1">
      <c r="A17" s="15"/>
      <c r="B17" s="10" t="s">
        <v>33</v>
      </c>
      <c r="C17" s="232">
        <f>C15+C16</f>
        <v>716250339</v>
      </c>
      <c r="D17" s="233">
        <f>D15+D16</f>
        <v>870821366</v>
      </c>
      <c r="E17" s="232">
        <f>E15+E16</f>
        <v>811231104</v>
      </c>
      <c r="F17" s="233">
        <f>F15+F16</f>
        <v>819819763</v>
      </c>
      <c r="G17" s="44">
        <f>G15+G16</f>
        <v>185764453</v>
      </c>
    </row>
    <row r="18" spans="1:7" s="5" customFormat="1">
      <c r="A18" s="11"/>
      <c r="B18" s="16" t="s">
        <v>81</v>
      </c>
      <c r="C18" s="228">
        <v>60331961</v>
      </c>
      <c r="D18" s="229">
        <v>77165384</v>
      </c>
      <c r="E18" s="228">
        <v>86478325</v>
      </c>
      <c r="F18" s="229">
        <v>87311895</v>
      </c>
      <c r="G18" s="42">
        <v>22464241</v>
      </c>
    </row>
    <row r="19" spans="1:7" s="5" customFormat="1">
      <c r="A19" s="17" t="s">
        <v>87</v>
      </c>
      <c r="B19" s="18" t="s">
        <v>83</v>
      </c>
      <c r="C19" s="230">
        <v>169308957</v>
      </c>
      <c r="D19" s="231">
        <v>297328230</v>
      </c>
      <c r="E19" s="230">
        <v>310625796</v>
      </c>
      <c r="F19" s="231">
        <v>318620021</v>
      </c>
      <c r="G19" s="43">
        <v>1410287</v>
      </c>
    </row>
    <row r="20" spans="1:7" s="5" customFormat="1" ht="14.25" thickBot="1">
      <c r="A20" s="15"/>
      <c r="B20" s="10" t="s">
        <v>33</v>
      </c>
      <c r="C20" s="232">
        <f>C18+C19</f>
        <v>229640918</v>
      </c>
      <c r="D20" s="233">
        <f>D18+D19</f>
        <v>374493614</v>
      </c>
      <c r="E20" s="232">
        <f>E18+E19</f>
        <v>397104121</v>
      </c>
      <c r="F20" s="233">
        <f>F18+F19</f>
        <v>405931916</v>
      </c>
      <c r="G20" s="44">
        <f>G18+G19</f>
        <v>23874528</v>
      </c>
    </row>
    <row r="21" spans="1:7" s="5" customFormat="1">
      <c r="A21" s="11"/>
      <c r="B21" s="16" t="s">
        <v>81</v>
      </c>
      <c r="C21" s="228">
        <v>83211720</v>
      </c>
      <c r="D21" s="229">
        <v>94697022</v>
      </c>
      <c r="E21" s="228">
        <v>90971491</v>
      </c>
      <c r="F21" s="229">
        <v>91465963</v>
      </c>
      <c r="G21" s="42">
        <v>38760908</v>
      </c>
    </row>
    <row r="22" spans="1:7" s="5" customFormat="1">
      <c r="A22" s="17" t="s">
        <v>88</v>
      </c>
      <c r="B22" s="18" t="s">
        <v>83</v>
      </c>
      <c r="C22" s="230">
        <v>252491594</v>
      </c>
      <c r="D22" s="231">
        <v>431313032</v>
      </c>
      <c r="E22" s="230">
        <v>320032871</v>
      </c>
      <c r="F22" s="231">
        <v>326322745</v>
      </c>
      <c r="G22" s="43">
        <v>2818933</v>
      </c>
    </row>
    <row r="23" spans="1:7" s="5" customFormat="1" ht="14.25" thickBot="1">
      <c r="A23" s="15"/>
      <c r="B23" s="10" t="s">
        <v>33</v>
      </c>
      <c r="C23" s="232">
        <f>C21+C22</f>
        <v>335703314</v>
      </c>
      <c r="D23" s="233">
        <f>D21+D22</f>
        <v>526010054</v>
      </c>
      <c r="E23" s="232">
        <f>E21+E22</f>
        <v>411004362</v>
      </c>
      <c r="F23" s="233">
        <f>F21+F22</f>
        <v>417788708</v>
      </c>
      <c r="G23" s="44">
        <f>G21+G22</f>
        <v>41579841</v>
      </c>
    </row>
    <row r="24" spans="1:7" s="5" customFormat="1">
      <c r="A24" s="11"/>
      <c r="B24" s="16" t="s">
        <v>81</v>
      </c>
      <c r="C24" s="228">
        <v>91204358</v>
      </c>
      <c r="D24" s="229">
        <v>96633596</v>
      </c>
      <c r="E24" s="228">
        <v>107514664</v>
      </c>
      <c r="F24" s="229">
        <v>97049326</v>
      </c>
      <c r="G24" s="42">
        <v>36230135</v>
      </c>
    </row>
    <row r="25" spans="1:7" s="5" customFormat="1">
      <c r="A25" s="17" t="s">
        <v>89</v>
      </c>
      <c r="B25" s="18" t="s">
        <v>83</v>
      </c>
      <c r="C25" s="230">
        <v>189134845</v>
      </c>
      <c r="D25" s="231">
        <v>313802055</v>
      </c>
      <c r="E25" s="230">
        <v>294698853</v>
      </c>
      <c r="F25" s="231">
        <v>295308518</v>
      </c>
      <c r="G25" s="43">
        <v>2165138</v>
      </c>
    </row>
    <row r="26" spans="1:7" s="5" customFormat="1" ht="14.25" thickBot="1">
      <c r="A26" s="15"/>
      <c r="B26" s="10" t="s">
        <v>33</v>
      </c>
      <c r="C26" s="232">
        <f>C24+C25</f>
        <v>280339203</v>
      </c>
      <c r="D26" s="233">
        <f>D24+D25</f>
        <v>410435651</v>
      </c>
      <c r="E26" s="232">
        <f>E24+E25</f>
        <v>402213517</v>
      </c>
      <c r="F26" s="233">
        <f>F24+F25</f>
        <v>392357844</v>
      </c>
      <c r="G26" s="44">
        <f>G24+G25</f>
        <v>38395273</v>
      </c>
    </row>
    <row r="27" spans="1:7" s="5" customFormat="1">
      <c r="A27" s="11"/>
      <c r="B27" s="16" t="s">
        <v>81</v>
      </c>
      <c r="C27" s="228">
        <v>98761507</v>
      </c>
      <c r="D27" s="229">
        <v>95164068</v>
      </c>
      <c r="E27" s="228">
        <v>91512376</v>
      </c>
      <c r="F27" s="229">
        <v>82122261</v>
      </c>
      <c r="G27" s="42">
        <v>42248454</v>
      </c>
    </row>
    <row r="28" spans="1:7" s="5" customFormat="1">
      <c r="A28" s="17" t="s">
        <v>90</v>
      </c>
      <c r="B28" s="18" t="s">
        <v>83</v>
      </c>
      <c r="C28" s="230">
        <v>293330117</v>
      </c>
      <c r="D28" s="231">
        <v>462044866</v>
      </c>
      <c r="E28" s="230">
        <v>327300999</v>
      </c>
      <c r="F28" s="231">
        <v>320528662</v>
      </c>
      <c r="G28" s="43">
        <v>2748917</v>
      </c>
    </row>
    <row r="29" spans="1:7" s="5" customFormat="1" ht="14.25" thickBot="1">
      <c r="A29" s="15"/>
      <c r="B29" s="10" t="s">
        <v>33</v>
      </c>
      <c r="C29" s="232">
        <f>C27+C28</f>
        <v>392091624</v>
      </c>
      <c r="D29" s="233">
        <f>D27+D28</f>
        <v>557208934</v>
      </c>
      <c r="E29" s="232">
        <f>E27+E28</f>
        <v>418813375</v>
      </c>
      <c r="F29" s="233">
        <f>F27+F28</f>
        <v>402650923</v>
      </c>
      <c r="G29" s="44">
        <f>G27+G28</f>
        <v>44997371</v>
      </c>
    </row>
    <row r="30" spans="1:7" s="5" customFormat="1">
      <c r="A30" s="11"/>
      <c r="B30" s="16" t="s">
        <v>81</v>
      </c>
      <c r="C30" s="228">
        <v>169380186</v>
      </c>
      <c r="D30" s="229">
        <v>181611872</v>
      </c>
      <c r="E30" s="228">
        <v>122597933</v>
      </c>
      <c r="F30" s="229">
        <v>122185795</v>
      </c>
      <c r="G30" s="42">
        <v>178837088</v>
      </c>
    </row>
    <row r="31" spans="1:7" s="5" customFormat="1">
      <c r="A31" s="17" t="s">
        <v>91</v>
      </c>
      <c r="B31" s="18" t="s">
        <v>83</v>
      </c>
      <c r="C31" s="230">
        <v>158538818</v>
      </c>
      <c r="D31" s="231">
        <v>276975123</v>
      </c>
      <c r="E31" s="230">
        <v>253340857</v>
      </c>
      <c r="F31" s="231">
        <v>260101167</v>
      </c>
      <c r="G31" s="43">
        <v>1243085</v>
      </c>
    </row>
    <row r="32" spans="1:7" s="5" customFormat="1" ht="14.25" thickBot="1">
      <c r="A32" s="15"/>
      <c r="B32" s="10" t="s">
        <v>33</v>
      </c>
      <c r="C32" s="232">
        <f>C30+C31</f>
        <v>327919004</v>
      </c>
      <c r="D32" s="233">
        <f>D30+D31</f>
        <v>458586995</v>
      </c>
      <c r="E32" s="232">
        <f>E30+E31</f>
        <v>375938790</v>
      </c>
      <c r="F32" s="233">
        <f>F30+F31</f>
        <v>382286962</v>
      </c>
      <c r="G32" s="44">
        <f>G30+G31</f>
        <v>180080173</v>
      </c>
    </row>
    <row r="33" spans="1:7" s="5" customFormat="1">
      <c r="A33" s="11"/>
      <c r="B33" s="16" t="s">
        <v>81</v>
      </c>
      <c r="C33" s="228">
        <v>236081660</v>
      </c>
      <c r="D33" s="229">
        <v>244177321</v>
      </c>
      <c r="E33" s="228">
        <v>184058339</v>
      </c>
      <c r="F33" s="229">
        <v>183182628</v>
      </c>
      <c r="G33" s="42">
        <v>123664937</v>
      </c>
    </row>
    <row r="34" spans="1:7" s="5" customFormat="1">
      <c r="A34" s="17" t="s">
        <v>92</v>
      </c>
      <c r="B34" s="18" t="s">
        <v>83</v>
      </c>
      <c r="C34" s="230">
        <v>195709258</v>
      </c>
      <c r="D34" s="231">
        <v>347320045</v>
      </c>
      <c r="E34" s="230">
        <v>297981358</v>
      </c>
      <c r="F34" s="231">
        <v>302142326</v>
      </c>
      <c r="G34" s="43">
        <v>1792405</v>
      </c>
    </row>
    <row r="35" spans="1:7" s="5" customFormat="1" ht="14.25" thickBot="1">
      <c r="A35" s="15"/>
      <c r="B35" s="10" t="s">
        <v>33</v>
      </c>
      <c r="C35" s="232">
        <f>C33+C34</f>
        <v>431790918</v>
      </c>
      <c r="D35" s="233">
        <f>D33+D34</f>
        <v>591497366</v>
      </c>
      <c r="E35" s="232">
        <f>E33+E34</f>
        <v>482039697</v>
      </c>
      <c r="F35" s="233">
        <f>F33+F34</f>
        <v>485324954</v>
      </c>
      <c r="G35" s="44">
        <f>G33+G34</f>
        <v>125457342</v>
      </c>
    </row>
    <row r="36" spans="1:7" s="5" customFormat="1">
      <c r="A36" s="11"/>
      <c r="B36" s="16" t="s">
        <v>81</v>
      </c>
      <c r="C36" s="228">
        <v>318077262</v>
      </c>
      <c r="D36" s="229">
        <v>338505667</v>
      </c>
      <c r="E36" s="228">
        <v>332483753</v>
      </c>
      <c r="F36" s="229">
        <v>332557813</v>
      </c>
      <c r="G36" s="42">
        <v>127491679</v>
      </c>
    </row>
    <row r="37" spans="1:7" s="5" customFormat="1">
      <c r="A37" s="17" t="s">
        <v>93</v>
      </c>
      <c r="B37" s="18" t="s">
        <v>83</v>
      </c>
      <c r="C37" s="230">
        <v>589088458</v>
      </c>
      <c r="D37" s="231">
        <v>937104238</v>
      </c>
      <c r="E37" s="230">
        <v>604958610</v>
      </c>
      <c r="F37" s="231">
        <v>614583367</v>
      </c>
      <c r="G37" s="43">
        <v>6804058</v>
      </c>
    </row>
    <row r="38" spans="1:7" s="5" customFormat="1" ht="14.25" thickBot="1">
      <c r="A38" s="15"/>
      <c r="B38" s="10" t="s">
        <v>33</v>
      </c>
      <c r="C38" s="232">
        <f>C36+C37</f>
        <v>907165720</v>
      </c>
      <c r="D38" s="233">
        <f>D36+D37</f>
        <v>1275609905</v>
      </c>
      <c r="E38" s="232">
        <f>E36+E37</f>
        <v>937442363</v>
      </c>
      <c r="F38" s="233">
        <f>F36+F37</f>
        <v>947141180</v>
      </c>
      <c r="G38" s="44">
        <f>G36+G37</f>
        <v>134295737</v>
      </c>
    </row>
    <row r="39" spans="1:7" s="5" customFormat="1">
      <c r="A39" s="11"/>
      <c r="B39" s="16" t="s">
        <v>81</v>
      </c>
      <c r="C39" s="228">
        <v>79920438</v>
      </c>
      <c r="D39" s="229">
        <v>83333629</v>
      </c>
      <c r="E39" s="228">
        <v>83138099</v>
      </c>
      <c r="F39" s="229">
        <v>75040082</v>
      </c>
      <c r="G39" s="42">
        <v>45278382</v>
      </c>
    </row>
    <row r="40" spans="1:7" s="5" customFormat="1">
      <c r="A40" s="17" t="s">
        <v>94</v>
      </c>
      <c r="B40" s="18" t="s">
        <v>83</v>
      </c>
      <c r="C40" s="230">
        <v>234517689</v>
      </c>
      <c r="D40" s="231">
        <v>369790737</v>
      </c>
      <c r="E40" s="230">
        <v>260721584</v>
      </c>
      <c r="F40" s="231">
        <v>258689603</v>
      </c>
      <c r="G40" s="43">
        <v>3381230</v>
      </c>
    </row>
    <row r="41" spans="1:7" s="5" customFormat="1" ht="14.25" thickBot="1">
      <c r="A41" s="15"/>
      <c r="B41" s="10" t="s">
        <v>33</v>
      </c>
      <c r="C41" s="232">
        <f>C39+C40</f>
        <v>314438127</v>
      </c>
      <c r="D41" s="233">
        <f>D39+D40</f>
        <v>453124366</v>
      </c>
      <c r="E41" s="232">
        <f>E39+E40</f>
        <v>343859683</v>
      </c>
      <c r="F41" s="233">
        <f>F39+F40</f>
        <v>333729685</v>
      </c>
      <c r="G41" s="44">
        <f>G39+G40</f>
        <v>48659612</v>
      </c>
    </row>
    <row r="42" spans="1:7" s="5" customFormat="1">
      <c r="A42" s="11"/>
      <c r="B42" s="16" t="s">
        <v>81</v>
      </c>
      <c r="C42" s="228">
        <v>193145191</v>
      </c>
      <c r="D42" s="229">
        <v>206462925</v>
      </c>
      <c r="E42" s="228">
        <v>161926794</v>
      </c>
      <c r="F42" s="229">
        <v>153330640</v>
      </c>
      <c r="G42" s="42">
        <v>72596767</v>
      </c>
    </row>
    <row r="43" spans="1:7" s="5" customFormat="1">
      <c r="A43" s="17" t="s">
        <v>95</v>
      </c>
      <c r="B43" s="18" t="s">
        <v>83</v>
      </c>
      <c r="C43" s="230">
        <v>605424061</v>
      </c>
      <c r="D43" s="231">
        <v>1030438664</v>
      </c>
      <c r="E43" s="230">
        <v>521853921</v>
      </c>
      <c r="F43" s="231">
        <v>519792174</v>
      </c>
      <c r="G43" s="43">
        <v>6021310</v>
      </c>
    </row>
    <row r="44" spans="1:7" s="5" customFormat="1" ht="14.25" thickBot="1">
      <c r="A44" s="15"/>
      <c r="B44" s="10" t="s">
        <v>33</v>
      </c>
      <c r="C44" s="232">
        <f>C42+C43</f>
        <v>798569252</v>
      </c>
      <c r="D44" s="233">
        <f>D42+D43</f>
        <v>1236901589</v>
      </c>
      <c r="E44" s="232">
        <f>E42+E43</f>
        <v>683780715</v>
      </c>
      <c r="F44" s="233">
        <f>F42+F43</f>
        <v>673122814</v>
      </c>
      <c r="G44" s="44">
        <f>G42+G43</f>
        <v>78618077</v>
      </c>
    </row>
    <row r="45" spans="1:7" s="5" customFormat="1">
      <c r="A45" s="12"/>
      <c r="B45" s="13" t="s">
        <v>81</v>
      </c>
      <c r="C45" s="234">
        <v>239108075</v>
      </c>
      <c r="D45" s="235">
        <v>248493575</v>
      </c>
      <c r="E45" s="234">
        <v>289018655</v>
      </c>
      <c r="F45" s="235">
        <v>285447244</v>
      </c>
      <c r="G45" s="42">
        <v>187920019</v>
      </c>
    </row>
    <row r="46" spans="1:7" s="5" customFormat="1">
      <c r="A46" s="17" t="s">
        <v>96</v>
      </c>
      <c r="B46" s="18" t="s">
        <v>83</v>
      </c>
      <c r="C46" s="230">
        <v>443579808</v>
      </c>
      <c r="D46" s="231">
        <v>614603416</v>
      </c>
      <c r="E46" s="230">
        <v>382551117</v>
      </c>
      <c r="F46" s="231">
        <v>371986636</v>
      </c>
      <c r="G46" s="43">
        <v>5283760</v>
      </c>
    </row>
    <row r="47" spans="1:7" s="5" customFormat="1" ht="14.25" thickBot="1">
      <c r="A47" s="12"/>
      <c r="B47" s="19" t="s">
        <v>33</v>
      </c>
      <c r="C47" s="236">
        <f>C46+C45</f>
        <v>682687883</v>
      </c>
      <c r="D47" s="237">
        <f>D46+D45</f>
        <v>863096991</v>
      </c>
      <c r="E47" s="236">
        <f>E46+E45</f>
        <v>671569772</v>
      </c>
      <c r="F47" s="237">
        <f>F46+F45</f>
        <v>657433880</v>
      </c>
      <c r="G47" s="44">
        <f>G45+G46</f>
        <v>193203779</v>
      </c>
    </row>
    <row r="48" spans="1:7" s="5" customFormat="1">
      <c r="A48" s="11"/>
      <c r="B48" s="16" t="s">
        <v>81</v>
      </c>
      <c r="C48" s="228">
        <v>203513313</v>
      </c>
      <c r="D48" s="229">
        <v>203367037</v>
      </c>
      <c r="E48" s="228">
        <v>213359646</v>
      </c>
      <c r="F48" s="229">
        <v>209677094</v>
      </c>
      <c r="G48" s="42">
        <v>142714211</v>
      </c>
    </row>
    <row r="49" spans="1:7" s="5" customFormat="1">
      <c r="A49" s="17" t="s">
        <v>97</v>
      </c>
      <c r="B49" s="18" t="s">
        <v>83</v>
      </c>
      <c r="C49" s="230">
        <v>310025803</v>
      </c>
      <c r="D49" s="231">
        <v>491658698</v>
      </c>
      <c r="E49" s="230">
        <v>456151985</v>
      </c>
      <c r="F49" s="231">
        <v>446439383</v>
      </c>
      <c r="G49" s="43">
        <v>4222213</v>
      </c>
    </row>
    <row r="50" spans="1:7" s="5" customFormat="1" ht="14.25" thickBot="1">
      <c r="A50" s="15"/>
      <c r="B50" s="10" t="s">
        <v>33</v>
      </c>
      <c r="C50" s="232">
        <f>C48+C49</f>
        <v>513539116</v>
      </c>
      <c r="D50" s="233">
        <f>D48+D49</f>
        <v>695025735</v>
      </c>
      <c r="E50" s="232">
        <f>E48+E49</f>
        <v>669511631</v>
      </c>
      <c r="F50" s="233">
        <f>F48+F49</f>
        <v>656116477</v>
      </c>
      <c r="G50" s="44">
        <f>G48+G49</f>
        <v>146936424</v>
      </c>
    </row>
    <row r="51" spans="1:7" s="5" customFormat="1">
      <c r="A51" s="11"/>
      <c r="B51" s="16" t="s">
        <v>81</v>
      </c>
      <c r="C51" s="228">
        <v>56597640</v>
      </c>
      <c r="D51" s="229">
        <v>58396653</v>
      </c>
      <c r="E51" s="228">
        <v>43935478</v>
      </c>
      <c r="F51" s="229">
        <v>43752238</v>
      </c>
      <c r="G51" s="42">
        <v>43335754</v>
      </c>
    </row>
    <row r="52" spans="1:7" s="5" customFormat="1">
      <c r="A52" s="17" t="s">
        <v>98</v>
      </c>
      <c r="B52" s="18" t="s">
        <v>83</v>
      </c>
      <c r="C52" s="230">
        <v>138914899</v>
      </c>
      <c r="D52" s="231">
        <v>236776510</v>
      </c>
      <c r="E52" s="230">
        <v>177747438</v>
      </c>
      <c r="F52" s="231">
        <v>177913642</v>
      </c>
      <c r="G52" s="43">
        <v>1755797</v>
      </c>
    </row>
    <row r="53" spans="1:7" s="5" customFormat="1" ht="14.25" thickBot="1">
      <c r="A53" s="15"/>
      <c r="B53" s="10" t="s">
        <v>33</v>
      </c>
      <c r="C53" s="232">
        <f>C51+C52</f>
        <v>195512539</v>
      </c>
      <c r="D53" s="233">
        <f>D51+D52</f>
        <v>295173163</v>
      </c>
      <c r="E53" s="232">
        <f>E51+E52</f>
        <v>221682916</v>
      </c>
      <c r="F53" s="233">
        <f>F51+F52</f>
        <v>221665880</v>
      </c>
      <c r="G53" s="44">
        <f>G51+G52</f>
        <v>45091551</v>
      </c>
    </row>
    <row r="54" spans="1:7" s="5" customFormat="1">
      <c r="A54" s="11"/>
      <c r="B54" s="16" t="s">
        <v>81</v>
      </c>
      <c r="C54" s="228">
        <v>65614526</v>
      </c>
      <c r="D54" s="229">
        <v>60529329</v>
      </c>
      <c r="E54" s="228">
        <v>39410696</v>
      </c>
      <c r="F54" s="229">
        <v>33347528</v>
      </c>
      <c r="G54" s="42">
        <v>32656226</v>
      </c>
    </row>
    <row r="55" spans="1:7" s="5" customFormat="1">
      <c r="A55" s="17" t="s">
        <v>99</v>
      </c>
      <c r="B55" s="18" t="s">
        <v>83</v>
      </c>
      <c r="C55" s="230">
        <v>229444924</v>
      </c>
      <c r="D55" s="231">
        <v>348822865</v>
      </c>
      <c r="E55" s="230">
        <v>209325375</v>
      </c>
      <c r="F55" s="231">
        <v>195742795</v>
      </c>
      <c r="G55" s="43">
        <v>2816706</v>
      </c>
    </row>
    <row r="56" spans="1:7" s="5" customFormat="1" ht="14.25" thickBot="1">
      <c r="A56" s="15"/>
      <c r="B56" s="10" t="s">
        <v>33</v>
      </c>
      <c r="C56" s="232">
        <f>C54+C55</f>
        <v>295059450</v>
      </c>
      <c r="D56" s="233">
        <f>D54+D55</f>
        <v>409352194</v>
      </c>
      <c r="E56" s="232">
        <f>E54+E55</f>
        <v>248736071</v>
      </c>
      <c r="F56" s="233">
        <f>F54+F55</f>
        <v>229090323</v>
      </c>
      <c r="G56" s="44">
        <f>G54+G55</f>
        <v>35472932</v>
      </c>
    </row>
    <row r="57" spans="1:7" s="5" customFormat="1">
      <c r="A57" s="11"/>
      <c r="B57" s="16" t="s">
        <v>81</v>
      </c>
      <c r="C57" s="228">
        <v>62539573</v>
      </c>
      <c r="D57" s="229">
        <v>62440253</v>
      </c>
      <c r="E57" s="228">
        <v>51576800</v>
      </c>
      <c r="F57" s="229">
        <v>49795517</v>
      </c>
      <c r="G57" s="42">
        <v>27751394</v>
      </c>
    </row>
    <row r="58" spans="1:7" s="5" customFormat="1">
      <c r="A58" s="17" t="s">
        <v>100</v>
      </c>
      <c r="B58" s="18" t="s">
        <v>83</v>
      </c>
      <c r="C58" s="230">
        <v>169997124</v>
      </c>
      <c r="D58" s="231">
        <v>263923474</v>
      </c>
      <c r="E58" s="230">
        <v>148440645</v>
      </c>
      <c r="F58" s="231">
        <v>148070168</v>
      </c>
      <c r="G58" s="43">
        <v>2110999</v>
      </c>
    </row>
    <row r="59" spans="1:7" s="5" customFormat="1" ht="14.25" thickBot="1">
      <c r="A59" s="15"/>
      <c r="B59" s="10" t="s">
        <v>33</v>
      </c>
      <c r="C59" s="232">
        <f>C57+C58</f>
        <v>232536697</v>
      </c>
      <c r="D59" s="233">
        <f>D57+D58</f>
        <v>326363727</v>
      </c>
      <c r="E59" s="232">
        <f>E57+E58</f>
        <v>200017445</v>
      </c>
      <c r="F59" s="233">
        <f>F57+F58</f>
        <v>197865685</v>
      </c>
      <c r="G59" s="44">
        <f>G57+G58</f>
        <v>29862393</v>
      </c>
    </row>
    <row r="60" spans="1:7" s="5" customFormat="1">
      <c r="A60" s="11"/>
      <c r="B60" s="16" t="s">
        <v>81</v>
      </c>
      <c r="C60" s="211">
        <f>C6+C9+C12+C15+C18+C21+C24+C27+C30+C33+C36+C39+C42+C45+C48+C51+C54+C57</f>
        <v>4201733068</v>
      </c>
      <c r="D60" s="212">
        <f t="shared" ref="C60:G62" si="0">D6+D9+D12+D15+D18+D21+D24+D27+D30+D33+D36+D39+D42+D45+D48+D51+D54+D57</f>
        <v>4389404262</v>
      </c>
      <c r="E60" s="211">
        <f t="shared" si="0"/>
        <v>3741728877</v>
      </c>
      <c r="F60" s="212">
        <f t="shared" si="0"/>
        <v>3695282031</v>
      </c>
      <c r="G60" s="176">
        <f>G6+G9+G12+G15+G18+G21+G24+G27+G30+G33+G36+G39+G42+G45+G48+G51+G54+G57</f>
        <v>1998290534</v>
      </c>
    </row>
    <row r="61" spans="1:7" s="5" customFormat="1">
      <c r="A61" s="17" t="s">
        <v>101</v>
      </c>
      <c r="B61" s="18" t="s">
        <v>83</v>
      </c>
      <c r="C61" s="213">
        <f t="shared" si="0"/>
        <v>4882970848</v>
      </c>
      <c r="D61" s="214">
        <f t="shared" si="0"/>
        <v>7905688676</v>
      </c>
      <c r="E61" s="213">
        <f t="shared" si="0"/>
        <v>5975630948</v>
      </c>
      <c r="F61" s="214">
        <f>F7+F10+F13+F16+F19+F22+F25+F28+F31+F34+F37+F40+F43+F46+F49+F52+F55+F58</f>
        <v>5991742439</v>
      </c>
      <c r="G61" s="86">
        <f>G7+G10+G13+G16+G19+G22+G25+G28+G31+G34+G37+G40+G43+G46+G49+G52+G55+G58</f>
        <v>54656324</v>
      </c>
    </row>
    <row r="62" spans="1:7" s="5" customFormat="1" ht="14.25" thickBot="1">
      <c r="A62" s="15"/>
      <c r="B62" s="10" t="s">
        <v>33</v>
      </c>
      <c r="C62" s="215">
        <f t="shared" si="0"/>
        <v>9084703916</v>
      </c>
      <c r="D62" s="216">
        <f t="shared" si="0"/>
        <v>12295092938</v>
      </c>
      <c r="E62" s="215">
        <f t="shared" si="0"/>
        <v>9717359825</v>
      </c>
      <c r="F62" s="216">
        <f t="shared" si="0"/>
        <v>9687024470</v>
      </c>
      <c r="G62" s="44">
        <f t="shared" si="0"/>
        <v>2052946858</v>
      </c>
    </row>
    <row r="63" spans="1:7" s="3" customFormat="1">
      <c r="A63" s="238"/>
      <c r="B63" s="131"/>
      <c r="C63" s="4"/>
      <c r="D63" s="4"/>
      <c r="E63" s="4"/>
      <c r="F63" s="4"/>
      <c r="G63" s="4"/>
    </row>
  </sheetData>
  <phoneticPr fontId="5"/>
  <pageMargins left="0.70866141732283472" right="0.70866141732283472" top="0.78740157480314965" bottom="0" header="0.31496062992125984" footer="0"/>
  <pageSetup paperSize="9" scale="8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N65"/>
  <sheetViews>
    <sheetView zoomScaleNormal="100" zoomScaleSheetLayoutView="100" workbookViewId="0">
      <pane xSplit="2" ySplit="4" topLeftCell="C5" activePane="bottomRight" state="frozen"/>
      <selection activeCell="E28" sqref="E28"/>
      <selection pane="topRight" activeCell="E28" sqref="E28"/>
      <selection pane="bottomLeft" activeCell="E28" sqref="E28"/>
      <selection pane="bottomRight"/>
    </sheetView>
  </sheetViews>
  <sheetFormatPr defaultColWidth="11.375" defaultRowHeight="13.5"/>
  <cols>
    <col min="1" max="1" width="9.75" style="5" customWidth="1"/>
    <col min="2" max="2" width="5.5" style="5" customWidth="1"/>
    <col min="3" max="4" width="13.375" style="5" customWidth="1"/>
    <col min="5" max="5" width="15.875" style="5" customWidth="1"/>
    <col min="6" max="8" width="13.375" style="5" customWidth="1"/>
    <col min="9" max="9" width="11.375" style="5" customWidth="1"/>
    <col min="10" max="10" width="5.375" style="5" customWidth="1"/>
    <col min="11" max="13" width="13.375" style="5" customWidth="1"/>
    <col min="14" max="14" width="13.5" style="5" customWidth="1"/>
    <col min="15" max="16384" width="11.375" style="5"/>
  </cols>
  <sheetData>
    <row r="1" spans="1:14" customFormat="1">
      <c r="A1" t="s">
        <v>36</v>
      </c>
    </row>
    <row r="2" spans="1:14" customFormat="1">
      <c r="A2" t="s">
        <v>43</v>
      </c>
      <c r="B2" t="s">
        <v>44</v>
      </c>
    </row>
    <row r="3" spans="1:14" customFormat="1" ht="14.25" thickBot="1">
      <c r="A3" t="s">
        <v>51</v>
      </c>
      <c r="F3" s="110"/>
      <c r="G3" s="110"/>
      <c r="I3" t="s">
        <v>52</v>
      </c>
      <c r="N3" s="110"/>
    </row>
    <row r="4" spans="1:14">
      <c r="A4" s="6" t="s">
        <v>55</v>
      </c>
      <c r="B4" s="7"/>
      <c r="C4" s="11" t="s">
        <v>56</v>
      </c>
      <c r="D4" s="54" t="s">
        <v>57</v>
      </c>
      <c r="E4" s="7" t="s">
        <v>58</v>
      </c>
      <c r="F4" s="55" t="s">
        <v>59</v>
      </c>
      <c r="G4" s="46" t="s">
        <v>60</v>
      </c>
      <c r="H4" s="56" t="s">
        <v>61</v>
      </c>
      <c r="I4" s="6" t="s">
        <v>55</v>
      </c>
      <c r="J4" s="7"/>
      <c r="K4" s="6" t="s">
        <v>56</v>
      </c>
      <c r="L4" s="54" t="s">
        <v>57</v>
      </c>
      <c r="M4" s="7" t="s">
        <v>58</v>
      </c>
      <c r="N4" s="55" t="s">
        <v>62</v>
      </c>
    </row>
    <row r="5" spans="1:14" ht="14.25" thickBot="1">
      <c r="A5" s="24"/>
      <c r="B5" s="57"/>
      <c r="C5" s="12" t="s">
        <v>73</v>
      </c>
      <c r="D5" s="58" t="s">
        <v>73</v>
      </c>
      <c r="E5" s="57" t="s">
        <v>73</v>
      </c>
      <c r="F5" s="59"/>
      <c r="G5" s="59" t="s">
        <v>73</v>
      </c>
      <c r="H5" s="57"/>
      <c r="I5" s="8"/>
      <c r="J5" s="9"/>
      <c r="K5" s="8" t="s">
        <v>73</v>
      </c>
      <c r="L5" s="60" t="s">
        <v>73</v>
      </c>
      <c r="M5" s="9" t="s">
        <v>73</v>
      </c>
      <c r="N5" s="47"/>
    </row>
    <row r="6" spans="1:14">
      <c r="A6" s="11"/>
      <c r="B6" s="16" t="s">
        <v>81</v>
      </c>
      <c r="C6" s="29">
        <v>431</v>
      </c>
      <c r="D6" s="30">
        <v>720</v>
      </c>
      <c r="E6" s="42">
        <v>3142</v>
      </c>
      <c r="F6" s="49">
        <f>C6+D6+E6</f>
        <v>4293</v>
      </c>
      <c r="G6" s="49">
        <f>'９４'!D6</f>
        <v>2175</v>
      </c>
      <c r="H6" s="42">
        <f>F6+G6</f>
        <v>6468</v>
      </c>
      <c r="I6" s="11"/>
      <c r="J6" s="16" t="s">
        <v>81</v>
      </c>
      <c r="K6" s="239">
        <v>428</v>
      </c>
      <c r="L6" s="30">
        <v>718</v>
      </c>
      <c r="M6" s="42">
        <v>3138</v>
      </c>
      <c r="N6" s="49">
        <f>K6+L6+M6</f>
        <v>4284</v>
      </c>
    </row>
    <row r="7" spans="1:14">
      <c r="A7" s="17" t="s">
        <v>82</v>
      </c>
      <c r="B7" s="18" t="s">
        <v>83</v>
      </c>
      <c r="C7" s="33">
        <v>9244</v>
      </c>
      <c r="D7" s="34">
        <v>11645</v>
      </c>
      <c r="E7" s="43">
        <v>75286</v>
      </c>
      <c r="F7" s="50">
        <f t="shared" ref="F7:F59" si="0">C7+D7+E7</f>
        <v>96175</v>
      </c>
      <c r="G7" s="50">
        <f>'９４'!D7</f>
        <v>306</v>
      </c>
      <c r="H7" s="43">
        <f t="shared" ref="H7:H62" si="1">F7+G7</f>
        <v>96481</v>
      </c>
      <c r="I7" s="17" t="s">
        <v>82</v>
      </c>
      <c r="J7" s="18" t="s">
        <v>83</v>
      </c>
      <c r="K7" s="240">
        <v>9179</v>
      </c>
      <c r="L7" s="34">
        <v>11605</v>
      </c>
      <c r="M7" s="43">
        <v>75143</v>
      </c>
      <c r="N7" s="50">
        <f t="shared" ref="N7:N59" si="2">K7+L7+M7</f>
        <v>95927</v>
      </c>
    </row>
    <row r="8" spans="1:14" ht="14.25" customHeight="1" thickBot="1">
      <c r="A8" s="15"/>
      <c r="B8" s="10" t="s">
        <v>33</v>
      </c>
      <c r="C8" s="37">
        <f>C6+C7</f>
        <v>9675</v>
      </c>
      <c r="D8" s="38">
        <f>D6+D7</f>
        <v>12365</v>
      </c>
      <c r="E8" s="44">
        <f>E6+E7</f>
        <v>78428</v>
      </c>
      <c r="F8" s="51">
        <f t="shared" si="0"/>
        <v>100468</v>
      </c>
      <c r="G8" s="51">
        <f>G6+G7</f>
        <v>2481</v>
      </c>
      <c r="H8" s="44">
        <f t="shared" si="1"/>
        <v>102949</v>
      </c>
      <c r="I8" s="15"/>
      <c r="J8" s="10" t="s">
        <v>33</v>
      </c>
      <c r="K8" s="61">
        <f>K6+K7</f>
        <v>9607</v>
      </c>
      <c r="L8" s="38">
        <f>L6+L7</f>
        <v>12323</v>
      </c>
      <c r="M8" s="44">
        <f>M6+M7</f>
        <v>78281</v>
      </c>
      <c r="N8" s="51">
        <f t="shared" si="2"/>
        <v>100211</v>
      </c>
    </row>
    <row r="9" spans="1:14">
      <c r="A9" s="11"/>
      <c r="B9" s="16" t="s">
        <v>81</v>
      </c>
      <c r="C9" s="29">
        <v>639</v>
      </c>
      <c r="D9" s="30">
        <v>527</v>
      </c>
      <c r="E9" s="42">
        <v>2922</v>
      </c>
      <c r="F9" s="49">
        <f t="shared" si="0"/>
        <v>4088</v>
      </c>
      <c r="G9" s="49">
        <f>'９４'!D9</f>
        <v>2194</v>
      </c>
      <c r="H9" s="42">
        <f t="shared" si="1"/>
        <v>6282</v>
      </c>
      <c r="I9" s="11"/>
      <c r="J9" s="16" t="s">
        <v>81</v>
      </c>
      <c r="K9" s="239">
        <v>560</v>
      </c>
      <c r="L9" s="30">
        <v>496</v>
      </c>
      <c r="M9" s="42">
        <v>2853</v>
      </c>
      <c r="N9" s="49">
        <f t="shared" si="2"/>
        <v>3909</v>
      </c>
    </row>
    <row r="10" spans="1:14">
      <c r="A10" s="17" t="s">
        <v>84</v>
      </c>
      <c r="B10" s="18" t="s">
        <v>83</v>
      </c>
      <c r="C10" s="33">
        <v>6796</v>
      </c>
      <c r="D10" s="34">
        <v>9413</v>
      </c>
      <c r="E10" s="43">
        <v>64127</v>
      </c>
      <c r="F10" s="50">
        <f t="shared" si="0"/>
        <v>80336</v>
      </c>
      <c r="G10" s="50">
        <f>'９４'!D10</f>
        <v>486</v>
      </c>
      <c r="H10" s="43">
        <f t="shared" si="1"/>
        <v>80822</v>
      </c>
      <c r="I10" s="17" t="s">
        <v>84</v>
      </c>
      <c r="J10" s="18" t="s">
        <v>83</v>
      </c>
      <c r="K10" s="240">
        <v>6375</v>
      </c>
      <c r="L10" s="34">
        <v>9135</v>
      </c>
      <c r="M10" s="43">
        <v>63242</v>
      </c>
      <c r="N10" s="50">
        <f t="shared" si="2"/>
        <v>78752</v>
      </c>
    </row>
    <row r="11" spans="1:14" ht="14.25" thickBot="1">
      <c r="A11" s="15"/>
      <c r="B11" s="10" t="s">
        <v>33</v>
      </c>
      <c r="C11" s="37">
        <f>C9+C10</f>
        <v>7435</v>
      </c>
      <c r="D11" s="38">
        <f>D9+D10</f>
        <v>9940</v>
      </c>
      <c r="E11" s="44">
        <f>E9+E10</f>
        <v>67049</v>
      </c>
      <c r="F11" s="51">
        <f t="shared" si="0"/>
        <v>84424</v>
      </c>
      <c r="G11" s="51">
        <f>G9+G10</f>
        <v>2680</v>
      </c>
      <c r="H11" s="44">
        <f t="shared" si="1"/>
        <v>87104</v>
      </c>
      <c r="I11" s="15"/>
      <c r="J11" s="10" t="s">
        <v>33</v>
      </c>
      <c r="K11" s="61">
        <f>K9+K10</f>
        <v>6935</v>
      </c>
      <c r="L11" s="38">
        <f>L9+L10</f>
        <v>9631</v>
      </c>
      <c r="M11" s="44">
        <f>M9+M10</f>
        <v>66095</v>
      </c>
      <c r="N11" s="51">
        <f t="shared" si="2"/>
        <v>82661</v>
      </c>
    </row>
    <row r="12" spans="1:14">
      <c r="A12" s="11"/>
      <c r="B12" s="16" t="s">
        <v>81</v>
      </c>
      <c r="C12" s="29">
        <v>294</v>
      </c>
      <c r="D12" s="30">
        <v>338</v>
      </c>
      <c r="E12" s="42">
        <v>2175</v>
      </c>
      <c r="F12" s="49">
        <f t="shared" si="0"/>
        <v>2807</v>
      </c>
      <c r="G12" s="49">
        <f>'９４'!D12</f>
        <v>3197</v>
      </c>
      <c r="H12" s="42">
        <f t="shared" si="1"/>
        <v>6004</v>
      </c>
      <c r="I12" s="11"/>
      <c r="J12" s="16" t="s">
        <v>81</v>
      </c>
      <c r="K12" s="239">
        <v>294</v>
      </c>
      <c r="L12" s="30">
        <v>338</v>
      </c>
      <c r="M12" s="42">
        <v>2175</v>
      </c>
      <c r="N12" s="49">
        <f t="shared" si="2"/>
        <v>2807</v>
      </c>
    </row>
    <row r="13" spans="1:14">
      <c r="A13" s="17" t="s">
        <v>85</v>
      </c>
      <c r="B13" s="18" t="s">
        <v>83</v>
      </c>
      <c r="C13" s="33">
        <v>2679</v>
      </c>
      <c r="D13" s="34">
        <v>4047</v>
      </c>
      <c r="E13" s="43">
        <v>35748</v>
      </c>
      <c r="F13" s="50">
        <f t="shared" si="0"/>
        <v>42474</v>
      </c>
      <c r="G13" s="50">
        <f>'９４'!D13</f>
        <v>169</v>
      </c>
      <c r="H13" s="43">
        <f t="shared" si="1"/>
        <v>42643</v>
      </c>
      <c r="I13" s="17" t="s">
        <v>85</v>
      </c>
      <c r="J13" s="18" t="s">
        <v>83</v>
      </c>
      <c r="K13" s="240">
        <v>2679</v>
      </c>
      <c r="L13" s="34">
        <v>4047</v>
      </c>
      <c r="M13" s="43">
        <v>35748</v>
      </c>
      <c r="N13" s="50">
        <f t="shared" si="2"/>
        <v>42474</v>
      </c>
    </row>
    <row r="14" spans="1:14" ht="14.25" thickBot="1">
      <c r="A14" s="15"/>
      <c r="B14" s="10" t="s">
        <v>33</v>
      </c>
      <c r="C14" s="37">
        <f>C12+C13</f>
        <v>2973</v>
      </c>
      <c r="D14" s="38">
        <f>D12+D13</f>
        <v>4385</v>
      </c>
      <c r="E14" s="44">
        <f>E12+E13</f>
        <v>37923</v>
      </c>
      <c r="F14" s="51">
        <f t="shared" si="0"/>
        <v>45281</v>
      </c>
      <c r="G14" s="51">
        <f>G12+G13</f>
        <v>3366</v>
      </c>
      <c r="H14" s="44">
        <f t="shared" si="1"/>
        <v>48647</v>
      </c>
      <c r="I14" s="15"/>
      <c r="J14" s="10" t="s">
        <v>33</v>
      </c>
      <c r="K14" s="61">
        <f>K12+K13</f>
        <v>2973</v>
      </c>
      <c r="L14" s="38">
        <f>L12+L13</f>
        <v>4385</v>
      </c>
      <c r="M14" s="44">
        <f>M12+M13</f>
        <v>37923</v>
      </c>
      <c r="N14" s="51">
        <f t="shared" si="2"/>
        <v>45281</v>
      </c>
    </row>
    <row r="15" spans="1:14">
      <c r="A15" s="11"/>
      <c r="B15" s="16" t="s">
        <v>81</v>
      </c>
      <c r="C15" s="29">
        <v>481</v>
      </c>
      <c r="D15" s="30">
        <v>680</v>
      </c>
      <c r="E15" s="42">
        <v>3935</v>
      </c>
      <c r="F15" s="49">
        <f t="shared" si="0"/>
        <v>5096</v>
      </c>
      <c r="G15" s="49">
        <f>'９４'!D15</f>
        <v>3445</v>
      </c>
      <c r="H15" s="43">
        <f t="shared" si="1"/>
        <v>8541</v>
      </c>
      <c r="I15" s="11"/>
      <c r="J15" s="16" t="s">
        <v>81</v>
      </c>
      <c r="K15" s="239">
        <v>481</v>
      </c>
      <c r="L15" s="30">
        <v>680</v>
      </c>
      <c r="M15" s="42">
        <v>3934</v>
      </c>
      <c r="N15" s="49">
        <f t="shared" si="2"/>
        <v>5095</v>
      </c>
    </row>
    <row r="16" spans="1:14">
      <c r="A16" s="17" t="s">
        <v>86</v>
      </c>
      <c r="B16" s="18" t="s">
        <v>83</v>
      </c>
      <c r="C16" s="33">
        <v>3822</v>
      </c>
      <c r="D16" s="34">
        <v>5569</v>
      </c>
      <c r="E16" s="43">
        <v>46547</v>
      </c>
      <c r="F16" s="50">
        <f t="shared" si="0"/>
        <v>55938</v>
      </c>
      <c r="G16" s="50">
        <f>'９４'!D16</f>
        <v>371</v>
      </c>
      <c r="H16" s="43">
        <f t="shared" si="1"/>
        <v>56309</v>
      </c>
      <c r="I16" s="17" t="s">
        <v>86</v>
      </c>
      <c r="J16" s="18" t="s">
        <v>83</v>
      </c>
      <c r="K16" s="240">
        <v>3822</v>
      </c>
      <c r="L16" s="34">
        <v>5569</v>
      </c>
      <c r="M16" s="43">
        <v>46547</v>
      </c>
      <c r="N16" s="50">
        <f t="shared" si="2"/>
        <v>55938</v>
      </c>
    </row>
    <row r="17" spans="1:14" ht="14.25" thickBot="1">
      <c r="A17" s="15"/>
      <c r="B17" s="10" t="s">
        <v>33</v>
      </c>
      <c r="C17" s="37">
        <f>C15+C16</f>
        <v>4303</v>
      </c>
      <c r="D17" s="38">
        <f>D15+D16</f>
        <v>6249</v>
      </c>
      <c r="E17" s="44">
        <f>E15+E16</f>
        <v>50482</v>
      </c>
      <c r="F17" s="51">
        <f t="shared" si="0"/>
        <v>61034</v>
      </c>
      <c r="G17" s="51">
        <f>G15+G16</f>
        <v>3816</v>
      </c>
      <c r="H17" s="44">
        <f t="shared" si="1"/>
        <v>64850</v>
      </c>
      <c r="I17" s="15"/>
      <c r="J17" s="10" t="s">
        <v>33</v>
      </c>
      <c r="K17" s="61">
        <f>K15+K16</f>
        <v>4303</v>
      </c>
      <c r="L17" s="38">
        <f>L15+L16</f>
        <v>6249</v>
      </c>
      <c r="M17" s="44">
        <f>M15+M16</f>
        <v>50481</v>
      </c>
      <c r="N17" s="51">
        <f t="shared" si="2"/>
        <v>61033</v>
      </c>
    </row>
    <row r="18" spans="1:14">
      <c r="A18" s="11"/>
      <c r="B18" s="16" t="s">
        <v>81</v>
      </c>
      <c r="C18" s="29">
        <v>410</v>
      </c>
      <c r="D18" s="30">
        <v>372</v>
      </c>
      <c r="E18" s="42">
        <v>2628</v>
      </c>
      <c r="F18" s="49">
        <f>C18+D18+E18</f>
        <v>3410</v>
      </c>
      <c r="G18" s="49">
        <f>'９４'!D18</f>
        <v>864</v>
      </c>
      <c r="H18" s="42">
        <f t="shared" si="1"/>
        <v>4274</v>
      </c>
      <c r="I18" s="11"/>
      <c r="J18" s="16" t="s">
        <v>81</v>
      </c>
      <c r="K18" s="239">
        <v>407</v>
      </c>
      <c r="L18" s="30">
        <v>372</v>
      </c>
      <c r="M18" s="42">
        <v>2626</v>
      </c>
      <c r="N18" s="49">
        <f t="shared" si="2"/>
        <v>3405</v>
      </c>
    </row>
    <row r="19" spans="1:14">
      <c r="A19" s="17" t="s">
        <v>87</v>
      </c>
      <c r="B19" s="18" t="s">
        <v>83</v>
      </c>
      <c r="C19" s="33">
        <v>5703</v>
      </c>
      <c r="D19" s="34">
        <v>8907</v>
      </c>
      <c r="E19" s="43">
        <v>60221</v>
      </c>
      <c r="F19" s="50">
        <f t="shared" si="0"/>
        <v>74831</v>
      </c>
      <c r="G19" s="50">
        <f>'９４'!D19</f>
        <v>214</v>
      </c>
      <c r="H19" s="43">
        <f t="shared" si="1"/>
        <v>75045</v>
      </c>
      <c r="I19" s="17" t="s">
        <v>87</v>
      </c>
      <c r="J19" s="18" t="s">
        <v>83</v>
      </c>
      <c r="K19" s="240">
        <v>5702</v>
      </c>
      <c r="L19" s="34">
        <v>8906</v>
      </c>
      <c r="M19" s="43">
        <v>60220</v>
      </c>
      <c r="N19" s="50">
        <f t="shared" si="2"/>
        <v>74828</v>
      </c>
    </row>
    <row r="20" spans="1:14" ht="14.25" thickBot="1">
      <c r="A20" s="15"/>
      <c r="B20" s="10" t="s">
        <v>33</v>
      </c>
      <c r="C20" s="37">
        <f>C18+C19</f>
        <v>6113</v>
      </c>
      <c r="D20" s="38">
        <f>D18+D19</f>
        <v>9279</v>
      </c>
      <c r="E20" s="44">
        <f>E18+E19</f>
        <v>62849</v>
      </c>
      <c r="F20" s="51">
        <f t="shared" si="0"/>
        <v>78241</v>
      </c>
      <c r="G20" s="51">
        <f>G18+G19</f>
        <v>1078</v>
      </c>
      <c r="H20" s="44">
        <f t="shared" si="1"/>
        <v>79319</v>
      </c>
      <c r="I20" s="15"/>
      <c r="J20" s="10" t="s">
        <v>33</v>
      </c>
      <c r="K20" s="61">
        <f>K18+K19</f>
        <v>6109</v>
      </c>
      <c r="L20" s="38">
        <f>L18+L19</f>
        <v>9278</v>
      </c>
      <c r="M20" s="44">
        <f>M18+M19</f>
        <v>62846</v>
      </c>
      <c r="N20" s="51">
        <f t="shared" si="2"/>
        <v>78233</v>
      </c>
    </row>
    <row r="21" spans="1:14">
      <c r="A21" s="11"/>
      <c r="B21" s="16" t="s">
        <v>81</v>
      </c>
      <c r="C21" s="29">
        <v>297</v>
      </c>
      <c r="D21" s="30">
        <v>319</v>
      </c>
      <c r="E21" s="42">
        <v>1397</v>
      </c>
      <c r="F21" s="49">
        <f t="shared" si="0"/>
        <v>2013</v>
      </c>
      <c r="G21" s="49">
        <f>'９４'!D21</f>
        <v>1268</v>
      </c>
      <c r="H21" s="42">
        <f t="shared" si="1"/>
        <v>3281</v>
      </c>
      <c r="I21" s="11"/>
      <c r="J21" s="16" t="s">
        <v>81</v>
      </c>
      <c r="K21" s="239">
        <v>282</v>
      </c>
      <c r="L21" s="30">
        <v>318</v>
      </c>
      <c r="M21" s="42">
        <v>1387</v>
      </c>
      <c r="N21" s="49">
        <f t="shared" si="2"/>
        <v>1987</v>
      </c>
    </row>
    <row r="22" spans="1:14">
      <c r="A22" s="17" t="s">
        <v>88</v>
      </c>
      <c r="B22" s="18" t="s">
        <v>83</v>
      </c>
      <c r="C22" s="33">
        <v>5827</v>
      </c>
      <c r="D22" s="34">
        <v>6013</v>
      </c>
      <c r="E22" s="43">
        <v>61070</v>
      </c>
      <c r="F22" s="50">
        <f t="shared" si="0"/>
        <v>72910</v>
      </c>
      <c r="G22" s="50">
        <f>'９４'!D22</f>
        <v>337</v>
      </c>
      <c r="H22" s="43">
        <f t="shared" si="1"/>
        <v>73247</v>
      </c>
      <c r="I22" s="17" t="s">
        <v>88</v>
      </c>
      <c r="J22" s="18" t="s">
        <v>83</v>
      </c>
      <c r="K22" s="240">
        <v>5778</v>
      </c>
      <c r="L22" s="34">
        <v>5981</v>
      </c>
      <c r="M22" s="43">
        <v>60943</v>
      </c>
      <c r="N22" s="50">
        <f t="shared" si="2"/>
        <v>72702</v>
      </c>
    </row>
    <row r="23" spans="1:14" ht="14.25" thickBot="1">
      <c r="A23" s="15"/>
      <c r="B23" s="10" t="s">
        <v>33</v>
      </c>
      <c r="C23" s="37">
        <f>C21+C22</f>
        <v>6124</v>
      </c>
      <c r="D23" s="38">
        <f>D21+D22</f>
        <v>6332</v>
      </c>
      <c r="E23" s="44">
        <f>E21+E22</f>
        <v>62467</v>
      </c>
      <c r="F23" s="51">
        <f t="shared" si="0"/>
        <v>74923</v>
      </c>
      <c r="G23" s="51">
        <f>G21+G22</f>
        <v>1605</v>
      </c>
      <c r="H23" s="44">
        <f t="shared" si="1"/>
        <v>76528</v>
      </c>
      <c r="I23" s="15"/>
      <c r="J23" s="10" t="s">
        <v>33</v>
      </c>
      <c r="K23" s="61">
        <f>K21+K22</f>
        <v>6060</v>
      </c>
      <c r="L23" s="38">
        <f>L21+L22</f>
        <v>6299</v>
      </c>
      <c r="M23" s="44">
        <f>M21+M22</f>
        <v>62330</v>
      </c>
      <c r="N23" s="51">
        <f t="shared" si="2"/>
        <v>74689</v>
      </c>
    </row>
    <row r="24" spans="1:14">
      <c r="A24" s="11"/>
      <c r="B24" s="16" t="s">
        <v>81</v>
      </c>
      <c r="C24" s="29">
        <v>428</v>
      </c>
      <c r="D24" s="30">
        <v>337</v>
      </c>
      <c r="E24" s="42">
        <v>1814</v>
      </c>
      <c r="F24" s="49">
        <f t="shared" si="0"/>
        <v>2579</v>
      </c>
      <c r="G24" s="49">
        <f>'９４'!D24</f>
        <v>1034</v>
      </c>
      <c r="H24" s="42">
        <f t="shared" si="1"/>
        <v>3613</v>
      </c>
      <c r="I24" s="11"/>
      <c r="J24" s="16" t="s">
        <v>81</v>
      </c>
      <c r="K24" s="239">
        <v>331</v>
      </c>
      <c r="L24" s="30">
        <v>311</v>
      </c>
      <c r="M24" s="42">
        <v>1712</v>
      </c>
      <c r="N24" s="49">
        <f t="shared" si="2"/>
        <v>2354</v>
      </c>
    </row>
    <row r="25" spans="1:14">
      <c r="A25" s="17" t="s">
        <v>89</v>
      </c>
      <c r="B25" s="18" t="s">
        <v>83</v>
      </c>
      <c r="C25" s="33">
        <v>5917</v>
      </c>
      <c r="D25" s="34">
        <v>7646</v>
      </c>
      <c r="E25" s="43">
        <v>53596</v>
      </c>
      <c r="F25" s="50">
        <f t="shared" si="0"/>
        <v>67159</v>
      </c>
      <c r="G25" s="50">
        <f>'９４'!D25</f>
        <v>261</v>
      </c>
      <c r="H25" s="43">
        <f t="shared" si="1"/>
        <v>67420</v>
      </c>
      <c r="I25" s="17" t="s">
        <v>89</v>
      </c>
      <c r="J25" s="18" t="s">
        <v>83</v>
      </c>
      <c r="K25" s="240">
        <v>5414</v>
      </c>
      <c r="L25" s="34">
        <v>7340</v>
      </c>
      <c r="M25" s="43">
        <v>52121</v>
      </c>
      <c r="N25" s="50">
        <f t="shared" si="2"/>
        <v>64875</v>
      </c>
    </row>
    <row r="26" spans="1:14" ht="14.25" thickBot="1">
      <c r="A26" s="15"/>
      <c r="B26" s="10" t="s">
        <v>33</v>
      </c>
      <c r="C26" s="37">
        <f>C24+C25</f>
        <v>6345</v>
      </c>
      <c r="D26" s="38">
        <f>D24+D25</f>
        <v>7983</v>
      </c>
      <c r="E26" s="44">
        <f>E24+E25</f>
        <v>55410</v>
      </c>
      <c r="F26" s="51">
        <f t="shared" si="0"/>
        <v>69738</v>
      </c>
      <c r="G26" s="51">
        <f>G24+G25</f>
        <v>1295</v>
      </c>
      <c r="H26" s="44">
        <f t="shared" si="1"/>
        <v>71033</v>
      </c>
      <c r="I26" s="15"/>
      <c r="J26" s="10" t="s">
        <v>33</v>
      </c>
      <c r="K26" s="61">
        <f>K24+K25</f>
        <v>5745</v>
      </c>
      <c r="L26" s="38">
        <f>L24+L25</f>
        <v>7651</v>
      </c>
      <c r="M26" s="44">
        <f>M24+M25</f>
        <v>53833</v>
      </c>
      <c r="N26" s="51">
        <f t="shared" si="2"/>
        <v>67229</v>
      </c>
    </row>
    <row r="27" spans="1:14">
      <c r="A27" s="11"/>
      <c r="B27" s="16" t="s">
        <v>81</v>
      </c>
      <c r="C27" s="29">
        <v>492</v>
      </c>
      <c r="D27" s="30">
        <v>326</v>
      </c>
      <c r="E27" s="42">
        <v>1522</v>
      </c>
      <c r="F27" s="49">
        <f t="shared" si="0"/>
        <v>2340</v>
      </c>
      <c r="G27" s="49">
        <f>'９４'!D27</f>
        <v>1230</v>
      </c>
      <c r="H27" s="42">
        <f t="shared" si="1"/>
        <v>3570</v>
      </c>
      <c r="I27" s="11"/>
      <c r="J27" s="16" t="s">
        <v>81</v>
      </c>
      <c r="K27" s="239">
        <v>262</v>
      </c>
      <c r="L27" s="30">
        <v>268</v>
      </c>
      <c r="M27" s="42">
        <v>1368</v>
      </c>
      <c r="N27" s="49">
        <f t="shared" si="2"/>
        <v>1898</v>
      </c>
    </row>
    <row r="28" spans="1:14">
      <c r="A28" s="17" t="s">
        <v>90</v>
      </c>
      <c r="B28" s="18" t="s">
        <v>83</v>
      </c>
      <c r="C28" s="33">
        <v>7934</v>
      </c>
      <c r="D28" s="34">
        <v>7644</v>
      </c>
      <c r="E28" s="43">
        <v>66126</v>
      </c>
      <c r="F28" s="50">
        <f t="shared" si="0"/>
        <v>81704</v>
      </c>
      <c r="G28" s="50">
        <f>'９４'!D28</f>
        <v>329</v>
      </c>
      <c r="H28" s="43">
        <f t="shared" si="1"/>
        <v>82033</v>
      </c>
      <c r="I28" s="17" t="s">
        <v>90</v>
      </c>
      <c r="J28" s="18" t="s">
        <v>83</v>
      </c>
      <c r="K28" s="240">
        <v>6899</v>
      </c>
      <c r="L28" s="34">
        <v>6975</v>
      </c>
      <c r="M28" s="43">
        <v>63414</v>
      </c>
      <c r="N28" s="50">
        <f t="shared" si="2"/>
        <v>77288</v>
      </c>
    </row>
    <row r="29" spans="1:14" ht="14.25" thickBot="1">
      <c r="A29" s="15"/>
      <c r="B29" s="10" t="s">
        <v>33</v>
      </c>
      <c r="C29" s="37">
        <f>C27+C28</f>
        <v>8426</v>
      </c>
      <c r="D29" s="38">
        <f>D27+D28</f>
        <v>7970</v>
      </c>
      <c r="E29" s="44">
        <f>E27+E28</f>
        <v>67648</v>
      </c>
      <c r="F29" s="51">
        <f t="shared" si="0"/>
        <v>84044</v>
      </c>
      <c r="G29" s="51">
        <f>G27+G28</f>
        <v>1559</v>
      </c>
      <c r="H29" s="44">
        <f t="shared" si="1"/>
        <v>85603</v>
      </c>
      <c r="I29" s="15"/>
      <c r="J29" s="10" t="s">
        <v>33</v>
      </c>
      <c r="K29" s="61">
        <f>K27+K28</f>
        <v>7161</v>
      </c>
      <c r="L29" s="38">
        <f>L27+L28</f>
        <v>7243</v>
      </c>
      <c r="M29" s="44">
        <f>M27+M28</f>
        <v>64782</v>
      </c>
      <c r="N29" s="51">
        <f>K29+L29+M29</f>
        <v>79186</v>
      </c>
    </row>
    <row r="30" spans="1:14">
      <c r="A30" s="11"/>
      <c r="B30" s="16" t="s">
        <v>81</v>
      </c>
      <c r="C30" s="29">
        <v>295</v>
      </c>
      <c r="D30" s="30">
        <v>272</v>
      </c>
      <c r="E30" s="42">
        <v>1539</v>
      </c>
      <c r="F30" s="49">
        <f t="shared" si="0"/>
        <v>2106</v>
      </c>
      <c r="G30" s="49">
        <f>'９４'!D30</f>
        <v>985</v>
      </c>
      <c r="H30" s="42">
        <f t="shared" si="1"/>
        <v>3091</v>
      </c>
      <c r="I30" s="11"/>
      <c r="J30" s="16" t="s">
        <v>81</v>
      </c>
      <c r="K30" s="239">
        <v>284</v>
      </c>
      <c r="L30" s="30">
        <v>269</v>
      </c>
      <c r="M30" s="42">
        <v>1523</v>
      </c>
      <c r="N30" s="49">
        <f t="shared" si="2"/>
        <v>2076</v>
      </c>
    </row>
    <row r="31" spans="1:14">
      <c r="A31" s="17" t="s">
        <v>91</v>
      </c>
      <c r="B31" s="18" t="s">
        <v>83</v>
      </c>
      <c r="C31" s="33">
        <v>4197</v>
      </c>
      <c r="D31" s="34">
        <v>6192</v>
      </c>
      <c r="E31" s="43">
        <v>47147</v>
      </c>
      <c r="F31" s="50">
        <f t="shared" si="0"/>
        <v>57536</v>
      </c>
      <c r="G31" s="50">
        <f>'９４'!D31</f>
        <v>210</v>
      </c>
      <c r="H31" s="43">
        <f t="shared" si="1"/>
        <v>57746</v>
      </c>
      <c r="I31" s="17" t="s">
        <v>91</v>
      </c>
      <c r="J31" s="18" t="s">
        <v>83</v>
      </c>
      <c r="K31" s="240">
        <v>4129</v>
      </c>
      <c r="L31" s="34">
        <v>6124</v>
      </c>
      <c r="M31" s="43">
        <v>46972</v>
      </c>
      <c r="N31" s="50">
        <f t="shared" si="2"/>
        <v>57225</v>
      </c>
    </row>
    <row r="32" spans="1:14" ht="14.25" thickBot="1">
      <c r="A32" s="15"/>
      <c r="B32" s="10" t="s">
        <v>33</v>
      </c>
      <c r="C32" s="37">
        <f>C30+C31</f>
        <v>4492</v>
      </c>
      <c r="D32" s="38">
        <f>D30+D31</f>
        <v>6464</v>
      </c>
      <c r="E32" s="44">
        <f>E30+E31</f>
        <v>48686</v>
      </c>
      <c r="F32" s="51">
        <f t="shared" si="0"/>
        <v>59642</v>
      </c>
      <c r="G32" s="51">
        <f>G30+G31</f>
        <v>1195</v>
      </c>
      <c r="H32" s="44">
        <f t="shared" si="1"/>
        <v>60837</v>
      </c>
      <c r="I32" s="15"/>
      <c r="J32" s="10" t="s">
        <v>33</v>
      </c>
      <c r="K32" s="61">
        <f>K30+K31</f>
        <v>4413</v>
      </c>
      <c r="L32" s="38">
        <f>L30+L31</f>
        <v>6393</v>
      </c>
      <c r="M32" s="44">
        <f>M30+M31</f>
        <v>48495</v>
      </c>
      <c r="N32" s="51">
        <f t="shared" si="2"/>
        <v>59301</v>
      </c>
    </row>
    <row r="33" spans="1:14">
      <c r="A33" s="11"/>
      <c r="B33" s="16" t="s">
        <v>81</v>
      </c>
      <c r="C33" s="29">
        <v>291</v>
      </c>
      <c r="D33" s="30">
        <v>293</v>
      </c>
      <c r="E33" s="42">
        <v>1654</v>
      </c>
      <c r="F33" s="49">
        <f t="shared" si="0"/>
        <v>2238</v>
      </c>
      <c r="G33" s="49">
        <f>'９４'!D33</f>
        <v>1669</v>
      </c>
      <c r="H33" s="42">
        <f t="shared" si="1"/>
        <v>3907</v>
      </c>
      <c r="I33" s="11"/>
      <c r="J33" s="16" t="s">
        <v>81</v>
      </c>
      <c r="K33" s="239">
        <v>283</v>
      </c>
      <c r="L33" s="30">
        <v>290</v>
      </c>
      <c r="M33" s="42">
        <v>1640</v>
      </c>
      <c r="N33" s="49">
        <f t="shared" si="2"/>
        <v>2213</v>
      </c>
    </row>
    <row r="34" spans="1:14">
      <c r="A34" s="17" t="s">
        <v>92</v>
      </c>
      <c r="B34" s="18" t="s">
        <v>83</v>
      </c>
      <c r="C34" s="33">
        <v>5473</v>
      </c>
      <c r="D34" s="34">
        <v>7963</v>
      </c>
      <c r="E34" s="43">
        <v>54112</v>
      </c>
      <c r="F34" s="50">
        <f t="shared" si="0"/>
        <v>67548</v>
      </c>
      <c r="G34" s="50">
        <f>'９４'!D34</f>
        <v>266</v>
      </c>
      <c r="H34" s="43">
        <f t="shared" si="1"/>
        <v>67814</v>
      </c>
      <c r="I34" s="17" t="s">
        <v>92</v>
      </c>
      <c r="J34" s="18" t="s">
        <v>83</v>
      </c>
      <c r="K34" s="240">
        <v>5446</v>
      </c>
      <c r="L34" s="34">
        <v>7914</v>
      </c>
      <c r="M34" s="43">
        <v>53971</v>
      </c>
      <c r="N34" s="50">
        <f t="shared" si="2"/>
        <v>67331</v>
      </c>
    </row>
    <row r="35" spans="1:14" ht="14.25" thickBot="1">
      <c r="A35" s="15"/>
      <c r="B35" s="10" t="s">
        <v>33</v>
      </c>
      <c r="C35" s="37">
        <f>C33+C34</f>
        <v>5764</v>
      </c>
      <c r="D35" s="38">
        <f>D33+D34</f>
        <v>8256</v>
      </c>
      <c r="E35" s="44">
        <f>E33+E34</f>
        <v>55766</v>
      </c>
      <c r="F35" s="51">
        <f t="shared" si="0"/>
        <v>69786</v>
      </c>
      <c r="G35" s="51">
        <f>G33+G34</f>
        <v>1935</v>
      </c>
      <c r="H35" s="44">
        <f t="shared" si="1"/>
        <v>71721</v>
      </c>
      <c r="I35" s="15"/>
      <c r="J35" s="10" t="s">
        <v>33</v>
      </c>
      <c r="K35" s="61">
        <f>K33+K34</f>
        <v>5729</v>
      </c>
      <c r="L35" s="38">
        <f>L33+L34</f>
        <v>8204</v>
      </c>
      <c r="M35" s="44">
        <f>M33+M34</f>
        <v>55611</v>
      </c>
      <c r="N35" s="51">
        <f t="shared" si="2"/>
        <v>69544</v>
      </c>
    </row>
    <row r="36" spans="1:14">
      <c r="A36" s="11"/>
      <c r="B36" s="16" t="s">
        <v>81</v>
      </c>
      <c r="C36" s="29">
        <v>455</v>
      </c>
      <c r="D36" s="30">
        <v>885</v>
      </c>
      <c r="E36" s="42">
        <v>2869</v>
      </c>
      <c r="F36" s="49">
        <f t="shared" si="0"/>
        <v>4209</v>
      </c>
      <c r="G36" s="49">
        <f>'９４'!D36</f>
        <v>3280</v>
      </c>
      <c r="H36" s="42">
        <f t="shared" si="1"/>
        <v>7489</v>
      </c>
      <c r="I36" s="11"/>
      <c r="J36" s="16" t="s">
        <v>81</v>
      </c>
      <c r="K36" s="239">
        <v>402</v>
      </c>
      <c r="L36" s="30">
        <v>845</v>
      </c>
      <c r="M36" s="42">
        <v>2789</v>
      </c>
      <c r="N36" s="49">
        <f t="shared" si="2"/>
        <v>4036</v>
      </c>
    </row>
    <row r="37" spans="1:14">
      <c r="A37" s="17" t="s">
        <v>93</v>
      </c>
      <c r="B37" s="18" t="s">
        <v>83</v>
      </c>
      <c r="C37" s="33">
        <v>8848</v>
      </c>
      <c r="D37" s="34">
        <v>10316</v>
      </c>
      <c r="E37" s="43">
        <v>90015</v>
      </c>
      <c r="F37" s="50">
        <f t="shared" si="0"/>
        <v>109179</v>
      </c>
      <c r="G37" s="50">
        <f>'９４'!D37</f>
        <v>811</v>
      </c>
      <c r="H37" s="43">
        <f t="shared" si="1"/>
        <v>109990</v>
      </c>
      <c r="I37" s="17" t="s">
        <v>93</v>
      </c>
      <c r="J37" s="18" t="s">
        <v>83</v>
      </c>
      <c r="K37" s="240">
        <v>8482</v>
      </c>
      <c r="L37" s="34">
        <v>9979</v>
      </c>
      <c r="M37" s="43">
        <v>88956</v>
      </c>
      <c r="N37" s="50">
        <f t="shared" si="2"/>
        <v>107417</v>
      </c>
    </row>
    <row r="38" spans="1:14" ht="14.25" thickBot="1">
      <c r="A38" s="15"/>
      <c r="B38" s="10" t="s">
        <v>33</v>
      </c>
      <c r="C38" s="37">
        <f>C36+C37</f>
        <v>9303</v>
      </c>
      <c r="D38" s="38">
        <f>D36+D37</f>
        <v>11201</v>
      </c>
      <c r="E38" s="44">
        <f>E36+E37</f>
        <v>92884</v>
      </c>
      <c r="F38" s="51">
        <f t="shared" si="0"/>
        <v>113388</v>
      </c>
      <c r="G38" s="51">
        <f>G36+G37</f>
        <v>4091</v>
      </c>
      <c r="H38" s="44">
        <f t="shared" si="1"/>
        <v>117479</v>
      </c>
      <c r="I38" s="15"/>
      <c r="J38" s="10" t="s">
        <v>33</v>
      </c>
      <c r="K38" s="61">
        <f>K36+K37</f>
        <v>8884</v>
      </c>
      <c r="L38" s="38">
        <f>L36+L37</f>
        <v>10824</v>
      </c>
      <c r="M38" s="44">
        <f>M36+M37</f>
        <v>91745</v>
      </c>
      <c r="N38" s="51">
        <f t="shared" si="2"/>
        <v>111453</v>
      </c>
    </row>
    <row r="39" spans="1:14">
      <c r="A39" s="11"/>
      <c r="B39" s="16" t="s">
        <v>81</v>
      </c>
      <c r="C39" s="29">
        <v>229</v>
      </c>
      <c r="D39" s="30">
        <v>309</v>
      </c>
      <c r="E39" s="42">
        <v>958</v>
      </c>
      <c r="F39" s="49">
        <f t="shared" si="0"/>
        <v>1496</v>
      </c>
      <c r="G39" s="49">
        <f>'９４'!D39</f>
        <v>1039</v>
      </c>
      <c r="H39" s="42">
        <f t="shared" si="1"/>
        <v>2535</v>
      </c>
      <c r="I39" s="11"/>
      <c r="J39" s="16" t="s">
        <v>81</v>
      </c>
      <c r="K39" s="239">
        <v>163</v>
      </c>
      <c r="L39" s="30">
        <v>278</v>
      </c>
      <c r="M39" s="42">
        <v>889</v>
      </c>
      <c r="N39" s="49">
        <f t="shared" si="2"/>
        <v>1330</v>
      </c>
    </row>
    <row r="40" spans="1:14">
      <c r="A40" s="17" t="s">
        <v>94</v>
      </c>
      <c r="B40" s="18" t="s">
        <v>83</v>
      </c>
      <c r="C40" s="33">
        <v>4402</v>
      </c>
      <c r="D40" s="34">
        <v>4743</v>
      </c>
      <c r="E40" s="43">
        <v>44153</v>
      </c>
      <c r="F40" s="50">
        <f t="shared" si="0"/>
        <v>53298</v>
      </c>
      <c r="G40" s="50">
        <f>'９４'!D40</f>
        <v>386</v>
      </c>
      <c r="H40" s="43">
        <f t="shared" si="1"/>
        <v>53684</v>
      </c>
      <c r="I40" s="17" t="s">
        <v>94</v>
      </c>
      <c r="J40" s="18" t="s">
        <v>83</v>
      </c>
      <c r="K40" s="240">
        <v>3885</v>
      </c>
      <c r="L40" s="34">
        <v>4372</v>
      </c>
      <c r="M40" s="43">
        <v>42962</v>
      </c>
      <c r="N40" s="50">
        <f t="shared" si="2"/>
        <v>51219</v>
      </c>
    </row>
    <row r="41" spans="1:14" ht="14.25" thickBot="1">
      <c r="A41" s="15"/>
      <c r="B41" s="10" t="s">
        <v>33</v>
      </c>
      <c r="C41" s="37">
        <f>C39+C40</f>
        <v>4631</v>
      </c>
      <c r="D41" s="38">
        <f>D39+D40</f>
        <v>5052</v>
      </c>
      <c r="E41" s="44">
        <f>E39+E40</f>
        <v>45111</v>
      </c>
      <c r="F41" s="51">
        <f t="shared" si="0"/>
        <v>54794</v>
      </c>
      <c r="G41" s="51">
        <f>G39+G40</f>
        <v>1425</v>
      </c>
      <c r="H41" s="44">
        <f t="shared" si="1"/>
        <v>56219</v>
      </c>
      <c r="I41" s="15"/>
      <c r="J41" s="10" t="s">
        <v>33</v>
      </c>
      <c r="K41" s="61">
        <f>K39+K40</f>
        <v>4048</v>
      </c>
      <c r="L41" s="38">
        <f>L39+L40</f>
        <v>4650</v>
      </c>
      <c r="M41" s="44">
        <f>M39+M40</f>
        <v>43851</v>
      </c>
      <c r="N41" s="51">
        <f t="shared" si="2"/>
        <v>52549</v>
      </c>
    </row>
    <row r="42" spans="1:14">
      <c r="A42" s="11"/>
      <c r="B42" s="16" t="s">
        <v>81</v>
      </c>
      <c r="C42" s="29">
        <v>280</v>
      </c>
      <c r="D42" s="30">
        <v>586</v>
      </c>
      <c r="E42" s="42">
        <v>1410</v>
      </c>
      <c r="F42" s="49">
        <f t="shared" si="0"/>
        <v>2276</v>
      </c>
      <c r="G42" s="49">
        <f>'９４'!D42</f>
        <v>1770</v>
      </c>
      <c r="H42" s="42">
        <f t="shared" si="1"/>
        <v>4046</v>
      </c>
      <c r="I42" s="11"/>
      <c r="J42" s="16" t="s">
        <v>81</v>
      </c>
      <c r="K42" s="239">
        <v>233</v>
      </c>
      <c r="L42" s="30">
        <v>543</v>
      </c>
      <c r="M42" s="42">
        <v>1334</v>
      </c>
      <c r="N42" s="49">
        <f t="shared" si="2"/>
        <v>2110</v>
      </c>
    </row>
    <row r="43" spans="1:14">
      <c r="A43" s="17" t="s">
        <v>95</v>
      </c>
      <c r="B43" s="18" t="s">
        <v>83</v>
      </c>
      <c r="C43" s="33">
        <v>8015</v>
      </c>
      <c r="D43" s="34">
        <v>8750</v>
      </c>
      <c r="E43" s="43">
        <v>75971</v>
      </c>
      <c r="F43" s="50">
        <f t="shared" si="0"/>
        <v>92736</v>
      </c>
      <c r="G43" s="50">
        <f>'９４'!D43</f>
        <v>700</v>
      </c>
      <c r="H43" s="43">
        <f t="shared" si="1"/>
        <v>93436</v>
      </c>
      <c r="I43" s="17" t="s">
        <v>95</v>
      </c>
      <c r="J43" s="18" t="s">
        <v>83</v>
      </c>
      <c r="K43" s="240">
        <v>7540</v>
      </c>
      <c r="L43" s="34">
        <v>8337</v>
      </c>
      <c r="M43" s="43">
        <v>74203</v>
      </c>
      <c r="N43" s="50">
        <f t="shared" si="2"/>
        <v>90080</v>
      </c>
    </row>
    <row r="44" spans="1:14" ht="14.25" thickBot="1">
      <c r="A44" s="15"/>
      <c r="B44" s="10" t="s">
        <v>33</v>
      </c>
      <c r="C44" s="37">
        <f>C42+C43</f>
        <v>8295</v>
      </c>
      <c r="D44" s="38">
        <f>D42+D43</f>
        <v>9336</v>
      </c>
      <c r="E44" s="44">
        <f>E42+E43</f>
        <v>77381</v>
      </c>
      <c r="F44" s="51">
        <f t="shared" si="0"/>
        <v>95012</v>
      </c>
      <c r="G44" s="44">
        <f>G42+G43</f>
        <v>2470</v>
      </c>
      <c r="H44" s="44">
        <f t="shared" si="1"/>
        <v>97482</v>
      </c>
      <c r="I44" s="15"/>
      <c r="J44" s="10" t="s">
        <v>33</v>
      </c>
      <c r="K44" s="61">
        <f>K42+K43</f>
        <v>7773</v>
      </c>
      <c r="L44" s="38">
        <f>L42+L43</f>
        <v>8880</v>
      </c>
      <c r="M44" s="44">
        <f>M42+M43</f>
        <v>75537</v>
      </c>
      <c r="N44" s="51">
        <f t="shared" si="2"/>
        <v>92190</v>
      </c>
    </row>
    <row r="45" spans="1:14">
      <c r="A45" s="11"/>
      <c r="B45" s="16" t="s">
        <v>81</v>
      </c>
      <c r="C45" s="29">
        <v>298</v>
      </c>
      <c r="D45" s="30">
        <v>644</v>
      </c>
      <c r="E45" s="42">
        <v>1367</v>
      </c>
      <c r="F45" s="49">
        <f t="shared" si="0"/>
        <v>2309</v>
      </c>
      <c r="G45" s="49">
        <f>'９４'!D45</f>
        <v>2846</v>
      </c>
      <c r="H45" s="42">
        <f t="shared" si="1"/>
        <v>5155</v>
      </c>
      <c r="I45" s="12"/>
      <c r="J45" s="13" t="s">
        <v>81</v>
      </c>
      <c r="K45" s="239">
        <v>179</v>
      </c>
      <c r="L45" s="30">
        <v>587</v>
      </c>
      <c r="M45" s="42">
        <v>1232</v>
      </c>
      <c r="N45" s="52">
        <f t="shared" si="2"/>
        <v>1998</v>
      </c>
    </row>
    <row r="46" spans="1:14">
      <c r="A46" s="17" t="s">
        <v>96</v>
      </c>
      <c r="B46" s="18" t="s">
        <v>83</v>
      </c>
      <c r="C46" s="33">
        <v>5307</v>
      </c>
      <c r="D46" s="34">
        <v>5747</v>
      </c>
      <c r="E46" s="43">
        <v>45665</v>
      </c>
      <c r="F46" s="50">
        <f t="shared" si="0"/>
        <v>56719</v>
      </c>
      <c r="G46" s="50">
        <f>'９４'!D46</f>
        <v>640</v>
      </c>
      <c r="H46" s="43">
        <f t="shared" si="1"/>
        <v>57359</v>
      </c>
      <c r="I46" s="17" t="s">
        <v>96</v>
      </c>
      <c r="J46" s="18" t="s">
        <v>83</v>
      </c>
      <c r="K46" s="240">
        <v>4306</v>
      </c>
      <c r="L46" s="34">
        <v>4822</v>
      </c>
      <c r="M46" s="43">
        <v>42523</v>
      </c>
      <c r="N46" s="50">
        <f t="shared" si="2"/>
        <v>51651</v>
      </c>
    </row>
    <row r="47" spans="1:14" ht="14.25" thickBot="1">
      <c r="A47" s="15"/>
      <c r="B47" s="10" t="s">
        <v>33</v>
      </c>
      <c r="C47" s="37">
        <f>C45+C46</f>
        <v>5605</v>
      </c>
      <c r="D47" s="38">
        <f>D45+D46</f>
        <v>6391</v>
      </c>
      <c r="E47" s="44">
        <f>E45+E46</f>
        <v>47032</v>
      </c>
      <c r="F47" s="51">
        <f t="shared" si="0"/>
        <v>59028</v>
      </c>
      <c r="G47" s="51">
        <f>G45+G46</f>
        <v>3486</v>
      </c>
      <c r="H47" s="44">
        <f t="shared" si="1"/>
        <v>62514</v>
      </c>
      <c r="I47" s="12"/>
      <c r="J47" s="19" t="s">
        <v>33</v>
      </c>
      <c r="K47" s="61">
        <f>K45+K46</f>
        <v>4485</v>
      </c>
      <c r="L47" s="38">
        <f>L45+L46</f>
        <v>5409</v>
      </c>
      <c r="M47" s="44">
        <f>M45+M46</f>
        <v>43755</v>
      </c>
      <c r="N47" s="53">
        <f t="shared" si="2"/>
        <v>53649</v>
      </c>
    </row>
    <row r="48" spans="1:14">
      <c r="A48" s="11"/>
      <c r="B48" s="16" t="s">
        <v>81</v>
      </c>
      <c r="C48" s="29">
        <v>433</v>
      </c>
      <c r="D48" s="30">
        <v>436</v>
      </c>
      <c r="E48" s="42">
        <v>1519</v>
      </c>
      <c r="F48" s="49">
        <f t="shared" si="0"/>
        <v>2388</v>
      </c>
      <c r="G48" s="49">
        <f>'９４'!D48</f>
        <v>1743</v>
      </c>
      <c r="H48" s="42">
        <f t="shared" si="1"/>
        <v>4131</v>
      </c>
      <c r="I48" s="11"/>
      <c r="J48" s="16" t="s">
        <v>81</v>
      </c>
      <c r="K48" s="239">
        <v>319</v>
      </c>
      <c r="L48" s="30">
        <v>403</v>
      </c>
      <c r="M48" s="42">
        <v>1410</v>
      </c>
      <c r="N48" s="49">
        <f t="shared" si="2"/>
        <v>2132</v>
      </c>
    </row>
    <row r="49" spans="1:14">
      <c r="A49" s="17" t="s">
        <v>97</v>
      </c>
      <c r="B49" s="18" t="s">
        <v>83</v>
      </c>
      <c r="C49" s="33">
        <v>7514</v>
      </c>
      <c r="D49" s="34">
        <v>10008</v>
      </c>
      <c r="E49" s="43">
        <v>75754</v>
      </c>
      <c r="F49" s="50">
        <f t="shared" si="0"/>
        <v>93276</v>
      </c>
      <c r="G49" s="50">
        <f>'９４'!D49</f>
        <v>441</v>
      </c>
      <c r="H49" s="43">
        <f t="shared" si="1"/>
        <v>93717</v>
      </c>
      <c r="I49" s="17" t="s">
        <v>97</v>
      </c>
      <c r="J49" s="18" t="s">
        <v>83</v>
      </c>
      <c r="K49" s="240">
        <v>6492</v>
      </c>
      <c r="L49" s="34">
        <v>9159</v>
      </c>
      <c r="M49" s="43">
        <v>72176</v>
      </c>
      <c r="N49" s="50">
        <f t="shared" si="2"/>
        <v>87827</v>
      </c>
    </row>
    <row r="50" spans="1:14" ht="14.25" thickBot="1">
      <c r="A50" s="15"/>
      <c r="B50" s="10" t="s">
        <v>33</v>
      </c>
      <c r="C50" s="37">
        <f>C48+C49</f>
        <v>7947</v>
      </c>
      <c r="D50" s="38">
        <f>D48+D49</f>
        <v>10444</v>
      </c>
      <c r="E50" s="44">
        <f>E48+E49</f>
        <v>77273</v>
      </c>
      <c r="F50" s="51">
        <f t="shared" si="0"/>
        <v>95664</v>
      </c>
      <c r="G50" s="51">
        <f>G48+G49</f>
        <v>2184</v>
      </c>
      <c r="H50" s="44">
        <f t="shared" si="1"/>
        <v>97848</v>
      </c>
      <c r="I50" s="15"/>
      <c r="J50" s="10" t="s">
        <v>33</v>
      </c>
      <c r="K50" s="61">
        <f>K48+K49</f>
        <v>6811</v>
      </c>
      <c r="L50" s="38">
        <f>L48+L49</f>
        <v>9562</v>
      </c>
      <c r="M50" s="44">
        <f>M48+M49</f>
        <v>73586</v>
      </c>
      <c r="N50" s="51">
        <f>K50+L50+M50</f>
        <v>89959</v>
      </c>
    </row>
    <row r="51" spans="1:14">
      <c r="A51" s="11"/>
      <c r="B51" s="16" t="s">
        <v>81</v>
      </c>
      <c r="C51" s="29">
        <v>155</v>
      </c>
      <c r="D51" s="30">
        <v>181</v>
      </c>
      <c r="E51" s="42">
        <v>555</v>
      </c>
      <c r="F51" s="49">
        <f t="shared" si="0"/>
        <v>891</v>
      </c>
      <c r="G51" s="49">
        <f>'９４'!D51</f>
        <v>534</v>
      </c>
      <c r="H51" s="42">
        <f t="shared" si="1"/>
        <v>1425</v>
      </c>
      <c r="I51" s="11"/>
      <c r="J51" s="16" t="s">
        <v>81</v>
      </c>
      <c r="K51" s="239">
        <v>132</v>
      </c>
      <c r="L51" s="30">
        <v>172</v>
      </c>
      <c r="M51" s="42">
        <v>523</v>
      </c>
      <c r="N51" s="49">
        <f t="shared" si="2"/>
        <v>827</v>
      </c>
    </row>
    <row r="52" spans="1:14">
      <c r="A52" s="17" t="s">
        <v>98</v>
      </c>
      <c r="B52" s="18" t="s">
        <v>83</v>
      </c>
      <c r="C52" s="33">
        <v>3909</v>
      </c>
      <c r="D52" s="34">
        <v>3817</v>
      </c>
      <c r="E52" s="43">
        <v>32868</v>
      </c>
      <c r="F52" s="50">
        <f t="shared" si="0"/>
        <v>40594</v>
      </c>
      <c r="G52" s="50">
        <f>'９４'!D52</f>
        <v>190</v>
      </c>
      <c r="H52" s="43">
        <f t="shared" si="1"/>
        <v>40784</v>
      </c>
      <c r="I52" s="17" t="s">
        <v>98</v>
      </c>
      <c r="J52" s="18" t="s">
        <v>83</v>
      </c>
      <c r="K52" s="240">
        <v>3760</v>
      </c>
      <c r="L52" s="34">
        <v>3639</v>
      </c>
      <c r="M52" s="43">
        <v>32318</v>
      </c>
      <c r="N52" s="50">
        <f t="shared" si="2"/>
        <v>39717</v>
      </c>
    </row>
    <row r="53" spans="1:14" ht="14.25" thickBot="1">
      <c r="A53" s="15"/>
      <c r="B53" s="10" t="s">
        <v>33</v>
      </c>
      <c r="C53" s="37">
        <f>C51+C52</f>
        <v>4064</v>
      </c>
      <c r="D53" s="38">
        <f>D51+D52</f>
        <v>3998</v>
      </c>
      <c r="E53" s="44">
        <f>E51+E52</f>
        <v>33423</v>
      </c>
      <c r="F53" s="51">
        <f t="shared" si="0"/>
        <v>41485</v>
      </c>
      <c r="G53" s="51">
        <f>G51+G52</f>
        <v>724</v>
      </c>
      <c r="H53" s="44">
        <f t="shared" si="1"/>
        <v>42209</v>
      </c>
      <c r="I53" s="15"/>
      <c r="J53" s="10" t="s">
        <v>33</v>
      </c>
      <c r="K53" s="61">
        <f>K51+K52</f>
        <v>3892</v>
      </c>
      <c r="L53" s="38">
        <f>L51+L52</f>
        <v>3811</v>
      </c>
      <c r="M53" s="44">
        <f>M51+M52</f>
        <v>32841</v>
      </c>
      <c r="N53" s="51">
        <f t="shared" si="2"/>
        <v>40544</v>
      </c>
    </row>
    <row r="54" spans="1:14">
      <c r="A54" s="11"/>
      <c r="B54" s="16" t="s">
        <v>81</v>
      </c>
      <c r="C54" s="29">
        <v>286</v>
      </c>
      <c r="D54" s="30">
        <v>232</v>
      </c>
      <c r="E54" s="42">
        <v>601</v>
      </c>
      <c r="F54" s="49">
        <f t="shared" si="0"/>
        <v>1119</v>
      </c>
      <c r="G54" s="49">
        <f>'９４'!D54</f>
        <v>889</v>
      </c>
      <c r="H54" s="42">
        <f t="shared" si="1"/>
        <v>2008</v>
      </c>
      <c r="I54" s="11"/>
      <c r="J54" s="16" t="s">
        <v>81</v>
      </c>
      <c r="K54" s="239">
        <v>147</v>
      </c>
      <c r="L54" s="30">
        <v>178</v>
      </c>
      <c r="M54" s="42">
        <v>478</v>
      </c>
      <c r="N54" s="49">
        <f t="shared" si="2"/>
        <v>803</v>
      </c>
    </row>
    <row r="55" spans="1:14">
      <c r="A55" s="17" t="s">
        <v>99</v>
      </c>
      <c r="B55" s="18" t="s">
        <v>83</v>
      </c>
      <c r="C55" s="33">
        <v>5609</v>
      </c>
      <c r="D55" s="34">
        <v>4979</v>
      </c>
      <c r="E55" s="43">
        <v>38730</v>
      </c>
      <c r="F55" s="50">
        <f t="shared" si="0"/>
        <v>49318</v>
      </c>
      <c r="G55" s="50">
        <f>'９４'!D55</f>
        <v>323</v>
      </c>
      <c r="H55" s="43">
        <f t="shared" si="1"/>
        <v>49641</v>
      </c>
      <c r="I55" s="17" t="s">
        <v>99</v>
      </c>
      <c r="J55" s="18" t="s">
        <v>83</v>
      </c>
      <c r="K55" s="240">
        <v>4451</v>
      </c>
      <c r="L55" s="34">
        <v>4269</v>
      </c>
      <c r="M55" s="43">
        <v>35768</v>
      </c>
      <c r="N55" s="50">
        <f t="shared" si="2"/>
        <v>44488</v>
      </c>
    </row>
    <row r="56" spans="1:14" ht="14.25" thickBot="1">
      <c r="A56" s="15"/>
      <c r="B56" s="10" t="s">
        <v>33</v>
      </c>
      <c r="C56" s="37">
        <f>C54+C55</f>
        <v>5895</v>
      </c>
      <c r="D56" s="38">
        <f>D54+D55</f>
        <v>5211</v>
      </c>
      <c r="E56" s="44">
        <f>E54+E55</f>
        <v>39331</v>
      </c>
      <c r="F56" s="51">
        <f t="shared" si="0"/>
        <v>50437</v>
      </c>
      <c r="G56" s="51">
        <f>G54+G55</f>
        <v>1212</v>
      </c>
      <c r="H56" s="44">
        <f t="shared" si="1"/>
        <v>51649</v>
      </c>
      <c r="I56" s="15"/>
      <c r="J56" s="10" t="s">
        <v>33</v>
      </c>
      <c r="K56" s="61">
        <f>K54+K55</f>
        <v>4598</v>
      </c>
      <c r="L56" s="38">
        <f>L54+L55</f>
        <v>4447</v>
      </c>
      <c r="M56" s="44">
        <f>M54+M55</f>
        <v>36246</v>
      </c>
      <c r="N56" s="51">
        <f t="shared" si="2"/>
        <v>45291</v>
      </c>
    </row>
    <row r="57" spans="1:14">
      <c r="A57" s="11"/>
      <c r="B57" s="16" t="s">
        <v>81</v>
      </c>
      <c r="C57" s="29">
        <v>202</v>
      </c>
      <c r="D57" s="30">
        <v>204</v>
      </c>
      <c r="E57" s="42">
        <v>677</v>
      </c>
      <c r="F57" s="49">
        <f t="shared" si="0"/>
        <v>1083</v>
      </c>
      <c r="G57" s="49">
        <f>'９４'!D57</f>
        <v>739</v>
      </c>
      <c r="H57" s="42">
        <f t="shared" si="1"/>
        <v>1822</v>
      </c>
      <c r="I57" s="11"/>
      <c r="J57" s="16" t="s">
        <v>81</v>
      </c>
      <c r="K57" s="239">
        <v>141</v>
      </c>
      <c r="L57" s="30">
        <v>176</v>
      </c>
      <c r="M57" s="42">
        <v>621</v>
      </c>
      <c r="N57" s="49">
        <f t="shared" si="2"/>
        <v>938</v>
      </c>
    </row>
    <row r="58" spans="1:14">
      <c r="A58" s="17" t="s">
        <v>100</v>
      </c>
      <c r="B58" s="18" t="s">
        <v>83</v>
      </c>
      <c r="C58" s="33">
        <v>4126</v>
      </c>
      <c r="D58" s="34">
        <v>3862</v>
      </c>
      <c r="E58" s="43">
        <v>28285</v>
      </c>
      <c r="F58" s="50">
        <f t="shared" si="0"/>
        <v>36273</v>
      </c>
      <c r="G58" s="50">
        <f>'９４'!D58</f>
        <v>219</v>
      </c>
      <c r="H58" s="43">
        <f t="shared" si="1"/>
        <v>36492</v>
      </c>
      <c r="I58" s="17" t="s">
        <v>100</v>
      </c>
      <c r="J58" s="18" t="s">
        <v>83</v>
      </c>
      <c r="K58" s="240">
        <v>3791</v>
      </c>
      <c r="L58" s="34">
        <v>3667</v>
      </c>
      <c r="M58" s="43">
        <v>27336</v>
      </c>
      <c r="N58" s="50">
        <f t="shared" si="2"/>
        <v>34794</v>
      </c>
    </row>
    <row r="59" spans="1:14" ht="14.25" thickBot="1">
      <c r="A59" s="15"/>
      <c r="B59" s="10" t="s">
        <v>33</v>
      </c>
      <c r="C59" s="37">
        <f>C57+C58</f>
        <v>4328</v>
      </c>
      <c r="D59" s="38">
        <f>D57+D58</f>
        <v>4066</v>
      </c>
      <c r="E59" s="44">
        <f>E57+E58</f>
        <v>28962</v>
      </c>
      <c r="F59" s="51">
        <f t="shared" si="0"/>
        <v>37356</v>
      </c>
      <c r="G59" s="51">
        <f>G57+G58</f>
        <v>958</v>
      </c>
      <c r="H59" s="44">
        <f t="shared" si="1"/>
        <v>38314</v>
      </c>
      <c r="I59" s="15"/>
      <c r="J59" s="10" t="s">
        <v>33</v>
      </c>
      <c r="K59" s="61">
        <f>K57+K58</f>
        <v>3932</v>
      </c>
      <c r="L59" s="38">
        <f>L57+L58</f>
        <v>3843</v>
      </c>
      <c r="M59" s="44">
        <f>M57+M58</f>
        <v>27957</v>
      </c>
      <c r="N59" s="51">
        <f t="shared" si="2"/>
        <v>35732</v>
      </c>
    </row>
    <row r="60" spans="1:14">
      <c r="A60" s="12"/>
      <c r="B60" s="13" t="s">
        <v>81</v>
      </c>
      <c r="C60" s="172">
        <f t="shared" ref="C60:F61" si="3">C6+C9+C12+C15+C18+C21+C24+C27+C30+C33+C36+C39+C42+C45+C48+C51+C54+C57</f>
        <v>6396</v>
      </c>
      <c r="D60" s="30">
        <f t="shared" si="3"/>
        <v>7661</v>
      </c>
      <c r="E60" s="150">
        <f t="shared" si="3"/>
        <v>32684</v>
      </c>
      <c r="F60" s="52">
        <f t="shared" si="3"/>
        <v>46741</v>
      </c>
      <c r="G60" s="49">
        <f>'９４'!D60</f>
        <v>30901</v>
      </c>
      <c r="H60" s="45">
        <f t="shared" si="1"/>
        <v>77642</v>
      </c>
      <c r="I60" s="11"/>
      <c r="J60" s="16" t="s">
        <v>81</v>
      </c>
      <c r="K60" s="29">
        <f t="shared" ref="K60:N61" si="4">K6+K9+K12+K15+K18+K21+K24+K27+K30+K33+K36+K39+K42+K45+K48+K51+K54+K57</f>
        <v>5328</v>
      </c>
      <c r="L60" s="30">
        <f t="shared" si="4"/>
        <v>7242</v>
      </c>
      <c r="M60" s="31">
        <f t="shared" si="4"/>
        <v>31632</v>
      </c>
      <c r="N60" s="49">
        <f t="shared" si="4"/>
        <v>44202</v>
      </c>
    </row>
    <row r="61" spans="1:14">
      <c r="A61" s="17" t="s">
        <v>101</v>
      </c>
      <c r="B61" s="18" t="s">
        <v>83</v>
      </c>
      <c r="C61" s="172">
        <f t="shared" si="3"/>
        <v>105322</v>
      </c>
      <c r="D61" s="41">
        <f t="shared" si="3"/>
        <v>127261</v>
      </c>
      <c r="E61" s="150">
        <f t="shared" si="3"/>
        <v>995421</v>
      </c>
      <c r="F61" s="50">
        <f t="shared" si="3"/>
        <v>1228004</v>
      </c>
      <c r="G61" s="50">
        <f>'９４'!D61</f>
        <v>6659</v>
      </c>
      <c r="H61" s="43">
        <f t="shared" si="1"/>
        <v>1234663</v>
      </c>
      <c r="I61" s="17" t="s">
        <v>101</v>
      </c>
      <c r="J61" s="18" t="s">
        <v>83</v>
      </c>
      <c r="K61" s="33">
        <f t="shared" si="4"/>
        <v>98130</v>
      </c>
      <c r="L61" s="34">
        <f t="shared" si="4"/>
        <v>121840</v>
      </c>
      <c r="M61" s="35">
        <f t="shared" si="4"/>
        <v>974563</v>
      </c>
      <c r="N61" s="50">
        <f t="shared" si="4"/>
        <v>1194533</v>
      </c>
    </row>
    <row r="62" spans="1:14" ht="14.25" thickBot="1">
      <c r="A62" s="15"/>
      <c r="B62" s="10" t="s">
        <v>33</v>
      </c>
      <c r="C62" s="37">
        <f>C60+C61</f>
        <v>111718</v>
      </c>
      <c r="D62" s="38">
        <f>D60+D61</f>
        <v>134922</v>
      </c>
      <c r="E62" s="44">
        <f>E60+E61</f>
        <v>1028105</v>
      </c>
      <c r="F62" s="51">
        <f>F60+F61</f>
        <v>1274745</v>
      </c>
      <c r="G62" s="51">
        <f>G8+G11+G14+G17+G20+G23+G26+G29+G32+G35+G38+G41+G44+G47+G50+G53+G56+G59</f>
        <v>37560</v>
      </c>
      <c r="H62" s="44">
        <f t="shared" si="1"/>
        <v>1312305</v>
      </c>
      <c r="I62" s="15"/>
      <c r="J62" s="10" t="s">
        <v>33</v>
      </c>
      <c r="K62" s="61">
        <f>K60+K61</f>
        <v>103458</v>
      </c>
      <c r="L62" s="38">
        <f>L60+L61</f>
        <v>129082</v>
      </c>
      <c r="M62" s="44">
        <f>M60+M61</f>
        <v>1006195</v>
      </c>
      <c r="N62" s="51">
        <f>N60+N61</f>
        <v>1238735</v>
      </c>
    </row>
    <row r="63" spans="1:14">
      <c r="B63" s="40"/>
      <c r="C63" s="32"/>
      <c r="D63" s="32"/>
      <c r="E63" s="32"/>
      <c r="F63" s="32"/>
      <c r="G63" s="32"/>
      <c r="H63" s="32"/>
      <c r="J63" s="40"/>
      <c r="K63" s="32"/>
      <c r="L63" s="32"/>
      <c r="M63" s="32"/>
      <c r="N63" s="32"/>
    </row>
    <row r="64" spans="1:14">
      <c r="B64" s="40"/>
      <c r="C64" s="32"/>
      <c r="D64" s="32"/>
      <c r="E64" s="32"/>
      <c r="F64" s="32"/>
      <c r="G64" s="32"/>
      <c r="H64" s="32"/>
      <c r="J64" s="40"/>
      <c r="K64" s="32"/>
      <c r="L64" s="32"/>
      <c r="M64" s="32"/>
      <c r="N64" s="32"/>
    </row>
    <row r="65" spans="2:14">
      <c r="B65" s="40"/>
      <c r="C65" s="32"/>
      <c r="D65" s="32"/>
      <c r="E65" s="32"/>
      <c r="F65" s="32"/>
      <c r="G65" s="32"/>
      <c r="H65" s="32"/>
      <c r="J65" s="40"/>
      <c r="K65" s="32"/>
      <c r="L65" s="32"/>
      <c r="M65" s="32"/>
      <c r="N65" s="32"/>
    </row>
  </sheetData>
  <phoneticPr fontId="5"/>
  <pageMargins left="0.70866141732283472" right="0.70866141732283472" top="0.74803149606299213" bottom="0" header="0.31496062992125984" footer="0.31496062992125984"/>
  <pageSetup paperSize="9" scale="89" orientation="portrait" r:id="rId1"/>
  <colBreaks count="1" manualBreakCount="1">
    <brk id="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R52"/>
  <sheetViews>
    <sheetView zoomScaleNormal="10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3.5"/>
  <cols>
    <col min="1" max="1" width="10.875" style="5" customWidth="1"/>
    <col min="2" max="2" width="9" style="5"/>
    <col min="3" max="3" width="8.625" style="5" customWidth="1"/>
    <col min="4" max="5" width="11.625" style="5" customWidth="1"/>
    <col min="6" max="6" width="14.625" style="5" customWidth="1"/>
    <col min="7" max="7" width="13.875" style="5" bestFit="1" customWidth="1"/>
    <col min="8" max="8" width="8.625" style="5" customWidth="1"/>
    <col min="9" max="10" width="11.625" style="5" customWidth="1"/>
    <col min="11" max="11" width="14.625" style="5" customWidth="1"/>
    <col min="12" max="12" width="12.625" style="5" customWidth="1"/>
    <col min="13" max="13" width="8.625" style="5" customWidth="1"/>
    <col min="14" max="15" width="11.625" style="5" customWidth="1"/>
    <col min="16" max="16" width="14.625" style="5" customWidth="1"/>
    <col min="17" max="17" width="12.625" style="5" customWidth="1"/>
    <col min="18" max="16384" width="9" style="5"/>
  </cols>
  <sheetData>
    <row r="1" spans="1:18" customFormat="1" ht="15" customHeight="1">
      <c r="A1" s="102" t="s">
        <v>105</v>
      </c>
      <c r="D1" s="110"/>
    </row>
    <row r="2" spans="1:18" customFormat="1" ht="15" customHeight="1" thickBot="1">
      <c r="A2" s="102" t="s">
        <v>106</v>
      </c>
    </row>
    <row r="3" spans="1:18" ht="13.5" customHeight="1">
      <c r="A3" s="6"/>
      <c r="B3" s="90" t="s">
        <v>107</v>
      </c>
      <c r="C3" s="20"/>
      <c r="D3" s="21"/>
      <c r="E3" s="62" t="s">
        <v>108</v>
      </c>
      <c r="F3" s="21"/>
      <c r="G3" s="23"/>
      <c r="H3" s="20"/>
      <c r="I3" s="21"/>
      <c r="J3" s="62" t="s">
        <v>109</v>
      </c>
      <c r="K3" s="21"/>
      <c r="L3" s="63"/>
      <c r="M3" s="20"/>
      <c r="N3" s="21"/>
      <c r="O3" s="62" t="s">
        <v>110</v>
      </c>
      <c r="P3" s="21"/>
      <c r="Q3" s="23"/>
    </row>
    <row r="4" spans="1:18">
      <c r="A4" s="24"/>
      <c r="B4" s="64" t="s">
        <v>111</v>
      </c>
      <c r="C4" s="65" t="s">
        <v>112</v>
      </c>
      <c r="D4" s="66" t="s">
        <v>113</v>
      </c>
      <c r="E4" s="66" t="s">
        <v>114</v>
      </c>
      <c r="F4" s="66" t="s">
        <v>115</v>
      </c>
      <c r="G4" s="67" t="s">
        <v>6</v>
      </c>
      <c r="H4" s="65" t="s">
        <v>112</v>
      </c>
      <c r="I4" s="103" t="s">
        <v>113</v>
      </c>
      <c r="J4" s="66" t="s">
        <v>114</v>
      </c>
      <c r="K4" s="66" t="s">
        <v>115</v>
      </c>
      <c r="L4" s="67" t="s">
        <v>6</v>
      </c>
      <c r="M4" s="65" t="s">
        <v>112</v>
      </c>
      <c r="N4" s="66" t="s">
        <v>113</v>
      </c>
      <c r="O4" s="66" t="s">
        <v>114</v>
      </c>
      <c r="P4" s="66" t="s">
        <v>115</v>
      </c>
      <c r="Q4" s="67" t="s">
        <v>6</v>
      </c>
      <c r="R4" s="24"/>
    </row>
    <row r="5" spans="1:18">
      <c r="A5" s="24"/>
      <c r="C5" s="65" t="s">
        <v>116</v>
      </c>
      <c r="D5" s="66"/>
      <c r="E5" s="66"/>
      <c r="F5" s="66"/>
      <c r="G5" s="67"/>
      <c r="H5" s="65" t="s">
        <v>116</v>
      </c>
      <c r="I5" s="104"/>
      <c r="J5" s="66"/>
      <c r="K5" s="66"/>
      <c r="L5" s="67"/>
      <c r="M5" s="65" t="s">
        <v>116</v>
      </c>
      <c r="N5" s="68"/>
      <c r="O5" s="68"/>
      <c r="P5" s="68"/>
      <c r="Q5" s="69"/>
    </row>
    <row r="6" spans="1:18" ht="14.25" thickBot="1">
      <c r="A6" s="109" t="s">
        <v>117</v>
      </c>
      <c r="B6" s="134" t="s">
        <v>118</v>
      </c>
      <c r="C6" s="70"/>
      <c r="D6" s="71" t="s">
        <v>119</v>
      </c>
      <c r="E6" s="71" t="s">
        <v>119</v>
      </c>
      <c r="F6" s="71" t="s">
        <v>15</v>
      </c>
      <c r="G6" s="72" t="s">
        <v>15</v>
      </c>
      <c r="H6" s="70"/>
      <c r="I6" s="105" t="s">
        <v>119</v>
      </c>
      <c r="J6" s="71" t="s">
        <v>119</v>
      </c>
      <c r="K6" s="71" t="s">
        <v>15</v>
      </c>
      <c r="L6" s="72" t="s">
        <v>15</v>
      </c>
      <c r="M6" s="70"/>
      <c r="N6" s="71" t="s">
        <v>119</v>
      </c>
      <c r="O6" s="71" t="s">
        <v>119</v>
      </c>
      <c r="P6" s="71" t="s">
        <v>15</v>
      </c>
      <c r="Q6" s="72" t="s">
        <v>15</v>
      </c>
    </row>
    <row r="7" spans="1:18" ht="16.7" customHeight="1">
      <c r="A7" s="11"/>
      <c r="B7" s="139" t="s">
        <v>149</v>
      </c>
      <c r="C7" s="73">
        <f>'１００～１０１'!C7+'１０２～１０３'!C7+'１０４～１０５'!C7+'１０６～１０７'!C7+'１０８～１０９'!C7</f>
        <v>2286</v>
      </c>
      <c r="D7" s="74">
        <f>'１００～１０１'!D7+'１０２～１０３'!D7+'１０４～１０５'!D7+'１０６～１０７'!D7+'１０８～１０９'!D7</f>
        <v>229813</v>
      </c>
      <c r="E7" s="74">
        <f>'１００～１０１'!E7+'１０２～１０３'!E7+'１０４～１０５'!E7+'１０６～１０７'!E7+'１０８～１０９'!E7</f>
        <v>221838</v>
      </c>
      <c r="F7" s="74">
        <f>'１００～１０１'!F7+'１０２～１０３'!F7+'１０４～１０５'!F7+'１０６～１０７'!F7+'１０８～１０９'!F7</f>
        <v>20347855</v>
      </c>
      <c r="G7" s="75">
        <f>'１００～１０１'!G7+'１０２～１０３'!G7+'１０４～１０５'!G7+'１０６～１０７'!G7+'１０８～１０９'!G7</f>
        <v>10523458</v>
      </c>
      <c r="H7" s="73">
        <f>'１００～１０１'!H7+'１０２～１０３'!H7+'１０４～１０５'!H7+'１０６～１０７'!H7+'１０８～１０９'!H7</f>
        <v>2160</v>
      </c>
      <c r="I7" s="74">
        <f>'１００～１０１'!I7+'１０２～１０３'!I7+'１０４～１０５'!I7+'１０６～１０７'!I7+'１０８～１０９'!I7</f>
        <v>134507</v>
      </c>
      <c r="J7" s="74">
        <f>'１００～１０１'!J7+'１０２～１０３'!J7+'１０４～１０５'!J7+'１０６～１０７'!J7+'１０８～１０９'!J7</f>
        <v>110583</v>
      </c>
      <c r="K7" s="74">
        <f>'１００～１０１'!K7+'１０２～１０３'!K7+'１０４～１０５'!K7+'１０６～１０７'!K7+'１０８～１０９'!K7</f>
        <v>15276198</v>
      </c>
      <c r="L7" s="75">
        <f>'１００～１０１'!L7+'１０２～１０３'!L7+'１０４～１０５'!L7+'１０６～１０７'!L7+'１０８～１０９'!L7</f>
        <v>8981764</v>
      </c>
      <c r="M7" s="73">
        <f>C7+H7</f>
        <v>4446</v>
      </c>
      <c r="N7" s="74">
        <f t="shared" ref="N7:Q22" si="0">D7+I7</f>
        <v>364320</v>
      </c>
      <c r="O7" s="74">
        <f t="shared" si="0"/>
        <v>332421</v>
      </c>
      <c r="P7" s="74">
        <f t="shared" si="0"/>
        <v>35624053</v>
      </c>
      <c r="Q7" s="75">
        <f t="shared" si="0"/>
        <v>19505222</v>
      </c>
    </row>
    <row r="8" spans="1:18" ht="16.7" customHeight="1" thickBot="1">
      <c r="A8" s="76" t="s">
        <v>120</v>
      </c>
      <c r="B8" s="140" t="s">
        <v>150</v>
      </c>
      <c r="C8" s="77">
        <f>'１００～１０１'!C8+'１０２～１０３'!C8+'１０４～１０５'!C8+'１０６～１０７'!C8+'１０８～１０９'!C8</f>
        <v>609</v>
      </c>
      <c r="D8" s="78">
        <f>'１００～１０１'!D8+'１０２～１０３'!D8+'１０４～１０５'!D8+'１０６～１０７'!D8+'１０８～１０９'!D8</f>
        <v>63217</v>
      </c>
      <c r="E8" s="78">
        <f>'１００～１０１'!E8+'１０２～１０３'!E8+'１０４～１０５'!E8+'１０６～１０７'!E8+'１０８～１０９'!E8</f>
        <v>61419</v>
      </c>
      <c r="F8" s="78">
        <f>'１００～１０１'!F8+'１０２～１０３'!F8+'１０４～１０５'!F8+'１０６～１０７'!F8+'１０８～１０９'!F8</f>
        <v>6202590</v>
      </c>
      <c r="G8" s="79">
        <f>'１００～１０１'!G8+'１０２～１０３'!G8+'１０４～１０５'!G8+'１０６～１０７'!G8+'１０８～１０９'!G8</f>
        <v>3194465</v>
      </c>
      <c r="H8" s="77">
        <f>'１００～１０１'!H8+'１０２～１０３'!H8+'１０４～１０５'!H8+'１０６～１０７'!H8+'１０８～１０９'!H8</f>
        <v>548</v>
      </c>
      <c r="I8" s="78">
        <f>'１００～１０１'!I8+'１０２～１０３'!I8+'１０４～１０５'!I8+'１０６～１０７'!I8+'１０８～１０９'!I8</f>
        <v>52995</v>
      </c>
      <c r="J8" s="78">
        <f>'１００～１０１'!J8+'１０２～１０３'!J8+'１０４～１０５'!J8+'１０６～１０７'!J8+'１０８～１０９'!J8</f>
        <v>36530</v>
      </c>
      <c r="K8" s="78">
        <f>'１００～１０１'!K8+'１０２～１０３'!K8+'１０４～１０５'!K8+'１０６～１０７'!K8+'１０８～１０９'!K8</f>
        <v>6754031</v>
      </c>
      <c r="L8" s="79">
        <f>'１００～１０１'!L8+'１０２～１０３'!L8+'１０４～１０５'!L8+'１０６～１０７'!L8+'１０８～１０９'!L8</f>
        <v>4472901</v>
      </c>
      <c r="M8" s="77">
        <f t="shared" ref="M8:M42" si="1">C8+H8</f>
        <v>1157</v>
      </c>
      <c r="N8" s="78">
        <f t="shared" si="0"/>
        <v>116212</v>
      </c>
      <c r="O8" s="78">
        <f t="shared" si="0"/>
        <v>97949</v>
      </c>
      <c r="P8" s="78">
        <f t="shared" si="0"/>
        <v>12956621</v>
      </c>
      <c r="Q8" s="79">
        <f t="shared" si="0"/>
        <v>7667366</v>
      </c>
    </row>
    <row r="9" spans="1:18" ht="16.7" customHeight="1">
      <c r="A9" s="80"/>
      <c r="B9" s="139" t="str">
        <f>$B$7</f>
        <v>５年以前</v>
      </c>
      <c r="C9" s="73">
        <f>'１００～１０１'!C9+'１０２～１０３'!C9+'１０４～１０５'!C9+'１０６～１０７'!C9+'１０８～１０９'!C9</f>
        <v>1672</v>
      </c>
      <c r="D9" s="74">
        <f>'１００～１０１'!D9+'１０２～１０３'!D9+'１０４～１０５'!D9+'１０６～１０７'!D9+'１０８～１０９'!D9</f>
        <v>173074</v>
      </c>
      <c r="E9" s="74">
        <f>'１００～１０１'!E9+'１０２～１０３'!E9+'１０４～１０５'!E9+'１０６～１０７'!E9+'１０８～１０９'!E9</f>
        <v>165614</v>
      </c>
      <c r="F9" s="74">
        <f>'１００～１０１'!F9+'１０２～１０３'!F9+'１０４～１０５'!F9+'１０６～１０７'!F9+'１０８～１０９'!F9</f>
        <v>15206331</v>
      </c>
      <c r="G9" s="75">
        <f>'１００～１０１'!G9+'１０２～１０３'!G9+'１０４～１０５'!G9+'１０６～１０７'!G9+'１０８～１０９'!G9</f>
        <v>7937229</v>
      </c>
      <c r="H9" s="73">
        <f>'１００～１０１'!H9+'１０２～１０３'!H9+'１０４～１０５'!H9+'１０６～１０７'!H9+'１０８～１０９'!H9</f>
        <v>6726</v>
      </c>
      <c r="I9" s="74">
        <f>'１００～１０１'!I9+'１０２～１０３'!I9+'１０４～１０５'!I9+'１０６～１０７'!I9+'１０８～１０９'!I9</f>
        <v>195405</v>
      </c>
      <c r="J9" s="74">
        <f>'１００～１０１'!J9+'１０２～１０３'!J9+'１０４～１０５'!J9+'１０６～１０７'!J9+'１０８～１０９'!J9</f>
        <v>171026</v>
      </c>
      <c r="K9" s="74">
        <f>'１００～１０１'!K9+'１０２～１０３'!K9+'１０４～１０５'!K9+'１０６～１０７'!K9+'１０８～１０９'!K9</f>
        <v>23717966</v>
      </c>
      <c r="L9" s="75">
        <f>'１００～１０１'!L9+'１０２～１０３'!L9+'１０４～１０５'!L9+'１０６～１０７'!L9+'１０８～１０９'!L9</f>
        <v>13203106</v>
      </c>
      <c r="M9" s="73">
        <f t="shared" si="1"/>
        <v>8398</v>
      </c>
      <c r="N9" s="74">
        <f t="shared" si="0"/>
        <v>368479</v>
      </c>
      <c r="O9" s="74">
        <f t="shared" si="0"/>
        <v>336640</v>
      </c>
      <c r="P9" s="74">
        <f t="shared" si="0"/>
        <v>38924297</v>
      </c>
      <c r="Q9" s="75">
        <f t="shared" si="0"/>
        <v>21140335</v>
      </c>
    </row>
    <row r="10" spans="1:18" ht="16.7" customHeight="1" thickBot="1">
      <c r="A10" s="76" t="s">
        <v>84</v>
      </c>
      <c r="B10" s="140" t="str">
        <f>$B$8</f>
        <v>６  年</v>
      </c>
      <c r="C10" s="77">
        <f>'１００～１０１'!C10+'１０２～１０３'!C10+'１０４～１０５'!C10+'１０６～１０７'!C10+'１０８～１０９'!C10</f>
        <v>552</v>
      </c>
      <c r="D10" s="78">
        <f>'１００～１０１'!D10+'１０２～１０３'!D10+'１０４～１０５'!D10+'１０６～１０７'!D10+'１０８～１０９'!D10</f>
        <v>58597</v>
      </c>
      <c r="E10" s="78">
        <f>'１００～１０１'!E10+'１０２～１０３'!E10+'１０４～１０５'!E10+'１０６～１０７'!E10+'１０８～１０９'!E10</f>
        <v>55919</v>
      </c>
      <c r="F10" s="78">
        <f>'１００～１０１'!F10+'１０２～１０３'!F10+'１０４～１０５'!F10+'１０６～１０７'!F10+'１０８～１０９'!F10</f>
        <v>5589119</v>
      </c>
      <c r="G10" s="79">
        <f>'１００～１０１'!G10+'１０２～１０３'!G10+'１０４～１０５'!G10+'１０６～１０７'!G10+'１０８～１０９'!G10</f>
        <v>2926383</v>
      </c>
      <c r="H10" s="77">
        <f>'１００～１０１'!H10+'１０２～１０３'!H10+'１０４～１０５'!H10+'１０６～１０７'!H10+'１０８～１０９'!H10</f>
        <v>454</v>
      </c>
      <c r="I10" s="78">
        <f>'１００～１０１'!I10+'１０２～１０３'!I10+'１０４～１０５'!I10+'１０６～１０７'!I10+'１０８～１０９'!I10</f>
        <v>37605</v>
      </c>
      <c r="J10" s="78">
        <f>'１００～１０１'!J10+'１０２～１０３'!J10+'１０４～１０５'!J10+'１０６～１０７'!J10+'１０８～１０９'!J10</f>
        <v>34518</v>
      </c>
      <c r="K10" s="78">
        <f>'１００～１０１'!K10+'１０２～１０３'!K10+'１０４～１０５'!K10+'１０６～１０７'!K10+'１０８～１０９'!K10</f>
        <v>4420178</v>
      </c>
      <c r="L10" s="79">
        <f>'１００～１０１'!L10+'１０２～１０３'!L10+'１０４～１０５'!L10+'１０６～１０７'!L10+'１０８～１０９'!L10</f>
        <v>2398456</v>
      </c>
      <c r="M10" s="77">
        <f t="shared" si="1"/>
        <v>1006</v>
      </c>
      <c r="N10" s="78">
        <f t="shared" si="0"/>
        <v>96202</v>
      </c>
      <c r="O10" s="78">
        <f t="shared" si="0"/>
        <v>90437</v>
      </c>
      <c r="P10" s="78">
        <f t="shared" si="0"/>
        <v>10009297</v>
      </c>
      <c r="Q10" s="79">
        <f t="shared" si="0"/>
        <v>5324839</v>
      </c>
    </row>
    <row r="11" spans="1:18" ht="16.7" customHeight="1">
      <c r="A11" s="81"/>
      <c r="B11" s="139" t="str">
        <f>$B$7</f>
        <v>５年以前</v>
      </c>
      <c r="C11" s="73">
        <f>'１００～１０１'!C11+'１０２～１０３'!C11+'１０４～１０５'!C11+'１０６～１０７'!C11+'１０８～１０９'!C11</f>
        <v>577</v>
      </c>
      <c r="D11" s="74">
        <f>'１００～１０１'!D11+'１０２～１０３'!D11+'１０４～１０５'!D11+'１０６～１０７'!D11+'１０８～１０９'!D11</f>
        <v>56927</v>
      </c>
      <c r="E11" s="74">
        <f>'１００～１０１'!E11+'１０２～１０３'!E11+'１０４～１０５'!E11+'１０６～１０７'!E11+'１０８～１０９'!E11</f>
        <v>54367</v>
      </c>
      <c r="F11" s="74">
        <f>'１００～１０１'!F11+'１０２～１０３'!F11+'１０４～１０５'!F11+'１０６～１０７'!F11+'１０８～１０９'!F11</f>
        <v>4995086</v>
      </c>
      <c r="G11" s="75">
        <f>'１００～１０１'!G11+'１０２～１０３'!G11+'１０４～１０５'!G11+'１０６～１０７'!G11+'１０８～１０９'!G11</f>
        <v>2608335</v>
      </c>
      <c r="H11" s="73">
        <f>'１００～１０１'!H11+'１０２～１０３'!H11+'１０４～１０５'!H11+'１０６～１０７'!H11+'１０８～１０９'!H11</f>
        <v>4699</v>
      </c>
      <c r="I11" s="74">
        <f>'１００～１０１'!I11+'１０２～１０３'!I11+'１０４～１０５'!I11+'１０６～１０７'!I11+'１０８～１０９'!I11</f>
        <v>116402</v>
      </c>
      <c r="J11" s="74">
        <f>'１００～１０１'!J11+'１０２～１０３'!J11+'１０４～１０５'!J11+'１０６～１０７'!J11+'１０８～１０９'!J11</f>
        <v>106056</v>
      </c>
      <c r="K11" s="74">
        <f>'１００～１０１'!K11+'１０２～１０３'!K11+'１０４～１０５'!K11+'１０６～１０７'!K11+'１０８～１０９'!K11</f>
        <v>13844675</v>
      </c>
      <c r="L11" s="75">
        <f>'１００～１０１'!L11+'１０２～１０３'!L11+'１０４～１０５'!L11+'１０６～１０７'!L11+'１０８～１０９'!L11</f>
        <v>7619298</v>
      </c>
      <c r="M11" s="73">
        <f t="shared" si="1"/>
        <v>5276</v>
      </c>
      <c r="N11" s="74">
        <f t="shared" si="0"/>
        <v>173329</v>
      </c>
      <c r="O11" s="74">
        <f t="shared" si="0"/>
        <v>160423</v>
      </c>
      <c r="P11" s="74">
        <f t="shared" si="0"/>
        <v>18839761</v>
      </c>
      <c r="Q11" s="75">
        <f t="shared" si="0"/>
        <v>10227633</v>
      </c>
    </row>
    <row r="12" spans="1:18" ht="16.7" customHeight="1" thickBot="1">
      <c r="A12" s="76" t="s">
        <v>121</v>
      </c>
      <c r="B12" s="140" t="str">
        <f>$B$8</f>
        <v>６  年</v>
      </c>
      <c r="C12" s="77">
        <f>'１００～１０１'!C12+'１０２～１０３'!C12+'１０４～１０５'!C12+'１０６～１０７'!C12+'１０８～１０９'!C12</f>
        <v>154</v>
      </c>
      <c r="D12" s="78">
        <f>'１００～１０１'!D12+'１０２～１０３'!D12+'１０４～１０５'!D12+'１０６～１０７'!D12+'１０８～１０９'!D12</f>
        <v>15690</v>
      </c>
      <c r="E12" s="78">
        <f>'１００～１０１'!E12+'１０２～１０３'!E12+'１０４～１０５'!E12+'１０６～１０７'!E12+'１０８～１０９'!E12</f>
        <v>15142</v>
      </c>
      <c r="F12" s="78">
        <f>'１００～１０１'!F12+'１０２～１０３'!F12+'１０４～１０５'!F12+'１０６～１０７'!F12+'１０８～１０９'!F12</f>
        <v>1537156</v>
      </c>
      <c r="G12" s="79">
        <f>'１００～１０１'!G12+'１０２～１０３'!G12+'１０４～１０５'!G12+'１０６～１０７'!G12+'１０８～１０９'!G12</f>
        <v>796266</v>
      </c>
      <c r="H12" s="77">
        <f>'１００～１０１'!H12+'１０２～１０３'!H12+'１０４～１０５'!H12+'１０６～１０７'!H12+'１０８～１０９'!H12</f>
        <v>2822</v>
      </c>
      <c r="I12" s="78">
        <f>'１００～１０１'!I12+'１０２～１０３'!I12+'１０４～１０５'!I12+'１０６～１０７'!I12+'１０８～１０９'!I12</f>
        <v>33494</v>
      </c>
      <c r="J12" s="78">
        <f>'１００～１０１'!J12+'１０２～１０３'!J12+'１０４～１０５'!J12+'１０６～１０７'!J12+'１０８～１０９'!J12</f>
        <v>29179</v>
      </c>
      <c r="K12" s="78">
        <f>'１００～１０１'!K12+'１０２～１０３'!K12+'１０４～１０５'!K12+'１０６～１０７'!K12+'１０８～１０９'!K12</f>
        <v>4734552</v>
      </c>
      <c r="L12" s="79">
        <f>'１００～１０１'!L12+'１０２～１０３'!L12+'１０４～１０５'!L12+'１０６～１０７'!L12+'１０８～１０９'!L12</f>
        <v>2681992</v>
      </c>
      <c r="M12" s="77">
        <f t="shared" si="1"/>
        <v>2976</v>
      </c>
      <c r="N12" s="78">
        <f t="shared" si="0"/>
        <v>49184</v>
      </c>
      <c r="O12" s="78">
        <f t="shared" si="0"/>
        <v>44321</v>
      </c>
      <c r="P12" s="78">
        <f t="shared" si="0"/>
        <v>6271708</v>
      </c>
      <c r="Q12" s="79">
        <f t="shared" si="0"/>
        <v>3478258</v>
      </c>
    </row>
    <row r="13" spans="1:18" ht="16.7" customHeight="1">
      <c r="A13" s="81"/>
      <c r="B13" s="139" t="str">
        <f>$B$7</f>
        <v>５年以前</v>
      </c>
      <c r="C13" s="73">
        <f>'１００～１０１'!C13+'１０２～１０３'!C13+'１０４～１０５'!C13+'１０６～１０７'!C13+'１０８～１０９'!C13</f>
        <v>736</v>
      </c>
      <c r="D13" s="74">
        <f>'１００～１０１'!D13+'１０２～１０３'!D13+'１０４～１０５'!D13+'１０６～１０７'!D13+'１０８～１０９'!D13</f>
        <v>80054</v>
      </c>
      <c r="E13" s="74">
        <f>'１００～１０１'!E13+'１０２～１０３'!E13+'１０４～１０５'!E13+'１０６～１０７'!E13+'１０８～１０９'!E13</f>
        <v>75766</v>
      </c>
      <c r="F13" s="74">
        <f>'１００～１０１'!F13+'１０２～１０３'!F13+'１０４～１０５'!F13+'１０６～１０７'!F13+'１０８～１０９'!F13</f>
        <v>7043388</v>
      </c>
      <c r="G13" s="75">
        <f>'１００～１０１'!G13+'１０２～１０３'!G13+'１０４～１０５'!G13+'１０６～１０７'!G13+'１０８～１０９'!G13</f>
        <v>3708812</v>
      </c>
      <c r="H13" s="73">
        <f>'１００～１０１'!H13+'１０２～１０３'!H13+'１０４～１０５'!H13+'１０６～１０７'!H13+'１０８～１０９'!H13</f>
        <v>3741</v>
      </c>
      <c r="I13" s="74">
        <f>'１００～１０１'!I13+'１０２～１０３'!I13+'１０４～１０５'!I13+'１０６～１０７'!I13+'１０８～１０９'!I13</f>
        <v>131072</v>
      </c>
      <c r="J13" s="74">
        <f>'１００～１０１'!J13+'１０２～１０３'!J13+'１０４～１０５'!J13+'１０６～１０７'!J13+'１０８～１０９'!J13</f>
        <v>113590</v>
      </c>
      <c r="K13" s="74">
        <f>'１００～１０１'!K13+'１０２～１０３'!K13+'１０４～１０５'!K13+'１０６～１０７'!K13+'１０８～１０９'!K13</f>
        <v>16079546</v>
      </c>
      <c r="L13" s="75">
        <f>'１００～１０１'!L13+'１０２～１０３'!L13+'１０４～１０５'!L13+'１０６～１０７'!L13+'１０８～１０９'!L13</f>
        <v>9162055</v>
      </c>
      <c r="M13" s="73">
        <f t="shared" si="1"/>
        <v>4477</v>
      </c>
      <c r="N13" s="74">
        <f t="shared" si="0"/>
        <v>211126</v>
      </c>
      <c r="O13" s="74">
        <f t="shared" si="0"/>
        <v>189356</v>
      </c>
      <c r="P13" s="74">
        <f t="shared" si="0"/>
        <v>23122934</v>
      </c>
      <c r="Q13" s="75">
        <f t="shared" si="0"/>
        <v>12870867</v>
      </c>
    </row>
    <row r="14" spans="1:18" ht="16.7" customHeight="1" thickBot="1">
      <c r="A14" s="76" t="s">
        <v>122</v>
      </c>
      <c r="B14" s="140" t="str">
        <f>$B$8</f>
        <v>６  年</v>
      </c>
      <c r="C14" s="77">
        <f>'１００～１０１'!C14+'１０２～１０３'!C14+'１０４～１０５'!C14+'１０６～１０７'!C14+'１０８～１０９'!C14</f>
        <v>219</v>
      </c>
      <c r="D14" s="78">
        <f>'１００～１０１'!D14+'１０２～１０３'!D14+'１０４～１０５'!D14+'１０６～１０７'!D14+'１０８～１０９'!D14</f>
        <v>22929</v>
      </c>
      <c r="E14" s="78">
        <f>'１００～１０１'!E14+'１０２～１０３'!E14+'１０４～１０５'!E14+'１０６～１０７'!E14+'１０８～１０９'!E14</f>
        <v>21637</v>
      </c>
      <c r="F14" s="78">
        <f>'１００～１０１'!F14+'１０２～１０３'!F14+'１０４～１０５'!F14+'１０６～１０７'!F14+'１０８～１０９'!F14</f>
        <v>2277343</v>
      </c>
      <c r="G14" s="79">
        <f>'１００～１０１'!G14+'１０２～１０３'!G14+'１０４～１０５'!G14+'１０６～１０７'!G14+'１０８～１０９'!G14</f>
        <v>1203000</v>
      </c>
      <c r="H14" s="77">
        <f>'１００～１０１'!H14+'１０２～１０３'!H14+'１０４～１０５'!H14+'１０６～１０７'!H14+'１０８～１０９'!H14</f>
        <v>310</v>
      </c>
      <c r="I14" s="78">
        <f>'１００～１０１'!I14+'１０２～１０３'!I14+'１０４～１０５'!I14+'１０６～１０７'!I14+'１０８～１０９'!I14</f>
        <v>37476</v>
      </c>
      <c r="J14" s="78">
        <f>'１００～１０１'!J14+'１０２～１０３'!J14+'１０４～１０５'!J14+'１０６～１０７'!J14+'１０８～１０９'!J14</f>
        <v>26824</v>
      </c>
      <c r="K14" s="78">
        <f>'１００～１０１'!K14+'１０２～１０３'!K14+'１０４～１０５'!K14+'１０６～１０７'!K14+'１０８～１０９'!K14</f>
        <v>5506781</v>
      </c>
      <c r="L14" s="79">
        <f>'１００～１０１'!L14+'１０２～１０３'!L14+'１０４～１０５'!L14+'１０６～１０７'!L14+'１０８～１０９'!L14</f>
        <v>3573115</v>
      </c>
      <c r="M14" s="77">
        <f t="shared" si="1"/>
        <v>529</v>
      </c>
      <c r="N14" s="78">
        <f t="shared" si="0"/>
        <v>60405</v>
      </c>
      <c r="O14" s="78">
        <f t="shared" si="0"/>
        <v>48461</v>
      </c>
      <c r="P14" s="78">
        <f t="shared" si="0"/>
        <v>7784124</v>
      </c>
      <c r="Q14" s="79">
        <f t="shared" si="0"/>
        <v>4776115</v>
      </c>
    </row>
    <row r="15" spans="1:18" ht="16.7" customHeight="1">
      <c r="A15" s="81"/>
      <c r="B15" s="139" t="str">
        <f>$B$7</f>
        <v>５年以前</v>
      </c>
      <c r="C15" s="73">
        <f>'１００～１０１'!C15+'１０２～１０３'!C15+'１０４～１０５'!C15+'１０６～１０７'!C15+'１０８～１０９'!C15</f>
        <v>1456</v>
      </c>
      <c r="D15" s="74">
        <f>'１００～１０１'!D15+'１０２～１０３'!D15+'１０４～１０５'!D15+'１０６～１０７'!D15+'１０８～１０９'!D15</f>
        <v>143022</v>
      </c>
      <c r="E15" s="74">
        <f>'１００～１０１'!E15+'１０２～１０３'!E15+'１０４～１０５'!E15+'１０６～１０７'!E15+'１０８～１０９'!E15</f>
        <v>138914</v>
      </c>
      <c r="F15" s="74">
        <f>'１００～１０１'!F15+'１０２～１０３'!F15+'１０４～１０５'!F15+'１０６～１０７'!F15+'１０８～１０９'!F15</f>
        <v>12686797</v>
      </c>
      <c r="G15" s="75">
        <f>'１００～１０１'!G15+'１０２～１０３'!G15+'１０４～１０５'!G15+'１０６～１０７'!G15+'１０８～１０９'!G15</f>
        <v>6525968</v>
      </c>
      <c r="H15" s="73">
        <f>'１００～１０１'!H15+'１０２～１０３'!H15+'１０４～１０５'!H15+'１０６～１０７'!H15+'１０８～１０９'!H15</f>
        <v>1512</v>
      </c>
      <c r="I15" s="74">
        <f>'１００～１０１'!I15+'１０２～１０３'!I15+'１０４～１０５'!I15+'１０６～１０７'!I15+'１０８～１０９'!I15</f>
        <v>84995</v>
      </c>
      <c r="J15" s="74">
        <f>'１００～１０１'!J15+'１０２～１０３'!J15+'１０４～１０５'!J15+'１０６～１０７'!J15+'１０８～１０９'!J15</f>
        <v>76775</v>
      </c>
      <c r="K15" s="74">
        <f>'１００～１０１'!K15+'１０２～１０３'!K15+'１０４～１０５'!K15+'１０６～１０７'!K15+'１０８～１０９'!K15</f>
        <v>9765790</v>
      </c>
      <c r="L15" s="75">
        <f>'１００～１０１'!L15+'１０２～１０３'!L15+'１０４～１０５'!L15+'１０６～１０７'!L15+'１０８～１０９'!L15</f>
        <v>5377361</v>
      </c>
      <c r="M15" s="73">
        <f t="shared" si="1"/>
        <v>2968</v>
      </c>
      <c r="N15" s="74">
        <f t="shared" si="0"/>
        <v>228017</v>
      </c>
      <c r="O15" s="74">
        <f t="shared" si="0"/>
        <v>215689</v>
      </c>
      <c r="P15" s="74">
        <f t="shared" si="0"/>
        <v>22452587</v>
      </c>
      <c r="Q15" s="75">
        <f t="shared" si="0"/>
        <v>11903329</v>
      </c>
    </row>
    <row r="16" spans="1:18" ht="16.7" customHeight="1" thickBot="1">
      <c r="A16" s="76" t="s">
        <v>123</v>
      </c>
      <c r="B16" s="140" t="str">
        <f>$B$8</f>
        <v>６  年</v>
      </c>
      <c r="C16" s="77">
        <f>'１００～１０１'!C16+'１０２～１０３'!C16+'１０４～１０５'!C16+'１０６～１０７'!C16+'１０８～１０９'!C16</f>
        <v>411</v>
      </c>
      <c r="D16" s="78">
        <f>'１００～１０１'!D16+'１０２～１０３'!D16+'１０４～１０５'!D16+'１０６～１０７'!D16+'１０８～１０９'!D16</f>
        <v>40215</v>
      </c>
      <c r="E16" s="78">
        <f>'１００～１０１'!E16+'１０２～１０３'!E16+'１０４～１０５'!E16+'１０６～１０７'!E16+'１０８～１０９'!E16</f>
        <v>39581</v>
      </c>
      <c r="F16" s="78">
        <f>'１００～１０１'!F16+'１０２～１０３'!F16+'１０４～１０５'!F16+'１０６～１０７'!F16+'１０８～１０９'!F16</f>
        <v>3872293</v>
      </c>
      <c r="G16" s="79">
        <f>'１００～１０１'!G16+'１０２～１０３'!G16+'１０４～１０５'!G16+'１０６～１０７'!G16+'１０８～１０９'!G16</f>
        <v>1965679</v>
      </c>
      <c r="H16" s="77">
        <f>'１００～１０１'!H16+'１０２～１０３'!H16+'１０４～１０５'!H16+'１０６～１０７'!H16+'１０８～１０９'!H16</f>
        <v>111</v>
      </c>
      <c r="I16" s="78">
        <f>'１００～１０１'!I16+'１０２～１０３'!I16+'１０４～１０５'!I16+'１０６～１０７'!I16+'１０８～１０９'!I16</f>
        <v>11575</v>
      </c>
      <c r="J16" s="78">
        <f>'１００～１０１'!J16+'１０２～１０３'!J16+'１０４～１０５'!J16+'１０６～１０７'!J16+'１０８～１０９'!J16</f>
        <v>10268</v>
      </c>
      <c r="K16" s="78">
        <f>'１００～１０１'!K16+'１０２～１０３'!K16+'１０４～１０５'!K16+'１０６～１０７'!K16+'１０８～１０９'!K16</f>
        <v>1438902</v>
      </c>
      <c r="L16" s="79">
        <f>'１００～１０１'!L16+'１０２～１０３'!L16+'１０４～１０５'!L16+'１０６～１０７'!L16+'１０８～１０９'!L16</f>
        <v>801277</v>
      </c>
      <c r="M16" s="77">
        <f t="shared" si="1"/>
        <v>522</v>
      </c>
      <c r="N16" s="78">
        <f t="shared" si="0"/>
        <v>51790</v>
      </c>
      <c r="O16" s="78">
        <f t="shared" si="0"/>
        <v>49849</v>
      </c>
      <c r="P16" s="78">
        <f t="shared" si="0"/>
        <v>5311195</v>
      </c>
      <c r="Q16" s="79">
        <f t="shared" si="0"/>
        <v>2766956</v>
      </c>
    </row>
    <row r="17" spans="1:17" ht="16.7" customHeight="1">
      <c r="A17" s="81"/>
      <c r="B17" s="139" t="str">
        <f>$B$7</f>
        <v>５年以前</v>
      </c>
      <c r="C17" s="73">
        <f>'１００～１０１'!C17+'１０２～１０３'!C17+'１０４～１０５'!C17+'１０６～１０７'!C17+'１０８～１０９'!C17</f>
        <v>1679</v>
      </c>
      <c r="D17" s="74">
        <f>'１００～１０１'!D17+'１０２～１０３'!D17+'１０４～１０５'!D17+'１０６～１０７'!D17+'１０８～１０９'!D17</f>
        <v>153407</v>
      </c>
      <c r="E17" s="74">
        <f>'１００～１０１'!E17+'１０２～１０３'!E17+'１０４～１０５'!E17+'１０６～１０７'!E17+'１０８～１０９'!E17</f>
        <v>148243</v>
      </c>
      <c r="F17" s="74">
        <f>'１００～１０１'!F17+'１０２～１０３'!F17+'１０４～１０５'!F17+'１０６～１０７'!F17+'１０８～１０９'!F17</f>
        <v>13486030</v>
      </c>
      <c r="G17" s="75">
        <f>'１００～１０１'!G17+'１０２～１０３'!G17+'１０４～１０５'!G17+'１０６～１０７'!G17+'１０８～１０９'!G17</f>
        <v>6971196</v>
      </c>
      <c r="H17" s="73">
        <f>'１００～１０１'!H17+'１０２～１０３'!H17+'１０４～１０５'!H17+'１０６～１０７'!H17+'１０８～１０９'!H17</f>
        <v>3925</v>
      </c>
      <c r="I17" s="74">
        <f>'１００～１０１'!I17+'１０２～１０３'!I17+'１０４～１０５'!I17+'１０６～１０７'!I17+'１０８～１０９'!I17</f>
        <v>92840</v>
      </c>
      <c r="J17" s="74">
        <f>'１００～１０１'!J17+'１０２～１０３'!J17+'１０４～１０５'!J17+'１０６～１０７'!J17+'１０８～１０９'!J17</f>
        <v>87008</v>
      </c>
      <c r="K17" s="74">
        <f>'１００～１０１'!K17+'１０２～１０３'!K17+'１０４～１０５'!K17+'１０６～１０７'!K17+'１０８～１０９'!K17</f>
        <v>9955648</v>
      </c>
      <c r="L17" s="75">
        <f>'１００～１０１'!L17+'１０２～１０３'!L17+'１０４～１０５'!L17+'１０６～１０７'!L17+'１０８～１０９'!L17</f>
        <v>5296225</v>
      </c>
      <c r="M17" s="73">
        <f t="shared" si="1"/>
        <v>5604</v>
      </c>
      <c r="N17" s="74">
        <f t="shared" si="0"/>
        <v>246247</v>
      </c>
      <c r="O17" s="74">
        <f t="shared" si="0"/>
        <v>235251</v>
      </c>
      <c r="P17" s="74">
        <f t="shared" si="0"/>
        <v>23441678</v>
      </c>
      <c r="Q17" s="75">
        <f t="shared" si="0"/>
        <v>12267421</v>
      </c>
    </row>
    <row r="18" spans="1:17" ht="16.7" customHeight="1" thickBot="1">
      <c r="A18" s="76" t="s">
        <v>124</v>
      </c>
      <c r="B18" s="140" t="str">
        <f>$B$8</f>
        <v>６  年</v>
      </c>
      <c r="C18" s="77">
        <f>'１００～１０１'!C18+'１０２～１０３'!C18+'１０４～１０５'!C18+'１０６～１０７'!C18+'１０８～１０９'!C18</f>
        <v>486</v>
      </c>
      <c r="D18" s="78">
        <f>'１００～１０１'!D18+'１０２～１０３'!D18+'１０４～１０５'!D18+'１０６～１０７'!D18+'１０８～１０９'!D18</f>
        <v>48607</v>
      </c>
      <c r="E18" s="78">
        <f>'１００～１０１'!E18+'１０２～１０３'!E18+'１０４～１０５'!E18+'１０６～１０７'!E18+'１０８～１０９'!E18</f>
        <v>47430</v>
      </c>
      <c r="F18" s="78">
        <f>'１００～１０１'!F18+'１０２～１０３'!F18+'１０４～１０５'!F18+'１０６～１０７'!F18+'１０８～１０９'!F18</f>
        <v>4667229</v>
      </c>
      <c r="G18" s="79">
        <f>'１００～１０１'!G18+'１０２～１０３'!G18+'１０４～１０５'!G18+'１０６～１０７'!G18+'１０８～１０９'!G18</f>
        <v>2393449</v>
      </c>
      <c r="H18" s="77">
        <f>'１００～１０１'!H18+'１０２～１０３'!H18+'１０４～１０５'!H18+'１０６～１０７'!H18+'１０８～１０９'!H18</f>
        <v>51</v>
      </c>
      <c r="I18" s="78">
        <f>'１００～１０１'!I18+'１０２～１０３'!I18+'１０４～１０５'!I18+'１０６～１０７'!I18+'１０８～１０９'!I18</f>
        <v>8975</v>
      </c>
      <c r="J18" s="78">
        <f>'１００～１０１'!J18+'１０２～１０３'!J18+'１０４～１０５'!J18+'１０６～１０７'!J18+'１０８～１０９'!J18</f>
        <v>7821</v>
      </c>
      <c r="K18" s="78">
        <f>'１００～１０１'!K18+'１０２～１０３'!K18+'１０４～１０５'!K18+'１０６～１０７'!K18+'１０８～１０９'!K18</f>
        <v>967422</v>
      </c>
      <c r="L18" s="79">
        <f>'１００～１０１'!L18+'１０２～１０３'!L18+'１０４～１０５'!L18+'１０６～１０７'!L18+'１０８～１０９'!L18</f>
        <v>550838</v>
      </c>
      <c r="M18" s="77">
        <f t="shared" si="1"/>
        <v>537</v>
      </c>
      <c r="N18" s="78">
        <f t="shared" si="0"/>
        <v>57582</v>
      </c>
      <c r="O18" s="78">
        <f t="shared" si="0"/>
        <v>55251</v>
      </c>
      <c r="P18" s="78">
        <f t="shared" si="0"/>
        <v>5634651</v>
      </c>
      <c r="Q18" s="79">
        <f t="shared" si="0"/>
        <v>2944287</v>
      </c>
    </row>
    <row r="19" spans="1:17" ht="16.7" customHeight="1">
      <c r="A19" s="81"/>
      <c r="B19" s="139" t="str">
        <f>$B$7</f>
        <v>５年以前</v>
      </c>
      <c r="C19" s="73">
        <f>'１００～１０１'!C19+'１０２～１０３'!C19+'１０４～１０５'!C19+'１０６～１０７'!C19+'１０８～１０９'!C19</f>
        <v>1433</v>
      </c>
      <c r="D19" s="74">
        <f>'１００～１０１'!D19+'１０２～１０３'!D19+'１０４～１０５'!D19+'１０６～１０７'!D19+'１０８～１０９'!D19</f>
        <v>149568</v>
      </c>
      <c r="E19" s="74">
        <f>'１００～１０１'!E19+'１０２～１０３'!E19+'１０４～１０５'!E19+'１０６～１０７'!E19+'１０８～１０９'!E19</f>
        <v>144366</v>
      </c>
      <c r="F19" s="74">
        <f>'１００～１０１'!F19+'１０２～１０３'!F19+'１０４～１０５'!F19+'１０６～１０７'!F19+'１０８～１０９'!F19</f>
        <v>13363461</v>
      </c>
      <c r="G19" s="75">
        <f>'１００～１０１'!G19+'１０２～１０３'!G19+'１０４～１０５'!G19+'１０６～１０７'!G19+'１０８～１０９'!G19</f>
        <v>6921057</v>
      </c>
      <c r="H19" s="73">
        <f>'１００～１０１'!H19+'１０２～１０３'!H19+'１０４～１０５'!H19+'１０６～１０７'!H19+'１０８～１０９'!H19</f>
        <v>3929</v>
      </c>
      <c r="I19" s="74">
        <f>'１００～１０１'!I19+'１０２～１０３'!I19+'１０４～１０５'!I19+'１０６～１０７'!I19+'１０８～１０９'!I19</f>
        <v>112454</v>
      </c>
      <c r="J19" s="74">
        <f>'１００～１０１'!J19+'１０２～１０３'!J19+'１０４～１０５'!J19+'１０６～１０７'!J19+'１０８～１０９'!J19</f>
        <v>101598</v>
      </c>
      <c r="K19" s="74">
        <f>'１００～１０１'!K19+'１０２～１０３'!K19+'１０４～１０５'!K19+'１０６～１０７'!K19+'１０８～１０９'!K19</f>
        <v>12107244</v>
      </c>
      <c r="L19" s="75">
        <f>'１００～１０１'!L19+'１０２～１０３'!L19+'１０４～１０５'!L19+'１０６～１０７'!L19+'１０８～１０９'!L19</f>
        <v>6745443</v>
      </c>
      <c r="M19" s="73">
        <f>C19+H19</f>
        <v>5362</v>
      </c>
      <c r="N19" s="74">
        <f t="shared" si="0"/>
        <v>262022</v>
      </c>
      <c r="O19" s="74">
        <f t="shared" si="0"/>
        <v>245964</v>
      </c>
      <c r="P19" s="74">
        <f t="shared" si="0"/>
        <v>25470705</v>
      </c>
      <c r="Q19" s="75">
        <f t="shared" si="0"/>
        <v>13666500</v>
      </c>
    </row>
    <row r="20" spans="1:17" ht="16.7" customHeight="1" thickBot="1">
      <c r="A20" s="76" t="s">
        <v>89</v>
      </c>
      <c r="B20" s="140" t="str">
        <f>$B$8</f>
        <v>６  年</v>
      </c>
      <c r="C20" s="77">
        <f>'１００～１０１'!C20+'１０２～１０３'!C20+'１０４～１０５'!C20+'１０６～１０７'!C20+'１０８～１０９'!C20</f>
        <v>502</v>
      </c>
      <c r="D20" s="78">
        <f>'１００～１０１'!D20+'１０２～１０３'!D20+'１０４～１０５'!D20+'１０６～１０７'!D20+'１０８～１０９'!D20</f>
        <v>51774</v>
      </c>
      <c r="E20" s="78">
        <f>'１００～１０１'!E20+'１０２～１０３'!E20+'１０４～１０５'!E20+'１０６～１０７'!E20+'１０８～１０９'!E20</f>
        <v>50278</v>
      </c>
      <c r="F20" s="78">
        <f>'１００～１０１'!F20+'１０２～１０３'!F20+'１０４～１０５'!F20+'１０６～１０７'!F20+'１０８～１０９'!F20</f>
        <v>4974804</v>
      </c>
      <c r="G20" s="79">
        <f>'１００～１０１'!G20+'１０２～１０３'!G20+'１０４～１０５'!G20+'１０６～１０７'!G20+'１０８～１０９'!G20</f>
        <v>2561683</v>
      </c>
      <c r="H20" s="77">
        <f>'１００～１０１'!H20+'１０２～１０３'!H20+'１０４～１０５'!H20+'１０６～１０７'!H20+'１０８～１０９'!H20</f>
        <v>55</v>
      </c>
      <c r="I20" s="78">
        <f>'１００～１０１'!I20+'１０２～１０３'!I20+'１０４～１０５'!I20+'１０６～１０７'!I20+'１０８～１０９'!I20</f>
        <v>7169</v>
      </c>
      <c r="J20" s="78">
        <f>'１００～１０１'!J20+'１０２～１０３'!J20+'１０４～１０５'!J20+'１０６～１０７'!J20+'１０８～１０９'!J20</f>
        <v>6578</v>
      </c>
      <c r="K20" s="78">
        <f>'１００～１０１'!K20+'１０２～１０３'!K20+'１０４～１０５'!K20+'１０６～１０７'!K20+'１０８～１０９'!K20</f>
        <v>775196</v>
      </c>
      <c r="L20" s="79">
        <f>'１００～１０１'!L20+'１０２～１０３'!L20+'１０４～１０５'!L20+'１０６～１０７'!L20+'１０８～１０９'!L20</f>
        <v>421445</v>
      </c>
      <c r="M20" s="77">
        <f t="shared" si="1"/>
        <v>557</v>
      </c>
      <c r="N20" s="78">
        <f t="shared" si="0"/>
        <v>58943</v>
      </c>
      <c r="O20" s="78">
        <f t="shared" si="0"/>
        <v>56856</v>
      </c>
      <c r="P20" s="78">
        <f t="shared" si="0"/>
        <v>5750000</v>
      </c>
      <c r="Q20" s="79">
        <f t="shared" si="0"/>
        <v>2983128</v>
      </c>
    </row>
    <row r="21" spans="1:17" ht="16.7" customHeight="1">
      <c r="A21" s="81"/>
      <c r="B21" s="139" t="str">
        <f>$B$7</f>
        <v>５年以前</v>
      </c>
      <c r="C21" s="73">
        <f>'１００～１０１'!C21+'１０２～１０３'!C21+'１０４～１０５'!C21+'１０６～１０７'!C21+'１０８～１０９'!C21</f>
        <v>2130</v>
      </c>
      <c r="D21" s="74">
        <f>'１００～１０１'!D21+'１０２～１０３'!D21+'１０４～１０５'!D21+'１０６～１０７'!D21+'１０８～１０９'!D21</f>
        <v>217732</v>
      </c>
      <c r="E21" s="74">
        <f>'１００～１０１'!E21+'１０２～１０３'!E21+'１０４～１０５'!E21+'１０６～１０７'!E21+'１０８～１０９'!E21</f>
        <v>212488</v>
      </c>
      <c r="F21" s="74">
        <f>'１００～１０１'!F21+'１０２～１０３'!F21+'１０４～１０５'!F21+'１０６～１０７'!F21+'１０８～１０９'!F21</f>
        <v>19288048</v>
      </c>
      <c r="G21" s="75">
        <f>'１００～１０１'!G21+'１０２～１０３'!G21+'１０４～１０５'!G21+'１０６～１０７'!G21+'１０８～１０９'!G21</f>
        <v>9877226</v>
      </c>
      <c r="H21" s="73">
        <f>'１００～１０１'!H21+'１０２～１０３'!H21+'１０４～１０５'!H21+'１０６～１０７'!H21+'１０８～１０９'!H21</f>
        <v>521</v>
      </c>
      <c r="I21" s="74">
        <f>'１００～１０１'!I21+'１０２～１０３'!I21+'１０４～１０５'!I21+'１０６～１０７'!I21+'１０８～１０９'!I21</f>
        <v>50323</v>
      </c>
      <c r="J21" s="74">
        <f>'１００～１０１'!J21+'１０２～１０３'!J21+'１０４～１０５'!J21+'１０６～１０７'!J21+'１０８～１０９'!J21</f>
        <v>44450</v>
      </c>
      <c r="K21" s="74">
        <f>'１００～１０１'!K21+'１０２～１０３'!K21+'１０４～１０５'!K21+'１０６～１０７'!K21+'１０８～１０９'!K21</f>
        <v>5212459</v>
      </c>
      <c r="L21" s="75">
        <f>'１００～１０１'!L21+'１０２～１０３'!L21+'１０４～１０５'!L21+'１０６～１０７'!L21+'１０８～１０９'!L21</f>
        <v>2885790</v>
      </c>
      <c r="M21" s="73">
        <f t="shared" si="1"/>
        <v>2651</v>
      </c>
      <c r="N21" s="74">
        <f t="shared" si="0"/>
        <v>268055</v>
      </c>
      <c r="O21" s="74">
        <f t="shared" si="0"/>
        <v>256938</v>
      </c>
      <c r="P21" s="74">
        <f t="shared" si="0"/>
        <v>24500507</v>
      </c>
      <c r="Q21" s="75">
        <f t="shared" si="0"/>
        <v>12763016</v>
      </c>
    </row>
    <row r="22" spans="1:17" ht="16.7" customHeight="1" thickBot="1">
      <c r="A22" s="76" t="s">
        <v>125</v>
      </c>
      <c r="B22" s="140" t="str">
        <f>$B$8</f>
        <v>６  年</v>
      </c>
      <c r="C22" s="77">
        <f>'１００～１０１'!C22+'１０２～１０３'!C22+'１０４～１０５'!C22+'１０６～１０７'!C22+'１０８～１０９'!C22</f>
        <v>807</v>
      </c>
      <c r="D22" s="78">
        <f>'１００～１０１'!D22+'１０２～１０３'!D22+'１０４～１０５'!D22+'１０６～１０７'!D22+'１０８～１０９'!D22</f>
        <v>79835</v>
      </c>
      <c r="E22" s="78">
        <f>'１００～１０１'!E22+'１０２～１０３'!E22+'１０４～１０５'!E22+'１０６～１０７'!E22+'１０８～１０９'!E22</f>
        <v>78764</v>
      </c>
      <c r="F22" s="78">
        <f>'１００～１０１'!F22+'１０２～１０３'!F22+'１０４～１０５'!F22+'１０６～１０７'!F22+'１０８～１０９'!F22</f>
        <v>7574729</v>
      </c>
      <c r="G22" s="79">
        <f>'１００～１０１'!G22+'１０２～１０３'!G22+'１０４～１０５'!G22+'１０６～１０７'!G22+'１０８～１０９'!G22</f>
        <v>3838584</v>
      </c>
      <c r="H22" s="77">
        <f>'１００～１０１'!H22+'１０２～１０３'!H22+'１０４～１０５'!H22+'１０６～１０７'!H22+'１０８～１０９'!H22</f>
        <v>76</v>
      </c>
      <c r="I22" s="78">
        <f>'１００～１０１'!I22+'１０２～１０３'!I22+'１０４～１０５'!I22+'１０６～１０７'!I22+'１０８～１０９'!I22</f>
        <v>11838</v>
      </c>
      <c r="J22" s="78">
        <f>'１００～１０１'!J22+'１０２～１０３'!J22+'１０４～１０５'!J22+'１０６～１０７'!J22+'１０８～１０９'!J22</f>
        <v>10615</v>
      </c>
      <c r="K22" s="78">
        <f>'１００～１０１'!K22+'１０２～１０３'!K22+'１０４～１０５'!K22+'１０６～１０７'!K22+'１０８～１０９'!K22</f>
        <v>1288829</v>
      </c>
      <c r="L22" s="79">
        <f>'１００～１０１'!L22+'１０２～１０３'!L22+'１０４～１０５'!L22+'１０６～１０７'!L22+'１０８～１０９'!L22</f>
        <v>713377</v>
      </c>
      <c r="M22" s="77">
        <f t="shared" si="1"/>
        <v>883</v>
      </c>
      <c r="N22" s="78">
        <f t="shared" si="0"/>
        <v>91673</v>
      </c>
      <c r="O22" s="78">
        <f t="shared" si="0"/>
        <v>89379</v>
      </c>
      <c r="P22" s="78">
        <f t="shared" si="0"/>
        <v>8863558</v>
      </c>
      <c r="Q22" s="79">
        <f t="shared" si="0"/>
        <v>4551961</v>
      </c>
    </row>
    <row r="23" spans="1:17" ht="16.7" customHeight="1">
      <c r="A23" s="81"/>
      <c r="B23" s="139" t="str">
        <f>$B$7</f>
        <v>５年以前</v>
      </c>
      <c r="C23" s="73">
        <f>'１００～１０１'!C23+'１０２～１０３'!C23+'１０４～１０５'!C23+'１０６～１０７'!C23+'１０８～１０９'!C23</f>
        <v>1192</v>
      </c>
      <c r="D23" s="74">
        <f>'１００～１０１'!D23+'１０２～１０３'!D23+'１０４～１０５'!D23+'１０６～１０７'!D23+'１０８～１０９'!D23</f>
        <v>122281</v>
      </c>
      <c r="E23" s="74">
        <f>'１００～１０１'!E23+'１０２～１０３'!E23+'１０４～１０５'!E23+'１０６～１０７'!E23+'１０８～１０９'!E23</f>
        <v>118879</v>
      </c>
      <c r="F23" s="74">
        <f>'１００～１０１'!F23+'１０２～１０３'!F23+'１０４～１０５'!F23+'１０６～１０７'!F23+'１０８～１０９'!F23</f>
        <v>10940989</v>
      </c>
      <c r="G23" s="75">
        <f>'１００～１０１'!G23+'１０２～１０３'!G23+'１０４～１０５'!G23+'１０６～１０７'!G23+'１０８～１０９'!G23</f>
        <v>5594351</v>
      </c>
      <c r="H23" s="73">
        <f>'１００～１０１'!H23+'１０２～１０３'!H23+'１０４～１０５'!H23+'１０６～１０７'!H23+'１０８～１０９'!H23</f>
        <v>3857</v>
      </c>
      <c r="I23" s="74">
        <f>'１００～１０１'!I23+'１０２～１０３'!I23+'１０４～１０５'!I23+'１０６～１０７'!I23+'１０８～１０９'!I23</f>
        <v>74203</v>
      </c>
      <c r="J23" s="74">
        <f>'１００～１０１'!J23+'１０２～１０３'!J23+'１０４～１０５'!J23+'１０６～１０７'!J23+'１０８～１０９'!J23</f>
        <v>70536</v>
      </c>
      <c r="K23" s="74">
        <f>'１００～１０１'!K23+'１０２～１０３'!K23+'１０４～１０５'!K23+'１０６～１０７'!K23+'１０８～１０９'!K23</f>
        <v>7988537</v>
      </c>
      <c r="L23" s="75">
        <f>'１００～１０１'!L23+'１０２～１０３'!L23+'１０４～１０５'!L23+'１０６～１０７'!L23+'１０８～１０９'!L23</f>
        <v>4201850</v>
      </c>
      <c r="M23" s="73">
        <f t="shared" si="1"/>
        <v>5049</v>
      </c>
      <c r="N23" s="74">
        <f t="shared" ref="N23:N42" si="2">D23+I23</f>
        <v>196484</v>
      </c>
      <c r="O23" s="74">
        <f t="shared" ref="O23:O42" si="3">E23+J23</f>
        <v>189415</v>
      </c>
      <c r="P23" s="74">
        <f t="shared" ref="P23:P42" si="4">F23+K23</f>
        <v>18929526</v>
      </c>
      <c r="Q23" s="75">
        <f t="shared" ref="Q23:Q42" si="5">G23+L23</f>
        <v>9796201</v>
      </c>
    </row>
    <row r="24" spans="1:17" ht="16.7" customHeight="1" thickBot="1">
      <c r="A24" s="76" t="s">
        <v>126</v>
      </c>
      <c r="B24" s="140" t="str">
        <f>$B$8</f>
        <v>６  年</v>
      </c>
      <c r="C24" s="77">
        <f>'１００～１０１'!C24+'１０２～１０３'!C24+'１０４～１０５'!C24+'１０６～１０７'!C24+'１０８～１０９'!C24</f>
        <v>453</v>
      </c>
      <c r="D24" s="78">
        <f>'１００～１０１'!D24+'１０２～１０３'!D24+'１０４～１０５'!D24+'１０６～１０７'!D24+'１０８～１０９'!D24</f>
        <v>45787</v>
      </c>
      <c r="E24" s="78">
        <f>'１００～１０１'!E24+'１０２～１０３'!E24+'１０４～１０５'!E24+'１０６～１０７'!E24+'１０８～１０９'!E24</f>
        <v>44317</v>
      </c>
      <c r="F24" s="78">
        <f>'１００～１０１'!F24+'１０２～１０３'!F24+'１０４～１０５'!F24+'１０６～１０７'!F24+'１０８～１０９'!F24</f>
        <v>4424029</v>
      </c>
      <c r="G24" s="79">
        <f>'１００～１０１'!G24+'１０２～１０３'!G24+'１０４～１０５'!G24+'１０６～１０７'!G24+'１０８～１０９'!G24</f>
        <v>2287058</v>
      </c>
      <c r="H24" s="77">
        <f>'１００～１０１'!H24+'１０２～１０３'!H24+'１０４～１０５'!H24+'１０６～１０７'!H24+'１０８～１０９'!H24</f>
        <v>388</v>
      </c>
      <c r="I24" s="78">
        <f>'１００～１０１'!I24+'１０２～１０３'!I24+'１０４～１０５'!I24+'１０６～１０７'!I24+'１０８～１０９'!I24</f>
        <v>16134</v>
      </c>
      <c r="J24" s="78">
        <f>'１００～１０１'!J24+'１０２～１０３'!J24+'１０４～１０５'!J24+'１０６～１０７'!J24+'１０８～１０９'!J24</f>
        <v>15647</v>
      </c>
      <c r="K24" s="78">
        <f>'１００～１０１'!K24+'１０２～１０３'!K24+'１０４～１０５'!K24+'１０６～１０７'!K24+'１０８～１０９'!K24</f>
        <v>1915909</v>
      </c>
      <c r="L24" s="79">
        <f>'１００～１０１'!L24+'１０２～１０３'!L24+'１０４～１０５'!L24+'１０６～１０７'!L24+'１０８～１０９'!L24</f>
        <v>913864</v>
      </c>
      <c r="M24" s="77">
        <f t="shared" si="1"/>
        <v>841</v>
      </c>
      <c r="N24" s="78">
        <f t="shared" si="2"/>
        <v>61921</v>
      </c>
      <c r="O24" s="78">
        <f t="shared" si="3"/>
        <v>59964</v>
      </c>
      <c r="P24" s="78">
        <f t="shared" si="4"/>
        <v>6339938</v>
      </c>
      <c r="Q24" s="79">
        <f t="shared" si="5"/>
        <v>3200922</v>
      </c>
    </row>
    <row r="25" spans="1:17" ht="16.7" customHeight="1">
      <c r="A25" s="81"/>
      <c r="B25" s="139" t="str">
        <f>$B$7</f>
        <v>５年以前</v>
      </c>
      <c r="C25" s="73">
        <f>'１００～１０１'!C25+'１０２～１０３'!C25+'１０４～１０５'!C25+'１０６～１０７'!C25+'１０８～１０９'!C25</f>
        <v>1136</v>
      </c>
      <c r="D25" s="74">
        <f>'１００～１０１'!D25+'１０２～１０３'!D25+'１０４～１０５'!D25+'１０６～１０７'!D25+'１０８～１０９'!D25</f>
        <v>122418</v>
      </c>
      <c r="E25" s="74">
        <f>'１００～１０１'!E25+'１０２～１０３'!E25+'１０４～１０５'!E25+'１０６～１０７'!E25+'１０８～１０９'!E25</f>
        <v>116538</v>
      </c>
      <c r="F25" s="74">
        <f>'１００～１０１'!F25+'１０２～１０３'!F25+'１０４～１０５'!F25+'１０６～１０７'!F25+'１０８～１０９'!F25</f>
        <v>10841232</v>
      </c>
      <c r="G25" s="75">
        <f>'１００～１０１'!G25+'１０２～１０３'!G25+'１０４～１０５'!G25+'１０６～１０７'!G25+'１０８～１０９'!G25</f>
        <v>5682834</v>
      </c>
      <c r="H25" s="73">
        <f>'１００～１０１'!H25+'１０２～１０３'!H25+'１０４～１０５'!H25+'１０６～１０７'!H25+'１０８～１０９'!H25</f>
        <v>1620</v>
      </c>
      <c r="I25" s="74">
        <f>'１００～１０１'!I25+'１０２～１０３'!I25+'１０４～１０５'!I25+'１０６～１０７'!I25+'１０８～１０９'!I25</f>
        <v>55703</v>
      </c>
      <c r="J25" s="74">
        <f>'１００～１０１'!J25+'１０２～１０３'!J25+'１０４～１０５'!J25+'１０６～１０７'!J25+'１０８～１０９'!J25</f>
        <v>45584</v>
      </c>
      <c r="K25" s="74">
        <f>'１００～１０１'!K25+'１０２～１０３'!K25+'１０４～１０５'!K25+'１０６～１０７'!K25+'１０８～１０９'!K25</f>
        <v>6525398</v>
      </c>
      <c r="L25" s="75">
        <f>'１００～１０１'!L25+'１０２～１０３'!L25+'１０４～１０５'!L25+'１０６～１０７'!L25+'１０８～１０９'!L25</f>
        <v>3850837</v>
      </c>
      <c r="M25" s="73">
        <f t="shared" si="1"/>
        <v>2756</v>
      </c>
      <c r="N25" s="74">
        <f t="shared" si="2"/>
        <v>178121</v>
      </c>
      <c r="O25" s="74">
        <f t="shared" si="3"/>
        <v>162122</v>
      </c>
      <c r="P25" s="74">
        <f t="shared" si="4"/>
        <v>17366630</v>
      </c>
      <c r="Q25" s="75">
        <f t="shared" si="5"/>
        <v>9533671</v>
      </c>
    </row>
    <row r="26" spans="1:17" ht="16.7" customHeight="1" thickBot="1">
      <c r="A26" s="76" t="s">
        <v>127</v>
      </c>
      <c r="B26" s="140" t="str">
        <f>$B$8</f>
        <v>６  年</v>
      </c>
      <c r="C26" s="77">
        <f>'１００～１０１'!C26+'１０２～１０３'!C26+'１０４～１０５'!C26+'１０６～１０７'!C26+'１０８～１０９'!C26</f>
        <v>378</v>
      </c>
      <c r="D26" s="78">
        <f>'１００～１０１'!D26+'１０２～１０３'!D26+'１０４～１０５'!D26+'１０６～１０７'!D26+'１０８～１０９'!D26</f>
        <v>39352</v>
      </c>
      <c r="E26" s="78">
        <f>'１００～１０１'!E26+'１０２～１０３'!E26+'１０４～１０５'!E26+'１０６～１０７'!E26+'１０８～１０９'!E26</f>
        <v>38084</v>
      </c>
      <c r="F26" s="78">
        <f>'１００～１０１'!F26+'１０２～１０３'!F26+'１０４～１０５'!F26+'１０６～１０７'!F26+'１０８～１０９'!F26</f>
        <v>3769424</v>
      </c>
      <c r="G26" s="79">
        <f>'１００～１０１'!G26+'１０２～１０３'!G26+'１０４～１０５'!G26+'１０６～１０７'!G26+'１０８～１０９'!G26</f>
        <v>1943713</v>
      </c>
      <c r="H26" s="77">
        <f>'１００～１０１'!H26+'１０２～１０３'!H26+'１０４～１０５'!H26+'１０６～１０７'!H26+'１０８～１０９'!H26</f>
        <v>35</v>
      </c>
      <c r="I26" s="78">
        <f>'１００～１０１'!I26+'１０２～１０３'!I26+'１０４～１０５'!I26+'１０６～１０７'!I26+'１０８～１０９'!I26</f>
        <v>4751</v>
      </c>
      <c r="J26" s="78">
        <f>'１００～１０１'!J26+'１０２～１０３'!J26+'１０４～１０５'!J26+'１０６～１０７'!J26+'１０８～１０９'!J26</f>
        <v>4509</v>
      </c>
      <c r="K26" s="78">
        <f>'１００～１０１'!K26+'１０２～１０３'!K26+'１０４～１０５'!K26+'１０６～１０７'!K26+'１０８～１０９'!K26</f>
        <v>532302</v>
      </c>
      <c r="L26" s="79">
        <f>'１００～１０１'!L26+'１０２～１０３'!L26+'１０４～１０５'!L26+'１０６～１０７'!L26+'１０８～１０９'!L26</f>
        <v>279410</v>
      </c>
      <c r="M26" s="77">
        <f t="shared" si="1"/>
        <v>413</v>
      </c>
      <c r="N26" s="78">
        <f t="shared" si="2"/>
        <v>44103</v>
      </c>
      <c r="O26" s="78">
        <f t="shared" si="3"/>
        <v>42593</v>
      </c>
      <c r="P26" s="78">
        <f t="shared" si="4"/>
        <v>4301726</v>
      </c>
      <c r="Q26" s="79">
        <f t="shared" si="5"/>
        <v>2223123</v>
      </c>
    </row>
    <row r="27" spans="1:17" ht="16.7" customHeight="1">
      <c r="A27" s="81"/>
      <c r="B27" s="139" t="str">
        <f>$B$7</f>
        <v>５年以前</v>
      </c>
      <c r="C27" s="73">
        <f>'１００～１０１'!C27+'１０２～１０３'!C27+'１０４～１０５'!C27+'１０６～１０７'!C27+'１０８～１０９'!C27</f>
        <v>2780</v>
      </c>
      <c r="D27" s="74">
        <f>'１００～１０１'!D27+'１０２～１０３'!D27+'１０４～１０５'!D27+'１０６～１０７'!D27+'１０８～１０９'!D27</f>
        <v>291751</v>
      </c>
      <c r="E27" s="74">
        <f>'１００～１０１'!E27+'１０２～１０３'!E27+'１０４～１０５'!E27+'１０６～１０７'!E27+'１０８～１０９'!E27</f>
        <v>280980</v>
      </c>
      <c r="F27" s="74">
        <f>'１００～１０１'!F27+'１０２～１０３'!F27+'１０４～１０５'!F27+'１０６～１０７'!F27+'１０８～１０９'!F27</f>
        <v>26027129</v>
      </c>
      <c r="G27" s="75">
        <f>'１００～１０１'!G27+'１０２～１０３'!G27+'１０４～１０５'!G27+'１０６～１０７'!G27+'１０８～１０９'!G27</f>
        <v>13497720</v>
      </c>
      <c r="H27" s="73">
        <f>'１００～１０１'!H27+'１０２～１０３'!H27+'１０４～１０５'!H27+'１０６～１０７'!H27+'１０８～１０９'!H27</f>
        <v>21114</v>
      </c>
      <c r="I27" s="74">
        <f>'１００～１０１'!I27+'１０２～１０３'!I27+'１０４～１０５'!I27+'１０６～１０７'!I27+'１０８～１０９'!I27</f>
        <v>339105</v>
      </c>
      <c r="J27" s="74">
        <f>'１００～１０１'!J27+'１０２～１０３'!J27+'１０４～１０５'!J27+'１０６～１０７'!J27+'１０８～１０９'!J27</f>
        <v>319465</v>
      </c>
      <c r="K27" s="74">
        <f>'１００～１０１'!K27+'１０２～１０３'!K27+'１０４～１０５'!K27+'１０６～１０７'!K27+'１０８～１０９'!K27</f>
        <v>42354783</v>
      </c>
      <c r="L27" s="75">
        <f>'１００～１０１'!L27+'１０２～１０３'!L27+'１０４～１０５'!L27+'１０６～１０７'!L27+'１０８～１０９'!L27</f>
        <v>22254148</v>
      </c>
      <c r="M27" s="73">
        <f t="shared" si="1"/>
        <v>23894</v>
      </c>
      <c r="N27" s="74">
        <f t="shared" si="2"/>
        <v>630856</v>
      </c>
      <c r="O27" s="74">
        <f t="shared" si="3"/>
        <v>600445</v>
      </c>
      <c r="P27" s="74">
        <f t="shared" si="4"/>
        <v>68381912</v>
      </c>
      <c r="Q27" s="75">
        <f t="shared" si="5"/>
        <v>35751868</v>
      </c>
    </row>
    <row r="28" spans="1:17" ht="16.7" customHeight="1" thickBot="1">
      <c r="A28" s="76" t="s">
        <v>128</v>
      </c>
      <c r="B28" s="140" t="str">
        <f>$B$8</f>
        <v>６  年</v>
      </c>
      <c r="C28" s="77">
        <f>'１００～１０１'!C28+'１０２～１０３'!C28+'１０４～１０５'!C28+'１０６～１０７'!C28+'１０８～１０９'!C28</f>
        <v>900</v>
      </c>
      <c r="D28" s="78">
        <f>'１００～１０１'!D28+'１０２～１０３'!D28+'１０４～１０５'!D28+'１０６～１０７'!D28+'１０８～１０９'!D28</f>
        <v>96701</v>
      </c>
      <c r="E28" s="78">
        <f>'１００～１０１'!E28+'１０２～１０３'!E28+'１０４～１０５'!E28+'１０６～１０７'!E28+'１０８～１０９'!E28</f>
        <v>92983</v>
      </c>
      <c r="F28" s="78">
        <f>'１００～１０１'!F28+'１０２～１０３'!F28+'１０４～１０５'!F28+'１０６～１０７'!F28+'１０８～１０９'!F28</f>
        <v>9363937</v>
      </c>
      <c r="G28" s="79">
        <f>'１００～１０１'!G28+'１０２～１０３'!G28+'１０４～１０５'!G28+'１０６～１０７'!G28+'１０８～１０９'!G28</f>
        <v>4866810</v>
      </c>
      <c r="H28" s="77">
        <f>'１００～１０１'!H28+'１０２～１０３'!H28+'１０４～１０５'!H28+'１０６～１０７'!H28+'１０８～１０９'!H28</f>
        <v>1494</v>
      </c>
      <c r="I28" s="78">
        <f>'１００～１０１'!I28+'１０２～１０３'!I28+'１０４～１０５'!I28+'１０６～１０７'!I28+'１０８～１０９'!I28</f>
        <v>75348</v>
      </c>
      <c r="J28" s="78">
        <f>'１００～１０１'!J28+'１０２～１０３'!J28+'１０４～１０５'!J28+'１０６～１０７'!J28+'１０８～１０９'!J28</f>
        <v>71656</v>
      </c>
      <c r="K28" s="78">
        <f>'１００～１０１'!K28+'１０２～１０３'!K28+'１０４～１０５'!K28+'１０６～１０７'!K28+'１０８～１０９'!K28</f>
        <v>9290120</v>
      </c>
      <c r="L28" s="79">
        <f>'１００～１０１'!L28+'１０２～１０３'!L28+'１０４～１０５'!L28+'１０６～１０７'!L28+'１０８～１０９'!L28</f>
        <v>4865076</v>
      </c>
      <c r="M28" s="77">
        <f t="shared" si="1"/>
        <v>2394</v>
      </c>
      <c r="N28" s="78">
        <f t="shared" si="2"/>
        <v>172049</v>
      </c>
      <c r="O28" s="78">
        <f t="shared" si="3"/>
        <v>164639</v>
      </c>
      <c r="P28" s="78">
        <f t="shared" si="4"/>
        <v>18654057</v>
      </c>
      <c r="Q28" s="79">
        <f t="shared" si="5"/>
        <v>9731886</v>
      </c>
    </row>
    <row r="29" spans="1:17" ht="16.7" customHeight="1">
      <c r="A29" s="81"/>
      <c r="B29" s="139" t="str">
        <f>$B$7</f>
        <v>５年以前</v>
      </c>
      <c r="C29" s="73">
        <f>'１００～１０１'!C29+'１０２～１０３'!C29+'１０４～１０５'!C29+'１０６～１０７'!C29+'１０８～１０９'!C29</f>
        <v>1135</v>
      </c>
      <c r="D29" s="74">
        <f>'１００～１０１'!D29+'１０２～１０３'!D29+'１０４～１０５'!D29+'１０６～１０７'!D29+'１０８～１０９'!D29</f>
        <v>121432</v>
      </c>
      <c r="E29" s="74">
        <f>'１００～１０１'!E29+'１０２～１０３'!E29+'１０４～１０５'!E29+'１０６～１０７'!E29+'１０８～１０９'!E29</f>
        <v>115797</v>
      </c>
      <c r="F29" s="74">
        <f>'１００～１０１'!F29+'１０２～１０３'!F29+'１０４～１０５'!F29+'１０６～１０７'!F29+'１０８～１０９'!F29</f>
        <v>10798566</v>
      </c>
      <c r="G29" s="75">
        <f>'１００～１０１'!G29+'１０２～１０３'!G29+'１０４～１０５'!G29+'１０６～１０７'!G29+'１０８～１０９'!G29</f>
        <v>5655180</v>
      </c>
      <c r="H29" s="73">
        <f>'１００～１０１'!H29+'１０２～１０３'!H29+'１０４～１０５'!H29+'１０６～１０７'!H29+'１０８～１０９'!H29</f>
        <v>9111</v>
      </c>
      <c r="I29" s="74">
        <f>'１００～１０１'!I29+'１０２～１０３'!I29+'１０４～１０５'!I29+'１０６～１０７'!I29+'１０８～１０９'!I29</f>
        <v>106346</v>
      </c>
      <c r="J29" s="74">
        <f>'１００～１０１'!J29+'１０２～１０３'!J29+'１０４～１０５'!J29+'１０６～１０７'!J29+'１０８～１０９'!J29</f>
        <v>100891</v>
      </c>
      <c r="K29" s="74">
        <f>'１００～１０１'!K29+'１０２～１０３'!K29+'１０４～１０５'!K29+'１０６～１０７'!K29+'１０８～１０９'!K29</f>
        <v>12136499</v>
      </c>
      <c r="L29" s="75">
        <f>'１００～１０１'!L29+'１０２～１０３'!L29+'１０４～１０５'!L29+'１０６～１０７'!L29+'１０８～１０９'!L29</f>
        <v>6367286</v>
      </c>
      <c r="M29" s="73">
        <f t="shared" si="1"/>
        <v>10246</v>
      </c>
      <c r="N29" s="74">
        <f t="shared" si="2"/>
        <v>227778</v>
      </c>
      <c r="O29" s="74">
        <f t="shared" si="3"/>
        <v>216688</v>
      </c>
      <c r="P29" s="74">
        <f t="shared" si="4"/>
        <v>22935065</v>
      </c>
      <c r="Q29" s="75">
        <f t="shared" si="5"/>
        <v>12022466</v>
      </c>
    </row>
    <row r="30" spans="1:17" ht="16.7" customHeight="1" thickBot="1">
      <c r="A30" s="76" t="s">
        <v>129</v>
      </c>
      <c r="B30" s="140" t="str">
        <f>$B$8</f>
        <v>６  年</v>
      </c>
      <c r="C30" s="77">
        <f>'１００～１０１'!C30+'１０２～１０３'!C30+'１０４～１０５'!C30+'１０６～１０７'!C30+'１０８～１０９'!C30</f>
        <v>442</v>
      </c>
      <c r="D30" s="78">
        <f>'１００～１０１'!D30+'１０２～１０３'!D30+'１０４～１０５'!D30+'１０６～１０７'!D30+'１０８～１０９'!D30</f>
        <v>48060</v>
      </c>
      <c r="E30" s="78">
        <f>'１００～１０１'!E30+'１０２～１０３'!E30+'１０４～１０５'!E30+'１０６～１０７'!E30+'１０８～１０９'!E30</f>
        <v>46820</v>
      </c>
      <c r="F30" s="78">
        <f>'１００～１０１'!F30+'１０２～１０３'!F30+'１０４～１０５'!F30+'１０６～１０７'!F30+'１０８～１０９'!F30</f>
        <v>4585021</v>
      </c>
      <c r="G30" s="79">
        <f>'１００～１０１'!G30+'１０２～１０３'!G30+'１０４～１０５'!G30+'１０６～１０７'!G30+'１０８～１０９'!G30</f>
        <v>2350359</v>
      </c>
      <c r="H30" s="77">
        <f>'１００～１０１'!H30+'１０２～１０３'!H30+'１０４～１０５'!H30+'１０６～１０７'!H30+'１０８～１０９'!H30</f>
        <v>46</v>
      </c>
      <c r="I30" s="78">
        <f>'１００～１０１'!I30+'１０２～１０３'!I30+'１０４～１０５'!I30+'１０６～１０７'!I30+'１０８～１０９'!I30</f>
        <v>12333</v>
      </c>
      <c r="J30" s="78">
        <f>'１００～１０１'!J30+'１０２～１０３'!J30+'１０４～１０５'!J30+'１０６～１０７'!J30+'１０８～１０９'!J30</f>
        <v>11836</v>
      </c>
      <c r="K30" s="78">
        <f>'１００～１０１'!K30+'１０２～１０３'!K30+'１０４～１０５'!K30+'１０６～１０７'!K30+'１０８～１０９'!K30</f>
        <v>1397657</v>
      </c>
      <c r="L30" s="79">
        <f>'１００～１０１'!L30+'１０２～１０３'!L30+'１０４～１０５'!L30+'１０６～１０７'!L30+'１０８～１０９'!L30</f>
        <v>728544</v>
      </c>
      <c r="M30" s="77">
        <f t="shared" si="1"/>
        <v>488</v>
      </c>
      <c r="N30" s="78">
        <f t="shared" si="2"/>
        <v>60393</v>
      </c>
      <c r="O30" s="78">
        <f t="shared" si="3"/>
        <v>58656</v>
      </c>
      <c r="P30" s="78">
        <f t="shared" si="4"/>
        <v>5982678</v>
      </c>
      <c r="Q30" s="79">
        <f t="shared" si="5"/>
        <v>3078903</v>
      </c>
    </row>
    <row r="31" spans="1:17" ht="16.7" customHeight="1">
      <c r="A31" s="81"/>
      <c r="B31" s="139" t="str">
        <f>$B$7</f>
        <v>５年以前</v>
      </c>
      <c r="C31" s="73">
        <f>'１００～１０１'!C31+'１０２～１０３'!C31+'１０４～１０５'!C31+'１０６～１０７'!C31+'１０８～１０９'!C31</f>
        <v>2043</v>
      </c>
      <c r="D31" s="74">
        <f>'１００～１０１'!D31+'１０２～１０３'!D31+'１０４～１０５'!D31+'１０６～１０７'!D31+'１０８～１０９'!D31</f>
        <v>233553</v>
      </c>
      <c r="E31" s="74">
        <f>'１００～１０１'!E31+'１０２～１０３'!E31+'１０４～１０５'!E31+'１０６～１０７'!E31+'１０８～１０９'!E31</f>
        <v>219837</v>
      </c>
      <c r="F31" s="74">
        <f>'１００～１０１'!F31+'１０２～１０３'!F31+'１０４～１０５'!F31+'１０６～１０７'!F31+'１０８～１０９'!F31</f>
        <v>20606666</v>
      </c>
      <c r="G31" s="75">
        <f>'１００～１０１'!G31+'１０２～１０３'!G31+'１０４～１０５'!G31+'１０６～１０７'!G31+'１０８～１０９'!G31</f>
        <v>10907837</v>
      </c>
      <c r="H31" s="73">
        <f>'１００～１０１'!H31+'１０２～１０３'!H31+'１０４～１０５'!H31+'１０６～１０７'!H31+'１０８～１０９'!H31</f>
        <v>9652</v>
      </c>
      <c r="I31" s="74">
        <f>'１００～１０１'!I31+'１０２～１０３'!I31+'１０４～１０５'!I31+'１０６～１０７'!I31+'１０８～１０９'!I31</f>
        <v>184727</v>
      </c>
      <c r="J31" s="74">
        <f>'１００～１０１'!J31+'１０２～１０３'!J31+'１０４～１０５'!J31+'１０６～１０７'!J31+'１０８～１０９'!J31</f>
        <v>173698</v>
      </c>
      <c r="K31" s="74">
        <f>'１００～１０１'!K31+'１０２～１０３'!K31+'１０４～１０５'!K31+'１０６～１０７'!K31+'１０８～１０９'!K31</f>
        <v>19555422</v>
      </c>
      <c r="L31" s="75">
        <f>'１００～１０１'!L31+'１０２～１０３'!L31+'１０４～１０５'!L31+'１０６～１０７'!L31+'１０８～１０９'!L31</f>
        <v>10302456</v>
      </c>
      <c r="M31" s="73">
        <f t="shared" si="1"/>
        <v>11695</v>
      </c>
      <c r="N31" s="74">
        <f t="shared" si="2"/>
        <v>418280</v>
      </c>
      <c r="O31" s="74">
        <f t="shared" si="3"/>
        <v>393535</v>
      </c>
      <c r="P31" s="74">
        <f t="shared" si="4"/>
        <v>40162088</v>
      </c>
      <c r="Q31" s="75">
        <f t="shared" si="5"/>
        <v>21210293</v>
      </c>
    </row>
    <row r="32" spans="1:17" ht="16.7" customHeight="1" thickBot="1">
      <c r="A32" s="76" t="s">
        <v>130</v>
      </c>
      <c r="B32" s="140" t="str">
        <f>$B$8</f>
        <v>６  年</v>
      </c>
      <c r="C32" s="77">
        <f>'１００～１０１'!C32+'１０２～１０３'!C32+'１０４～１０５'!C32+'１０６～１０７'!C32+'１０８～１０９'!C32</f>
        <v>657</v>
      </c>
      <c r="D32" s="78">
        <f>'１００～１０１'!D32+'１０２～１０３'!D32+'１０４～１０５'!D32+'１０６～１０７'!D32+'１０８～１０９'!D32</f>
        <v>72937</v>
      </c>
      <c r="E32" s="78">
        <f>'１００～１０１'!E32+'１０２～１０３'!E32+'１０４～１０５'!E32+'１０６～１０７'!E32+'１０８～１０９'!E32</f>
        <v>69551</v>
      </c>
      <c r="F32" s="78">
        <f>'１００～１０１'!F32+'１０２～１０３'!F32+'１０４～１０５'!F32+'１０６～１０７'!F32+'１０８～１０９'!F32</f>
        <v>7042687</v>
      </c>
      <c r="G32" s="79">
        <f>'１００～１０１'!G32+'１０２～１０３'!G32+'１０４～１０５'!G32+'１０６～１０７'!G32+'１０８～１０９'!G32</f>
        <v>3687871</v>
      </c>
      <c r="H32" s="77">
        <f>'１００～１０１'!H32+'１０２～１０３'!H32+'１０４～１０５'!H32+'１０６～１０７'!H32+'１０８～１０９'!H32</f>
        <v>653</v>
      </c>
      <c r="I32" s="78">
        <f>'１００～１０１'!I32+'１０２～１０３'!I32+'１０４～１０５'!I32+'１０６～１０７'!I32+'１０８～１０９'!I32</f>
        <v>33958</v>
      </c>
      <c r="J32" s="78">
        <f>'１００～１０１'!J32+'１０２～１０３'!J32+'１０４～１０５'!J32+'１０６～１０７'!J32+'１０８～１０９'!J32</f>
        <v>30455</v>
      </c>
      <c r="K32" s="78">
        <f>'１００～１０１'!K32+'１０２～１０３'!K32+'１０４～１０５'!K32+'１０６～１０７'!K32+'１０８～１０９'!K32</f>
        <v>4201596</v>
      </c>
      <c r="L32" s="79">
        <f>'１００～１０１'!L32+'１０２～１０３'!L32+'１０４～１０５'!L32+'１０６～１０７'!L32+'１０８～１０９'!L32</f>
        <v>2308428</v>
      </c>
      <c r="M32" s="77">
        <f t="shared" si="1"/>
        <v>1310</v>
      </c>
      <c r="N32" s="78">
        <f t="shared" si="2"/>
        <v>106895</v>
      </c>
      <c r="O32" s="78">
        <f t="shared" si="3"/>
        <v>100006</v>
      </c>
      <c r="P32" s="78">
        <f t="shared" si="4"/>
        <v>11244283</v>
      </c>
      <c r="Q32" s="79">
        <f t="shared" si="5"/>
        <v>5996299</v>
      </c>
    </row>
    <row r="33" spans="1:17" ht="16.7" customHeight="1">
      <c r="A33" s="81"/>
      <c r="B33" s="139" t="str">
        <f>$B$7</f>
        <v>５年以前</v>
      </c>
      <c r="C33" s="73">
        <f>'１００～１０１'!C33+'１０２～１０３'!C33+'１０４～１０５'!C33+'１０６～１０７'!C33+'１０８～１０９'!C33</f>
        <v>897</v>
      </c>
      <c r="D33" s="74">
        <f>'１００～１０１'!D33+'１０２～１０３'!D33+'１０４～１０５'!D33+'１０６～１０７'!D33+'１０８～１０９'!D33</f>
        <v>108111</v>
      </c>
      <c r="E33" s="74">
        <f>'１００～１０１'!E33+'１０２～１０３'!E33+'１０４～１０５'!E33+'１０６～１０７'!E33+'１０８～１０９'!E33</f>
        <v>101248</v>
      </c>
      <c r="F33" s="74">
        <f>'１００～１０１'!F33+'１０２～１０３'!F33+'１０４～１０５'!F33+'１０６～１０７'!F33+'１０８～１０９'!F33</f>
        <v>9483786</v>
      </c>
      <c r="G33" s="75">
        <f>'１００～１０１'!G33+'１０２～１０３'!G33+'１０４～１０５'!G33+'１０６～１０７'!G33+'１０８～１０９'!G33</f>
        <v>5039604</v>
      </c>
      <c r="H33" s="73">
        <f>'１００～１０１'!H33+'１０２～１０３'!H33+'１０４～１０５'!H33+'１０６～１０７'!H33+'１０８～１０９'!H33</f>
        <v>16733</v>
      </c>
      <c r="I33" s="74">
        <f>'１００～１０１'!I33+'１０２～１０３'!I33+'１０４～１０５'!I33+'１０６～１０７'!I33+'１０８～１０９'!I33</f>
        <v>189432</v>
      </c>
      <c r="J33" s="74">
        <f>'１００～１０１'!J33+'１０２～１０３'!J33+'１０４～１０５'!J33+'１０６～１０７'!J33+'１０８～１０９'!J33</f>
        <v>182197</v>
      </c>
      <c r="K33" s="74">
        <f>'１００～１０１'!K33+'１０２～１０３'!K33+'１０４～１０５'!K33+'１０６～１０７'!K33+'１０８～１０９'!K33</f>
        <v>21847426</v>
      </c>
      <c r="L33" s="75">
        <f>'１００～１０１'!L33+'１０２～１０３'!L33+'１０４～１０５'!L33+'１０６～１０７'!L33+'１０８～１０９'!L33</f>
        <v>11295632</v>
      </c>
      <c r="M33" s="73">
        <f t="shared" si="1"/>
        <v>17630</v>
      </c>
      <c r="N33" s="74">
        <f t="shared" si="2"/>
        <v>297543</v>
      </c>
      <c r="O33" s="74">
        <f t="shared" si="3"/>
        <v>283445</v>
      </c>
      <c r="P33" s="74">
        <f t="shared" si="4"/>
        <v>31331212</v>
      </c>
      <c r="Q33" s="75">
        <f t="shared" si="5"/>
        <v>16335236</v>
      </c>
    </row>
    <row r="34" spans="1:17" ht="16.7" customHeight="1" thickBot="1">
      <c r="A34" s="76" t="s">
        <v>131</v>
      </c>
      <c r="B34" s="140" t="str">
        <f>$B$8</f>
        <v>６  年</v>
      </c>
      <c r="C34" s="77">
        <f>'１００～１０１'!C34+'１０２～１０３'!C34+'１０４～１０５'!C34+'１０６～１０７'!C34+'１０８～１０９'!C34</f>
        <v>329</v>
      </c>
      <c r="D34" s="78">
        <f>'１００～１０１'!D34+'１０２～１０３'!D34+'１０４～１０５'!D34+'１０６～１０７'!D34+'１０８～１０９'!D34</f>
        <v>38164</v>
      </c>
      <c r="E34" s="78">
        <f>'１００～１０１'!E34+'１０２～１０３'!E34+'１０４～１０５'!E34+'１０６～１０７'!E34+'１０８～１０９'!E34</f>
        <v>35950</v>
      </c>
      <c r="F34" s="78">
        <f>'１００～１０１'!F34+'１０２～１０３'!F34+'１０４～１０５'!F34+'１０６～１０７'!F34+'１０８～１０９'!F34</f>
        <v>3668725</v>
      </c>
      <c r="G34" s="79">
        <f>'１００～１０１'!G34+'１０２～１０３'!G34+'１０４～１０５'!G34+'１０６～１０７'!G34+'１０８～１０９'!G34</f>
        <v>1941707</v>
      </c>
      <c r="H34" s="77">
        <f>'１００～１０１'!H34+'１０２～１０３'!H34+'１０４～１０５'!H34+'１０６～１０７'!H34+'１０８～１０９'!H34</f>
        <v>2805</v>
      </c>
      <c r="I34" s="78">
        <f>'１００～１０１'!I34+'１０２～１０３'!I34+'１０４～１０５'!I34+'１０６～１０７'!I34+'１０８～１０９'!I34</f>
        <v>55509</v>
      </c>
      <c r="J34" s="78">
        <f>'１００～１０１'!J34+'１０２～１０３'!J34+'１０４～１０５'!J34+'１０６～１０７'!J34+'１０８～１０９'!J34</f>
        <v>53654</v>
      </c>
      <c r="K34" s="78">
        <f>'１００～１０１'!K34+'１０２～１０３'!K34+'１０４～１０５'!K34+'１０６～１０７'!K34+'１０８～１０９'!K34</f>
        <v>6703924</v>
      </c>
      <c r="L34" s="79">
        <f>'１００～１０１'!L34+'１０２～１０３'!L34+'１０４～１０５'!L34+'１０６～１０７'!L34+'１０８～１０９'!L34</f>
        <v>3397004</v>
      </c>
      <c r="M34" s="77">
        <f t="shared" si="1"/>
        <v>3134</v>
      </c>
      <c r="N34" s="78">
        <f t="shared" si="2"/>
        <v>93673</v>
      </c>
      <c r="O34" s="78">
        <f t="shared" si="3"/>
        <v>89604</v>
      </c>
      <c r="P34" s="78">
        <f t="shared" si="4"/>
        <v>10372649</v>
      </c>
      <c r="Q34" s="79">
        <f t="shared" si="5"/>
        <v>5338711</v>
      </c>
    </row>
    <row r="35" spans="1:17" ht="16.7" customHeight="1">
      <c r="A35" s="81"/>
      <c r="B35" s="139" t="str">
        <f>$B$7</f>
        <v>５年以前</v>
      </c>
      <c r="C35" s="73">
        <f>'１００～１０１'!C35+'１０２～１０３'!C35+'１０４～１０５'!C35+'１０６～１０７'!C35+'１０８～１０９'!C35</f>
        <v>2325</v>
      </c>
      <c r="D35" s="74">
        <f>'１００～１０１'!D35+'１０２～１０３'!D35+'１０４～１０５'!D35+'１０６～１０７'!D35+'１０８～１０９'!D35</f>
        <v>195162</v>
      </c>
      <c r="E35" s="74">
        <f>'１００～１０１'!E35+'１０２～１０３'!E35+'１０４～１０５'!E35+'１０６～１０７'!E35+'１０８～１０９'!E35</f>
        <v>190618</v>
      </c>
      <c r="F35" s="74">
        <f>'１００～１０１'!F35+'１０２～１０３'!F35+'１０４～１０５'!F35+'１０６～１０７'!F35+'１０８～１０９'!F35</f>
        <v>17380363</v>
      </c>
      <c r="G35" s="75">
        <f>'１００～１０１'!G35+'１０２～１０３'!G35+'１０４～１０５'!G35+'１０６～１０７'!G35+'１０８～１０９'!G35</f>
        <v>8889474</v>
      </c>
      <c r="H35" s="73">
        <f>'１００～１０１'!H35+'１０２～１０３'!H35+'１０４～１０５'!H35+'１０６～１０７'!H35+'１０８～１０９'!H35</f>
        <v>6892</v>
      </c>
      <c r="I35" s="74">
        <f>'１００～１０１'!I35+'１０２～１０３'!I35+'１０４～１０５'!I35+'１０６～１０７'!I35+'１０８～１０９'!I35</f>
        <v>130931</v>
      </c>
      <c r="J35" s="74">
        <f>'１００～１０１'!J35+'１０２～１０３'!J35+'１０４～１０５'!J35+'１０６～１０７'!J35+'１０８～１０９'!J35</f>
        <v>124625</v>
      </c>
      <c r="K35" s="74">
        <f>'１００～１０１'!K35+'１０２～１０３'!K35+'１０４～１０５'!K35+'１０６～１０７'!K35+'１０８～１０９'!K35</f>
        <v>14502777</v>
      </c>
      <c r="L35" s="75">
        <f>'１００～１０１'!L35+'１０２～１０３'!L35+'１０４～１０５'!L35+'１０６～１０７'!L35+'１０８～１０９'!L35</f>
        <v>7608753</v>
      </c>
      <c r="M35" s="73">
        <f t="shared" si="1"/>
        <v>9217</v>
      </c>
      <c r="N35" s="74">
        <f t="shared" si="2"/>
        <v>326093</v>
      </c>
      <c r="O35" s="74">
        <f t="shared" si="3"/>
        <v>315243</v>
      </c>
      <c r="P35" s="74">
        <f t="shared" si="4"/>
        <v>31883140</v>
      </c>
      <c r="Q35" s="75">
        <f t="shared" si="5"/>
        <v>16498227</v>
      </c>
    </row>
    <row r="36" spans="1:17" ht="16.7" customHeight="1" thickBot="1">
      <c r="A36" s="76" t="s">
        <v>132</v>
      </c>
      <c r="B36" s="140" t="str">
        <f>$B$8</f>
        <v>６  年</v>
      </c>
      <c r="C36" s="77">
        <f>'１００～１０１'!C36+'１０２～１０３'!C36+'１０４～１０５'!C36+'１０６～１０７'!C36+'１０８～１０９'!C36</f>
        <v>694</v>
      </c>
      <c r="D36" s="78">
        <f>'１００～１０１'!D36+'１０２～１０３'!D36+'１０４～１０５'!D36+'１０６～１０７'!D36+'１０８～１０９'!D36</f>
        <v>70478</v>
      </c>
      <c r="E36" s="78">
        <f>'１００～１０１'!E36+'１０２～１０３'!E36+'１０４～１０５'!E36+'１０６～１０７'!E36+'１０８～１０９'!E36</f>
        <v>69377</v>
      </c>
      <c r="F36" s="78">
        <f>'１００～１０１'!F36+'１０２～１０３'!F36+'１０４～１０５'!F36+'１０６～１０７'!F36+'１０８～１０９'!F36</f>
        <v>6728295</v>
      </c>
      <c r="G36" s="79">
        <f>'１００～１０１'!G36+'１０２～１０３'!G36+'１０４～１０５'!G36+'１０６～１０７'!G36+'１０８～１０９'!G36</f>
        <v>3417234</v>
      </c>
      <c r="H36" s="77">
        <f>'１００～１０１'!H36+'１０２～１０３'!H36+'１０４～１０５'!H36+'１０６～１０７'!H36+'１０８～１０９'!H36</f>
        <v>297</v>
      </c>
      <c r="I36" s="78">
        <f>'１００～１０１'!I36+'１０２～１０３'!I36+'１０４～１０５'!I36+'１０６～１０７'!I36+'１０８～１０９'!I36</f>
        <v>21450</v>
      </c>
      <c r="J36" s="78">
        <f>'１００～１０１'!J36+'１０２～１０３'!J36+'１０４～１０５'!J36+'１０６～１０７'!J36+'１０８～１０９'!J36</f>
        <v>20258</v>
      </c>
      <c r="K36" s="78">
        <f>'１００～１０１'!K36+'１０２～１０３'!K36+'１０４～１０５'!K36+'１０６～１０７'!K36+'１０８～１０９'!K36</f>
        <v>2588523</v>
      </c>
      <c r="L36" s="79">
        <f>'１００～１０１'!L36+'１０２～１０３'!L36+'１０４～１０５'!L36+'１０６～１０７'!L36+'１０８～１０９'!L36</f>
        <v>1366960</v>
      </c>
      <c r="M36" s="77">
        <f t="shared" si="1"/>
        <v>991</v>
      </c>
      <c r="N36" s="78">
        <f t="shared" si="2"/>
        <v>91928</v>
      </c>
      <c r="O36" s="78">
        <f t="shared" si="3"/>
        <v>89635</v>
      </c>
      <c r="P36" s="78">
        <f t="shared" si="4"/>
        <v>9316818</v>
      </c>
      <c r="Q36" s="79">
        <f t="shared" si="5"/>
        <v>4784194</v>
      </c>
    </row>
    <row r="37" spans="1:17" ht="16.7" customHeight="1">
      <c r="A37" s="81"/>
      <c r="B37" s="139" t="str">
        <f>$B$7</f>
        <v>５年以前</v>
      </c>
      <c r="C37" s="73">
        <f>'１００～１０１'!C37+'１０２～１０３'!C37+'１０４～１０５'!C37+'１０６～１０７'!C37+'１０８～１０９'!C37</f>
        <v>822</v>
      </c>
      <c r="D37" s="74">
        <f>'１００～１０１'!D37+'１０２～１０３'!D37+'１０４～１０５'!D37+'１０６～１０７'!D37+'１０８～１０９'!D37</f>
        <v>92171</v>
      </c>
      <c r="E37" s="74">
        <f>'１００～１０１'!E37+'１０２～１０３'!E37+'１０４～１０５'!E37+'１０６～１０７'!E37+'１０８～１０９'!E37</f>
        <v>89061</v>
      </c>
      <c r="F37" s="74">
        <f>'１００～１０１'!F37+'１０２～１０３'!F37+'１０４～１０５'!F37+'１０６～１０７'!F37+'１０８～１０９'!F37</f>
        <v>8147750</v>
      </c>
      <c r="G37" s="75">
        <f>'１００～１０１'!G37+'１０２～１０３'!G37+'１０４～１０５'!G37+'１０６～１０７'!G37+'１０８～１０９'!G37</f>
        <v>4209015</v>
      </c>
      <c r="H37" s="73">
        <f>'１００～１０１'!H37+'１０２～１０３'!H37+'１０４～１０５'!H37+'１０６～１０７'!H37+'１０８～１０９'!H37</f>
        <v>12986</v>
      </c>
      <c r="I37" s="74">
        <f>'１００～１０１'!I37+'１０２～１０３'!I37+'１０４～１０５'!I37+'１０６～１０７'!I37+'１０８～１０９'!I37</f>
        <v>170792</v>
      </c>
      <c r="J37" s="74">
        <f>'１００～１０１'!J37+'１０２～１０３'!J37+'１０４～１０５'!J37+'１０６～１０７'!J37+'１０８～１０９'!J37</f>
        <v>166405</v>
      </c>
      <c r="K37" s="74">
        <f>'１００～１０１'!K37+'１０２～１０３'!K37+'１０４～１０５'!K37+'１０６～１０７'!K37+'１０８～１０９'!K37</f>
        <v>21214789</v>
      </c>
      <c r="L37" s="75">
        <f>'１００～１０１'!L37+'１０２～１０３'!L37+'１０４～１０５'!L37+'１０６～１０７'!L37+'１０８～１０９'!L37</f>
        <v>12115585</v>
      </c>
      <c r="M37" s="73">
        <f t="shared" si="1"/>
        <v>13808</v>
      </c>
      <c r="N37" s="74">
        <f t="shared" si="2"/>
        <v>262963</v>
      </c>
      <c r="O37" s="74">
        <f t="shared" si="3"/>
        <v>255466</v>
      </c>
      <c r="P37" s="74">
        <f t="shared" si="4"/>
        <v>29362539</v>
      </c>
      <c r="Q37" s="75">
        <f t="shared" si="5"/>
        <v>16324600</v>
      </c>
    </row>
    <row r="38" spans="1:17" ht="16.7" customHeight="1" thickBot="1">
      <c r="A38" s="76" t="s">
        <v>133</v>
      </c>
      <c r="B38" s="140" t="str">
        <f>$B$8</f>
        <v>６  年</v>
      </c>
      <c r="C38" s="77">
        <f>'１００～１０１'!C38+'１０２～１０３'!C38+'１０４～１０５'!C38+'１０６～１０７'!C38+'１０８～１０９'!C38</f>
        <v>297</v>
      </c>
      <c r="D38" s="78">
        <f>'１００～１０１'!D38+'１０２～１０３'!D38+'１０４～１０５'!D38+'１０６～１０７'!D38+'１０８～１０９'!D38</f>
        <v>31662</v>
      </c>
      <c r="E38" s="78">
        <f>'１００～１０１'!E38+'１０２～１０３'!E38+'１０４～１０５'!E38+'１０６～１０７'!E38+'１０８～１０９'!E38</f>
        <v>30774</v>
      </c>
      <c r="F38" s="78">
        <f>'１００～１０１'!F38+'１０２～１０３'!F38+'１０４～１０５'!F38+'１０６～１０７'!F38+'１０８～１０９'!F38</f>
        <v>3008004</v>
      </c>
      <c r="G38" s="79">
        <f>'１００～１０１'!G38+'１０２～１０３'!G38+'１０４～１０５'!G38+'１０６～１０７'!G38+'１０８～１０９'!G38</f>
        <v>1544741</v>
      </c>
      <c r="H38" s="77">
        <f>'１００～１０１'!H38+'１０２～１０３'!H38+'１０４～１０５'!H38+'１０６～１０７'!H38+'１０８～１０９'!H38</f>
        <v>28</v>
      </c>
      <c r="I38" s="78">
        <f>'１００～１０１'!I38+'１０２～１０３'!I38+'１０４～１０５'!I38+'１０６～１０７'!I38+'１０８～１０９'!I38</f>
        <v>5076</v>
      </c>
      <c r="J38" s="78">
        <f>'１００～１０１'!J38+'１０２～１０３'!J38+'１０４～１０５'!J38+'１０６～１０７'!J38+'１０８～１０９'!J38</f>
        <v>4911</v>
      </c>
      <c r="K38" s="78">
        <f>'１００～１０１'!K38+'１０２～１０３'!K38+'１０４～１０５'!K38+'１０６～１０７'!K38+'１０８～１０９'!K38</f>
        <v>538317</v>
      </c>
      <c r="L38" s="79">
        <f>'１００～１０１'!L38+'１０２～１０３'!L38+'１０４～１０５'!L38+'１０６～１０７'!L38+'１０８～１０９'!L38</f>
        <v>277882</v>
      </c>
      <c r="M38" s="77">
        <f t="shared" si="1"/>
        <v>325</v>
      </c>
      <c r="N38" s="78">
        <f t="shared" si="2"/>
        <v>36738</v>
      </c>
      <c r="O38" s="78">
        <f t="shared" si="3"/>
        <v>35685</v>
      </c>
      <c r="P38" s="78">
        <f t="shared" si="4"/>
        <v>3546321</v>
      </c>
      <c r="Q38" s="79">
        <f t="shared" si="5"/>
        <v>1822623</v>
      </c>
    </row>
    <row r="39" spans="1:17" ht="16.7" customHeight="1">
      <c r="A39" s="81"/>
      <c r="B39" s="139" t="str">
        <f>$B$7</f>
        <v>５年以前</v>
      </c>
      <c r="C39" s="73">
        <f>'１００～１０１'!C39+'１０２～１０３'!C39+'１０４～１０５'!C39+'１０６～１０７'!C39+'１０８～１０９'!C39</f>
        <v>1173</v>
      </c>
      <c r="D39" s="74">
        <f>'１００～１０１'!D39+'１０２～１０３'!D39+'１０４～１０５'!D39+'１０６～１０７'!D39+'１０８～１０９'!D39</f>
        <v>130900</v>
      </c>
      <c r="E39" s="74">
        <f>'１００～１０１'!E39+'１０２～１０３'!E39+'１０４～１０５'!E39+'１０６～１０７'!E39+'１０８～１０９'!E39</f>
        <v>126452</v>
      </c>
      <c r="F39" s="74">
        <f>'１００～１０１'!F39+'１０２～１０３'!F39+'１０４～１０５'!F39+'１０６～１０７'!F39+'１０８～１０９'!F39</f>
        <v>11696509</v>
      </c>
      <c r="G39" s="75">
        <f>'１００～１０１'!G39+'１０２～１０３'!G39+'１０４～１０５'!G39+'１０６～１０７'!G39+'１０８～１０９'!G39</f>
        <v>6031456</v>
      </c>
      <c r="H39" s="73">
        <f>'１００～１０１'!H39+'１０２～１０３'!H39+'１０４～１０５'!H39+'１０６～１０７'!H39+'１０８～１０９'!H39</f>
        <v>237</v>
      </c>
      <c r="I39" s="74">
        <f>'１００～１０１'!I39+'１０２～１０３'!I39+'１０４～１０５'!I39+'１０６～１０７'!I39+'１０８～１０９'!I39</f>
        <v>44592</v>
      </c>
      <c r="J39" s="74">
        <f>'１００～１０１'!J39+'１０２～１０３'!J39+'１０４～１０５'!J39+'１０６～１０７'!J39+'１０８～１０９'!J39</f>
        <v>40147</v>
      </c>
      <c r="K39" s="74">
        <f>'１００～１０１'!K39+'１０２～１０３'!K39+'１０４～１０５'!K39+'１０６～１０７'!K39+'１０８～１０９'!K39</f>
        <v>4398228</v>
      </c>
      <c r="L39" s="75">
        <f>'１００～１０１'!L39+'１０２～１０３'!L39+'１０４～１０５'!L39+'１０６～１０７'!L39+'１０８～１０９'!L39</f>
        <v>2410360</v>
      </c>
      <c r="M39" s="73">
        <f t="shared" si="1"/>
        <v>1410</v>
      </c>
      <c r="N39" s="74">
        <f t="shared" si="2"/>
        <v>175492</v>
      </c>
      <c r="O39" s="74">
        <f t="shared" si="3"/>
        <v>166599</v>
      </c>
      <c r="P39" s="74">
        <f t="shared" si="4"/>
        <v>16094737</v>
      </c>
      <c r="Q39" s="75">
        <f t="shared" si="5"/>
        <v>8441816</v>
      </c>
    </row>
    <row r="40" spans="1:17" ht="16.7" customHeight="1" thickBot="1">
      <c r="A40" s="76" t="s">
        <v>134</v>
      </c>
      <c r="B40" s="140" t="str">
        <f>$B$8</f>
        <v>６  年</v>
      </c>
      <c r="C40" s="77">
        <f>'１００～１０１'!C40+'１０２～１０３'!C40+'１０４～１０５'!C40+'１０６～１０７'!C40+'１０８～１０９'!C40</f>
        <v>573</v>
      </c>
      <c r="D40" s="78">
        <f>'１００～１０１'!D40+'１０２～１０３'!D40+'１０４～１０５'!D40+'１０６～１０７'!D40+'１０８～１０９'!D40</f>
        <v>61701</v>
      </c>
      <c r="E40" s="78">
        <f>'１００～１０１'!E40+'１０２～１０３'!E40+'１０４～１０５'!E40+'１０６～１０７'!E40+'１０８～１０９'!E40</f>
        <v>59827</v>
      </c>
      <c r="F40" s="78">
        <f>'１００～１０１'!F40+'１０２～１０３'!F40+'１０４～１０５'!F40+'１０６～１０７'!F40+'１０８～１０９'!F40</f>
        <v>5962837</v>
      </c>
      <c r="G40" s="79">
        <f>'１００～１０１'!G40+'１０２～１０３'!G40+'１０４～１０５'!G40+'１０６～１０７'!G40+'１０８～１０９'!G40</f>
        <v>3083504</v>
      </c>
      <c r="H40" s="77">
        <f>'１００～１０１'!H40+'１０２～１０３'!H40+'１０４～１０５'!H40+'１０６～１０７'!H40+'１０８～１０９'!H40</f>
        <v>60</v>
      </c>
      <c r="I40" s="78">
        <f>'１００～１０１'!I40+'１０２～１０３'!I40+'１０４～１０５'!I40+'１０６～１０７'!I40+'１０８～１０９'!I40</f>
        <v>17569</v>
      </c>
      <c r="J40" s="78">
        <f>'１００～１０１'!J40+'１０２～１０３'!J40+'１０４～１０５'!J40+'１０６～１０７'!J40+'１０８～１０９'!J40</f>
        <v>15406</v>
      </c>
      <c r="K40" s="78">
        <f>'１００～１０１'!K40+'１０２～１０３'!K40+'１０４～１０５'!K40+'１０６～１０７'!K40+'１０８～１０９'!K40</f>
        <v>2116245</v>
      </c>
      <c r="L40" s="79">
        <f>'１００～１０１'!L40+'１０２～１０３'!L40+'１０４～１０５'!L40+'１０６～１０７'!L40+'１０８～１０９'!L40</f>
        <v>1174545</v>
      </c>
      <c r="M40" s="77">
        <f t="shared" si="1"/>
        <v>633</v>
      </c>
      <c r="N40" s="78">
        <f t="shared" si="2"/>
        <v>79270</v>
      </c>
      <c r="O40" s="78">
        <f t="shared" si="3"/>
        <v>75233</v>
      </c>
      <c r="P40" s="78">
        <f t="shared" si="4"/>
        <v>8079082</v>
      </c>
      <c r="Q40" s="79">
        <f t="shared" si="5"/>
        <v>4258049</v>
      </c>
    </row>
    <row r="41" spans="1:17" ht="16.7" customHeight="1">
      <c r="A41" s="81"/>
      <c r="B41" s="139" t="str">
        <f>$B$7</f>
        <v>５年以前</v>
      </c>
      <c r="C41" s="73">
        <f>'１００～１０１'!C41+'１０２～１０３'!C41+'１０４～１０５'!C41+'１０６～１０７'!C41+'１０８～１０９'!C41</f>
        <v>1209</v>
      </c>
      <c r="D41" s="74">
        <f>'１００～１０１'!D41+'１０２～１０３'!D41+'１０４～１０５'!D41+'１０６～１０７'!D41+'１０８～１０９'!D41</f>
        <v>125748</v>
      </c>
      <c r="E41" s="74">
        <f>'１００～１０１'!E41+'１０２～１０３'!E41+'１０４～１０５'!E41+'１０６～１０７'!E41+'１０８～１０９'!E41</f>
        <v>123671</v>
      </c>
      <c r="F41" s="74">
        <f>'１００～１０１'!F41+'１０２～１０３'!F41+'１０４～１０５'!F41+'１０６～１０７'!F41+'１０８～１０９'!F41</f>
        <v>11183382</v>
      </c>
      <c r="G41" s="75">
        <f>'１００～１０１'!G41+'１０２～１０３'!G41+'１０４～１０５'!G41+'１０６～１０７'!G41+'１０８～１０９'!G41</f>
        <v>5681314</v>
      </c>
      <c r="H41" s="73">
        <f>'１００～１０１'!H41+'１０２～１０３'!H41+'１０４～１０５'!H41+'１０６～１０７'!H41+'１０８～１０９'!H41</f>
        <v>913</v>
      </c>
      <c r="I41" s="74">
        <f>'１００～１０１'!I41+'１０２～１０３'!I41+'１０４～１０５'!I41+'１０６～１０７'!I41+'１０８～１０９'!I41</f>
        <v>42012</v>
      </c>
      <c r="J41" s="74">
        <f>'１００～１０１'!J41+'１０２～１０３'!J41+'１０４～１０５'!J41+'１０６～１０７'!J41+'１０８～１０９'!J41</f>
        <v>40702</v>
      </c>
      <c r="K41" s="74">
        <f>'１００～１０１'!K41+'１０２～１０３'!K41+'１０４～１０５'!K41+'１０６～１０７'!K41+'１０８～１０９'!K41</f>
        <v>4706948</v>
      </c>
      <c r="L41" s="75">
        <f>'１００～１０１'!L41+'１０２～１０３'!L41+'１０４～１０５'!L41+'１０６～１０７'!L41+'１０８～１０９'!L41</f>
        <v>2474746</v>
      </c>
      <c r="M41" s="73">
        <f t="shared" si="1"/>
        <v>2122</v>
      </c>
      <c r="N41" s="74">
        <f t="shared" si="2"/>
        <v>167760</v>
      </c>
      <c r="O41" s="74">
        <f t="shared" si="3"/>
        <v>164373</v>
      </c>
      <c r="P41" s="74">
        <f t="shared" si="4"/>
        <v>15890330</v>
      </c>
      <c r="Q41" s="75">
        <f t="shared" si="5"/>
        <v>8156060</v>
      </c>
    </row>
    <row r="42" spans="1:17" ht="16.7" customHeight="1" thickBot="1">
      <c r="A42" s="76" t="s">
        <v>135</v>
      </c>
      <c r="B42" s="140" t="str">
        <f>$B$8</f>
        <v>６  年</v>
      </c>
      <c r="C42" s="77">
        <f>'１００～１０１'!C42+'１０２～１０３'!C42+'１０４～１０５'!C42+'１０６～１０７'!C42+'１０８～１０９'!C42</f>
        <v>477</v>
      </c>
      <c r="D42" s="78">
        <f>'１００～１０１'!D42+'１０２～１０３'!D42+'１０４～１０５'!D42+'１０６～１０７'!D42+'１０８～１０９'!D42</f>
        <v>49406</v>
      </c>
      <c r="E42" s="78">
        <f>'１００～１０１'!E42+'１０２～１０３'!E42+'１０４～１０５'!E42+'１０６～１０７'!E42+'１０８～１０９'!E42</f>
        <v>48317</v>
      </c>
      <c r="F42" s="78">
        <f>'１００～１０１'!F42+'１０２～１０３'!F42+'１０４～１０５'!F42+'１０６～１０７'!F42+'１０８～１０９'!F42</f>
        <v>4680889</v>
      </c>
      <c r="G42" s="79">
        <f>'１００～１０１'!G42+'１０２～１０３'!G42+'１０４～１０５'!G42+'１０６～１０７'!G42+'１０８～１０９'!G42</f>
        <v>2393119</v>
      </c>
      <c r="H42" s="77">
        <f>'１００～１０１'!H42+'１０２～１０３'!H42+'１０４～１０５'!H42+'１０６～１０７'!H42+'１０８～１０９'!H42</f>
        <v>363</v>
      </c>
      <c r="I42" s="78">
        <f>'１００～１０１'!I42+'１０２～１０３'!I42+'１０４～１０５'!I42+'１０６～１０７'!I42+'１０８～１０９'!I42</f>
        <v>13390</v>
      </c>
      <c r="J42" s="78">
        <f>'１００～１０１'!J42+'１０２～１０３'!J42+'１０４～１０５'!J42+'１０６～１０７'!J42+'１０８～１０９'!J42</f>
        <v>12830</v>
      </c>
      <c r="K42" s="78">
        <f>'１００～１０１'!K42+'１０２～１０３'!K42+'１０４～１０５'!K42+'１０６～１０７'!K42+'１０８～１０９'!K42</f>
        <v>1635757</v>
      </c>
      <c r="L42" s="79">
        <f>'１００～１０１'!L42+'１０２～１０３'!L42+'１０４～１０５'!L42+'１０６～１０７'!L42+'１０８～１０９'!L42</f>
        <v>851034</v>
      </c>
      <c r="M42" s="77">
        <f t="shared" si="1"/>
        <v>840</v>
      </c>
      <c r="N42" s="78">
        <f t="shared" si="2"/>
        <v>62796</v>
      </c>
      <c r="O42" s="78">
        <f t="shared" si="3"/>
        <v>61147</v>
      </c>
      <c r="P42" s="78">
        <f t="shared" si="4"/>
        <v>6316646</v>
      </c>
      <c r="Q42" s="79">
        <f t="shared" si="5"/>
        <v>3244153</v>
      </c>
    </row>
    <row r="43" spans="1:17" ht="16.7" customHeight="1">
      <c r="A43" s="141" t="str">
        <f>B7</f>
        <v>５年以前</v>
      </c>
      <c r="B43" s="83"/>
      <c r="C43" s="73">
        <f>C7+C9+C11+C13+C15+C17+C19+C21+C23+C25+C27+C29+C31+C33+C35+C37+C39+C41</f>
        <v>26681</v>
      </c>
      <c r="D43" s="74">
        <f>D7+D9+D11+D13+D15+D17+D19+D21+D23+D25+D27+D29+D31+D33+D35+D37+D39+D41</f>
        <v>2747124</v>
      </c>
      <c r="E43" s="74">
        <f t="shared" ref="E43:L43" si="6">E7+E9+E11+E13+E15+E17+E19+E21+E23+E25+E27+E29+E31+E33+E35+E37+E39+E41</f>
        <v>2644677</v>
      </c>
      <c r="F43" s="74">
        <f t="shared" si="6"/>
        <v>243523368</v>
      </c>
      <c r="G43" s="75">
        <f t="shared" si="6"/>
        <v>126262066</v>
      </c>
      <c r="H43" s="73">
        <f>H7+H9+H11+H13+H15+H17+H19+H21+H23+H25+H27+H29+H31+H33+H35+H37+H39+H41</f>
        <v>110328</v>
      </c>
      <c r="I43" s="74">
        <f t="shared" si="6"/>
        <v>2255841</v>
      </c>
      <c r="J43" s="74">
        <f t="shared" si="6"/>
        <v>2075336</v>
      </c>
      <c r="K43" s="74">
        <f t="shared" si="6"/>
        <v>261190333</v>
      </c>
      <c r="L43" s="75">
        <f t="shared" si="6"/>
        <v>142152695</v>
      </c>
      <c r="M43" s="73">
        <f>C43+H43</f>
        <v>137009</v>
      </c>
      <c r="N43" s="74">
        <f t="shared" ref="M43:Q45" si="7">D43+I43</f>
        <v>5002965</v>
      </c>
      <c r="O43" s="74">
        <f t="shared" si="7"/>
        <v>4720013</v>
      </c>
      <c r="P43" s="74">
        <f t="shared" si="7"/>
        <v>504713701</v>
      </c>
      <c r="Q43" s="75">
        <f t="shared" si="7"/>
        <v>268414761</v>
      </c>
    </row>
    <row r="44" spans="1:17" ht="16.7" customHeight="1">
      <c r="A44" s="144" t="str">
        <f>B8</f>
        <v>６  年</v>
      </c>
      <c r="B44" s="84"/>
      <c r="C44" s="87">
        <f>C8+C10+C12+C14+C16+C18+C20+C22+C24+C26+C28+C30+C32+C34+C36+C38+C40+C42</f>
        <v>8940</v>
      </c>
      <c r="D44" s="85">
        <f t="shared" ref="D44:L44" si="8">D8+D10+D12+D14+D16+D18+D20+D22+D24+D26+D28+D30+D32+D34+D36+D38+D40+D42</f>
        <v>935112</v>
      </c>
      <c r="E44" s="85">
        <f t="shared" si="8"/>
        <v>906170</v>
      </c>
      <c r="F44" s="85">
        <f t="shared" si="8"/>
        <v>89929111</v>
      </c>
      <c r="G44" s="86">
        <f t="shared" si="8"/>
        <v>46395625</v>
      </c>
      <c r="H44" s="87">
        <f t="shared" si="8"/>
        <v>10596</v>
      </c>
      <c r="I44" s="85">
        <f t="shared" si="8"/>
        <v>456645</v>
      </c>
      <c r="J44" s="85">
        <f t="shared" si="8"/>
        <v>403495</v>
      </c>
      <c r="K44" s="85">
        <f t="shared" si="8"/>
        <v>56806241</v>
      </c>
      <c r="L44" s="86">
        <f t="shared" si="8"/>
        <v>31776148</v>
      </c>
      <c r="M44" s="87">
        <f t="shared" si="7"/>
        <v>19536</v>
      </c>
      <c r="N44" s="85">
        <f t="shared" si="7"/>
        <v>1391757</v>
      </c>
      <c r="O44" s="85">
        <f t="shared" si="7"/>
        <v>1309665</v>
      </c>
      <c r="P44" s="85">
        <f t="shared" si="7"/>
        <v>146735352</v>
      </c>
      <c r="Q44" s="86">
        <f t="shared" si="7"/>
        <v>78171773</v>
      </c>
    </row>
    <row r="45" spans="1:17" ht="16.7" customHeight="1" thickBot="1">
      <c r="A45" s="88" t="s">
        <v>33</v>
      </c>
      <c r="B45" s="89"/>
      <c r="C45" s="77">
        <f>C43+C44</f>
        <v>35621</v>
      </c>
      <c r="D45" s="78">
        <f t="shared" ref="D45:L45" si="9">D43+D44</f>
        <v>3682236</v>
      </c>
      <c r="E45" s="78">
        <f t="shared" si="9"/>
        <v>3550847</v>
      </c>
      <c r="F45" s="78">
        <f t="shared" si="9"/>
        <v>333452479</v>
      </c>
      <c r="G45" s="79">
        <f t="shared" si="9"/>
        <v>172657691</v>
      </c>
      <c r="H45" s="77">
        <f t="shared" si="9"/>
        <v>120924</v>
      </c>
      <c r="I45" s="78">
        <f t="shared" si="9"/>
        <v>2712486</v>
      </c>
      <c r="J45" s="78">
        <f t="shared" si="9"/>
        <v>2478831</v>
      </c>
      <c r="K45" s="78">
        <f t="shared" si="9"/>
        <v>317996574</v>
      </c>
      <c r="L45" s="79">
        <f t="shared" si="9"/>
        <v>173928843</v>
      </c>
      <c r="M45" s="77">
        <f>C45+H45</f>
        <v>156545</v>
      </c>
      <c r="N45" s="78">
        <f t="shared" si="7"/>
        <v>6394722</v>
      </c>
      <c r="O45" s="78">
        <f t="shared" si="7"/>
        <v>6029678</v>
      </c>
      <c r="P45" s="78">
        <f t="shared" si="7"/>
        <v>651449053</v>
      </c>
      <c r="Q45" s="79">
        <f t="shared" si="7"/>
        <v>346586534</v>
      </c>
    </row>
    <row r="46" spans="1:17">
      <c r="A46" s="135"/>
    </row>
    <row r="47" spans="1:17" hidden="1">
      <c r="A47" s="135" t="s">
        <v>146</v>
      </c>
      <c r="C47" s="5">
        <v>28813</v>
      </c>
      <c r="D47" s="5">
        <v>3044972</v>
      </c>
      <c r="E47" s="5">
        <v>2919875</v>
      </c>
      <c r="F47" s="5">
        <v>213289667</v>
      </c>
      <c r="G47" s="5">
        <v>110912119</v>
      </c>
      <c r="H47" s="5">
        <v>180968</v>
      </c>
      <c r="I47" s="5">
        <v>3541513</v>
      </c>
      <c r="J47" s="5">
        <v>3302811</v>
      </c>
      <c r="K47" s="5">
        <v>325471403</v>
      </c>
      <c r="L47" s="5">
        <v>172856091</v>
      </c>
      <c r="M47" s="73">
        <f t="shared" ref="M47:Q49" si="10">C47+H47</f>
        <v>209781</v>
      </c>
      <c r="N47" s="74">
        <f t="shared" si="10"/>
        <v>6586485</v>
      </c>
      <c r="O47" s="74">
        <f t="shared" si="10"/>
        <v>6222686</v>
      </c>
      <c r="P47" s="74">
        <f t="shared" si="10"/>
        <v>538761070</v>
      </c>
      <c r="Q47" s="75">
        <f t="shared" si="10"/>
        <v>283768210</v>
      </c>
    </row>
    <row r="48" spans="1:17" hidden="1">
      <c r="A48" s="135"/>
      <c r="C48" s="5">
        <v>9793</v>
      </c>
      <c r="D48" s="5">
        <v>1034197</v>
      </c>
      <c r="E48" s="5">
        <v>994822</v>
      </c>
      <c r="F48" s="5">
        <v>78656965</v>
      </c>
      <c r="G48" s="5">
        <v>40812384</v>
      </c>
      <c r="H48" s="5">
        <v>27426</v>
      </c>
      <c r="I48" s="5">
        <v>698022</v>
      </c>
      <c r="J48" s="5">
        <v>643469</v>
      </c>
      <c r="K48" s="5">
        <v>71087751</v>
      </c>
      <c r="L48" s="5">
        <v>37990712</v>
      </c>
      <c r="M48" s="87">
        <f t="shared" si="10"/>
        <v>37219</v>
      </c>
      <c r="N48" s="85">
        <f t="shared" si="10"/>
        <v>1732219</v>
      </c>
      <c r="O48" s="85">
        <f t="shared" si="10"/>
        <v>1638291</v>
      </c>
      <c r="P48" s="85">
        <f t="shared" si="10"/>
        <v>149744716</v>
      </c>
      <c r="Q48" s="86">
        <f t="shared" si="10"/>
        <v>78803096</v>
      </c>
    </row>
    <row r="49" spans="1:17" ht="14.25" hidden="1" thickBot="1">
      <c r="A49" s="135"/>
      <c r="C49" s="5">
        <v>38606</v>
      </c>
      <c r="D49" s="5">
        <v>4079169</v>
      </c>
      <c r="E49" s="5">
        <v>3914697</v>
      </c>
      <c r="F49" s="5">
        <v>291946632</v>
      </c>
      <c r="G49" s="5">
        <v>151724503</v>
      </c>
      <c r="H49" s="5">
        <v>208394</v>
      </c>
      <c r="I49" s="5">
        <v>4239535</v>
      </c>
      <c r="J49" s="5">
        <v>3946280</v>
      </c>
      <c r="K49" s="5">
        <v>396559154</v>
      </c>
      <c r="L49" s="5">
        <v>210846803</v>
      </c>
      <c r="M49" s="77">
        <f t="shared" si="10"/>
        <v>247000</v>
      </c>
      <c r="N49" s="78">
        <f t="shared" si="10"/>
        <v>8318704</v>
      </c>
      <c r="O49" s="78">
        <f t="shared" si="10"/>
        <v>7860977</v>
      </c>
      <c r="P49" s="78">
        <f t="shared" si="10"/>
        <v>688505786</v>
      </c>
      <c r="Q49" s="79">
        <f t="shared" si="10"/>
        <v>362571306</v>
      </c>
    </row>
    <row r="50" spans="1:17" hidden="1">
      <c r="A50" s="135"/>
      <c r="C50" s="5" t="str">
        <f>IF(C43&lt;&gt;C47,"×","")</f>
        <v>×</v>
      </c>
      <c r="D50" s="5" t="str">
        <f t="shared" ref="D50:Q50" si="11">IF(D43&lt;&gt;D47,"×","")</f>
        <v>×</v>
      </c>
      <c r="E50" s="5" t="str">
        <f t="shared" si="11"/>
        <v>×</v>
      </c>
      <c r="F50" s="5" t="str">
        <f t="shared" si="11"/>
        <v>×</v>
      </c>
      <c r="G50" s="5" t="str">
        <f t="shared" si="11"/>
        <v>×</v>
      </c>
      <c r="H50" s="5" t="str">
        <f t="shared" si="11"/>
        <v>×</v>
      </c>
      <c r="I50" s="5" t="str">
        <f t="shared" si="11"/>
        <v>×</v>
      </c>
      <c r="J50" s="5" t="str">
        <f t="shared" si="11"/>
        <v>×</v>
      </c>
      <c r="K50" s="5" t="str">
        <f t="shared" si="11"/>
        <v>×</v>
      </c>
      <c r="L50" s="5" t="str">
        <f t="shared" si="11"/>
        <v>×</v>
      </c>
      <c r="M50" s="5" t="str">
        <f t="shared" si="11"/>
        <v>×</v>
      </c>
      <c r="N50" s="5" t="str">
        <f t="shared" si="11"/>
        <v>×</v>
      </c>
      <c r="O50" s="5" t="str">
        <f t="shared" si="11"/>
        <v>×</v>
      </c>
      <c r="P50" s="5" t="str">
        <f t="shared" si="11"/>
        <v>×</v>
      </c>
      <c r="Q50" s="5" t="str">
        <f t="shared" si="11"/>
        <v>×</v>
      </c>
    </row>
    <row r="51" spans="1:17" hidden="1">
      <c r="C51" s="5" t="str">
        <f t="shared" ref="C51:Q51" si="12">IF(C44&lt;&gt;C48,"×","")</f>
        <v>×</v>
      </c>
      <c r="D51" s="5" t="str">
        <f t="shared" si="12"/>
        <v>×</v>
      </c>
      <c r="E51" s="5" t="str">
        <f t="shared" si="12"/>
        <v>×</v>
      </c>
      <c r="F51" s="5" t="str">
        <f t="shared" si="12"/>
        <v>×</v>
      </c>
      <c r="G51" s="5" t="str">
        <f t="shared" si="12"/>
        <v>×</v>
      </c>
      <c r="H51" s="5" t="str">
        <f t="shared" si="12"/>
        <v>×</v>
      </c>
      <c r="I51" s="5" t="str">
        <f t="shared" si="12"/>
        <v>×</v>
      </c>
      <c r="J51" s="5" t="str">
        <f t="shared" si="12"/>
        <v>×</v>
      </c>
      <c r="K51" s="5" t="str">
        <f t="shared" si="12"/>
        <v>×</v>
      </c>
      <c r="L51" s="5" t="str">
        <f t="shared" si="12"/>
        <v>×</v>
      </c>
      <c r="M51" s="5" t="str">
        <f t="shared" si="12"/>
        <v>×</v>
      </c>
      <c r="N51" s="5" t="str">
        <f t="shared" si="12"/>
        <v>×</v>
      </c>
      <c r="O51" s="5" t="str">
        <f t="shared" si="12"/>
        <v>×</v>
      </c>
      <c r="P51" s="5" t="str">
        <f t="shared" si="12"/>
        <v>×</v>
      </c>
      <c r="Q51" s="5" t="str">
        <f t="shared" si="12"/>
        <v>×</v>
      </c>
    </row>
    <row r="52" spans="1:17" hidden="1">
      <c r="C52" s="5" t="str">
        <f t="shared" ref="C52:Q52" si="13">IF(C45&lt;&gt;C49,"×","")</f>
        <v>×</v>
      </c>
      <c r="D52" s="5" t="str">
        <f t="shared" si="13"/>
        <v>×</v>
      </c>
      <c r="E52" s="5" t="str">
        <f t="shared" si="13"/>
        <v>×</v>
      </c>
      <c r="F52" s="5" t="str">
        <f t="shared" si="13"/>
        <v>×</v>
      </c>
      <c r="G52" s="5" t="str">
        <f t="shared" si="13"/>
        <v>×</v>
      </c>
      <c r="H52" s="5" t="str">
        <f t="shared" si="13"/>
        <v>×</v>
      </c>
      <c r="I52" s="5" t="str">
        <f t="shared" si="13"/>
        <v>×</v>
      </c>
      <c r="J52" s="5" t="str">
        <f t="shared" si="13"/>
        <v>×</v>
      </c>
      <c r="K52" s="5" t="str">
        <f t="shared" si="13"/>
        <v>×</v>
      </c>
      <c r="L52" s="5" t="str">
        <f t="shared" si="13"/>
        <v>×</v>
      </c>
      <c r="M52" s="5" t="str">
        <f t="shared" si="13"/>
        <v>×</v>
      </c>
      <c r="N52" s="5" t="str">
        <f t="shared" si="13"/>
        <v>×</v>
      </c>
      <c r="O52" s="5" t="str">
        <f t="shared" si="13"/>
        <v>×</v>
      </c>
      <c r="P52" s="5" t="str">
        <f t="shared" si="13"/>
        <v>×</v>
      </c>
      <c r="Q52" s="5" t="str">
        <f t="shared" si="13"/>
        <v>×</v>
      </c>
    </row>
  </sheetData>
  <phoneticPr fontId="3"/>
  <pageMargins left="0.43307086614173229" right="0.43307086614173229" top="0.78740157480314965" bottom="0" header="0.31496062992125984" footer="0"/>
  <pageSetup paperSize="9" scale="95" orientation="portrait" r:id="rId1"/>
  <colBreaks count="1" manualBreakCount="1">
    <brk id="9" max="56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Q107"/>
  <sheetViews>
    <sheetView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RowHeight="13.5"/>
  <cols>
    <col min="1" max="1" width="10.5" style="5" customWidth="1"/>
    <col min="2" max="2" width="8.625" style="5" customWidth="1"/>
    <col min="3" max="3" width="8.625" style="108" customWidth="1"/>
    <col min="4" max="5" width="11.625" style="108" customWidth="1"/>
    <col min="6" max="6" width="13.125" style="108" customWidth="1"/>
    <col min="7" max="7" width="12.125" style="108" customWidth="1"/>
    <col min="8" max="8" width="8.625" style="108" customWidth="1"/>
    <col min="9" max="10" width="11.625" style="108" customWidth="1"/>
    <col min="11" max="11" width="13.125" style="108" customWidth="1"/>
    <col min="12" max="12" width="12.625" style="108" customWidth="1"/>
    <col min="13" max="13" width="8.625" style="108" customWidth="1"/>
    <col min="14" max="15" width="11.625" style="108" customWidth="1"/>
    <col min="16" max="16" width="13.625" style="108" customWidth="1"/>
    <col min="17" max="17" width="12.625" style="5" customWidth="1"/>
    <col min="18" max="16384" width="9" style="5"/>
  </cols>
  <sheetData>
    <row r="1" spans="1:17" customFormat="1"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</row>
    <row r="2" spans="1:17" customFormat="1" ht="15" customHeight="1" thickBot="1">
      <c r="A2" s="102" t="s">
        <v>140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</row>
    <row r="3" spans="1:17" ht="13.5" customHeight="1">
      <c r="A3" s="6"/>
      <c r="B3" s="90" t="s">
        <v>107</v>
      </c>
      <c r="C3" s="91"/>
      <c r="D3" s="95"/>
      <c r="E3" s="96" t="s">
        <v>108</v>
      </c>
      <c r="F3" s="95"/>
      <c r="G3" s="137"/>
      <c r="H3" s="91"/>
      <c r="I3" s="95"/>
      <c r="J3" s="96" t="s">
        <v>109</v>
      </c>
      <c r="K3" s="95"/>
      <c r="L3" s="138"/>
      <c r="M3" s="91"/>
      <c r="N3" s="95"/>
      <c r="O3" s="96" t="s">
        <v>110</v>
      </c>
      <c r="P3" s="95"/>
      <c r="Q3" s="23"/>
    </row>
    <row r="4" spans="1:17">
      <c r="A4" s="24"/>
      <c r="B4" s="64" t="s">
        <v>111</v>
      </c>
      <c r="C4" s="65" t="s">
        <v>112</v>
      </c>
      <c r="D4" s="66" t="s">
        <v>113</v>
      </c>
      <c r="E4" s="66" t="s">
        <v>114</v>
      </c>
      <c r="F4" s="66" t="s">
        <v>115</v>
      </c>
      <c r="G4" s="67" t="s">
        <v>6</v>
      </c>
      <c r="H4" s="65" t="s">
        <v>112</v>
      </c>
      <c r="I4" s="103" t="s">
        <v>113</v>
      </c>
      <c r="J4" s="103" t="s">
        <v>114</v>
      </c>
      <c r="K4" s="66" t="s">
        <v>115</v>
      </c>
      <c r="L4" s="67" t="s">
        <v>6</v>
      </c>
      <c r="M4" s="65" t="s">
        <v>112</v>
      </c>
      <c r="N4" s="66" t="s">
        <v>113</v>
      </c>
      <c r="O4" s="66" t="s">
        <v>114</v>
      </c>
      <c r="P4" s="66" t="s">
        <v>115</v>
      </c>
      <c r="Q4" s="67" t="s">
        <v>6</v>
      </c>
    </row>
    <row r="5" spans="1:17">
      <c r="A5" s="24"/>
      <c r="C5" s="97" t="s">
        <v>116</v>
      </c>
      <c r="D5" s="241"/>
      <c r="E5" s="241"/>
      <c r="F5" s="241"/>
      <c r="G5" s="242"/>
      <c r="H5" s="97" t="s">
        <v>116</v>
      </c>
      <c r="I5" s="243"/>
      <c r="J5" s="243"/>
      <c r="K5" s="241"/>
      <c r="L5" s="242"/>
      <c r="M5" s="97" t="s">
        <v>116</v>
      </c>
      <c r="N5" s="98"/>
      <c r="O5" s="98"/>
      <c r="P5" s="98"/>
      <c r="Q5" s="69"/>
    </row>
    <row r="6" spans="1:17" ht="14.25" thickBot="1">
      <c r="A6" s="109" t="s">
        <v>117</v>
      </c>
      <c r="B6" s="134" t="s">
        <v>118</v>
      </c>
      <c r="C6" s="99"/>
      <c r="D6" s="100" t="s">
        <v>119</v>
      </c>
      <c r="E6" s="100" t="s">
        <v>119</v>
      </c>
      <c r="F6" s="100" t="s">
        <v>15</v>
      </c>
      <c r="G6" s="101" t="s">
        <v>15</v>
      </c>
      <c r="H6" s="99"/>
      <c r="I6" s="106" t="s">
        <v>119</v>
      </c>
      <c r="J6" s="106" t="s">
        <v>119</v>
      </c>
      <c r="K6" s="100" t="s">
        <v>15</v>
      </c>
      <c r="L6" s="101" t="s">
        <v>15</v>
      </c>
      <c r="M6" s="99"/>
      <c r="N6" s="100" t="s">
        <v>119</v>
      </c>
      <c r="O6" s="100" t="s">
        <v>119</v>
      </c>
      <c r="P6" s="100" t="s">
        <v>15</v>
      </c>
      <c r="Q6" s="72" t="s">
        <v>15</v>
      </c>
    </row>
    <row r="7" spans="1:17" ht="16.7" customHeight="1">
      <c r="A7" s="11"/>
      <c r="B7" s="132" t="str">
        <f>'９８～９９'!$B$7</f>
        <v>５年以前</v>
      </c>
      <c r="C7" s="91">
        <v>562</v>
      </c>
      <c r="D7" s="74">
        <v>56787</v>
      </c>
      <c r="E7" s="74">
        <v>55653</v>
      </c>
      <c r="F7" s="74">
        <v>5046311</v>
      </c>
      <c r="G7" s="74">
        <v>2574144</v>
      </c>
      <c r="H7" s="73">
        <v>43</v>
      </c>
      <c r="I7" s="74">
        <v>6354</v>
      </c>
      <c r="J7" s="74">
        <v>5631</v>
      </c>
      <c r="K7" s="74">
        <v>672943</v>
      </c>
      <c r="L7" s="74">
        <v>375510</v>
      </c>
      <c r="M7" s="73">
        <f>C7+H7</f>
        <v>605</v>
      </c>
      <c r="N7" s="74">
        <f>D7+I7</f>
        <v>63141</v>
      </c>
      <c r="O7" s="74">
        <f>E7+J7</f>
        <v>61284</v>
      </c>
      <c r="P7" s="74">
        <f>F7+K7</f>
        <v>5719254</v>
      </c>
      <c r="Q7" s="75">
        <f>G7+L7</f>
        <v>2949654</v>
      </c>
    </row>
    <row r="8" spans="1:17" ht="16.7" customHeight="1" thickBot="1">
      <c r="A8" s="76" t="s">
        <v>120</v>
      </c>
      <c r="B8" s="133" t="str">
        <f>'９８～９９'!$B$8</f>
        <v>６  年</v>
      </c>
      <c r="C8" s="244">
        <v>260</v>
      </c>
      <c r="D8" s="78">
        <v>27198</v>
      </c>
      <c r="E8" s="78">
        <v>26937</v>
      </c>
      <c r="F8" s="78">
        <v>2588354</v>
      </c>
      <c r="G8" s="78">
        <v>1306911</v>
      </c>
      <c r="H8" s="77">
        <v>15</v>
      </c>
      <c r="I8" s="78">
        <v>2251</v>
      </c>
      <c r="J8" s="78">
        <v>1833</v>
      </c>
      <c r="K8" s="78">
        <v>243025</v>
      </c>
      <c r="L8" s="78">
        <v>144738</v>
      </c>
      <c r="M8" s="77">
        <f t="shared" ref="M8:M45" si="0">C8+H8</f>
        <v>275</v>
      </c>
      <c r="N8" s="78">
        <f t="shared" ref="N8:N45" si="1">D8+I8</f>
        <v>29449</v>
      </c>
      <c r="O8" s="78">
        <f t="shared" ref="O8:O45" si="2">E8+J8</f>
        <v>28770</v>
      </c>
      <c r="P8" s="78">
        <f t="shared" ref="P8:P45" si="3">F8+K8</f>
        <v>2831379</v>
      </c>
      <c r="Q8" s="79">
        <f t="shared" ref="Q8:Q45" si="4">G8+L8</f>
        <v>1451649</v>
      </c>
    </row>
    <row r="9" spans="1:17" ht="16.7" customHeight="1">
      <c r="A9" s="80"/>
      <c r="B9" s="132" t="str">
        <f>'９８～９９'!$B$7</f>
        <v>５年以前</v>
      </c>
      <c r="C9" s="91">
        <v>515</v>
      </c>
      <c r="D9" s="74">
        <v>52786</v>
      </c>
      <c r="E9" s="74">
        <v>50773</v>
      </c>
      <c r="F9" s="74">
        <v>4698295</v>
      </c>
      <c r="G9" s="74">
        <v>2450759</v>
      </c>
      <c r="H9" s="73">
        <v>54</v>
      </c>
      <c r="I9" s="74">
        <v>5377</v>
      </c>
      <c r="J9" s="74">
        <v>4798</v>
      </c>
      <c r="K9" s="74">
        <v>548891</v>
      </c>
      <c r="L9" s="74">
        <v>306409</v>
      </c>
      <c r="M9" s="73">
        <f t="shared" si="0"/>
        <v>569</v>
      </c>
      <c r="N9" s="74">
        <f t="shared" si="1"/>
        <v>58163</v>
      </c>
      <c r="O9" s="74">
        <f t="shared" si="2"/>
        <v>55571</v>
      </c>
      <c r="P9" s="74">
        <f t="shared" si="3"/>
        <v>5247186</v>
      </c>
      <c r="Q9" s="75">
        <f t="shared" si="4"/>
        <v>2757168</v>
      </c>
    </row>
    <row r="10" spans="1:17" ht="16.7" customHeight="1" thickBot="1">
      <c r="A10" s="76" t="s">
        <v>84</v>
      </c>
      <c r="B10" s="133" t="str">
        <f>'９８～９９'!$B$8</f>
        <v>６  年</v>
      </c>
      <c r="C10" s="244">
        <v>285</v>
      </c>
      <c r="D10" s="78">
        <v>30735</v>
      </c>
      <c r="E10" s="78">
        <v>29354</v>
      </c>
      <c r="F10" s="78">
        <v>2881559</v>
      </c>
      <c r="G10" s="78">
        <v>1507118</v>
      </c>
      <c r="H10" s="77">
        <v>30</v>
      </c>
      <c r="I10" s="78">
        <v>3039</v>
      </c>
      <c r="J10" s="78">
        <v>2874</v>
      </c>
      <c r="K10" s="78">
        <v>319241</v>
      </c>
      <c r="L10" s="78">
        <v>168709</v>
      </c>
      <c r="M10" s="77">
        <f t="shared" si="0"/>
        <v>315</v>
      </c>
      <c r="N10" s="78">
        <f t="shared" si="1"/>
        <v>33774</v>
      </c>
      <c r="O10" s="78">
        <f t="shared" si="2"/>
        <v>32228</v>
      </c>
      <c r="P10" s="78">
        <f t="shared" si="3"/>
        <v>3200800</v>
      </c>
      <c r="Q10" s="79">
        <f t="shared" si="4"/>
        <v>1675827</v>
      </c>
    </row>
    <row r="11" spans="1:17" ht="16.7" customHeight="1">
      <c r="A11" s="81"/>
      <c r="B11" s="132" t="str">
        <f>'９８～９９'!$B$7</f>
        <v>５年以前</v>
      </c>
      <c r="C11" s="91">
        <v>119</v>
      </c>
      <c r="D11" s="74">
        <v>11047</v>
      </c>
      <c r="E11" s="74">
        <v>10742</v>
      </c>
      <c r="F11" s="74">
        <v>1014447</v>
      </c>
      <c r="G11" s="74">
        <v>521623</v>
      </c>
      <c r="H11" s="73">
        <v>11</v>
      </c>
      <c r="I11" s="74">
        <v>788</v>
      </c>
      <c r="J11" s="74">
        <v>682</v>
      </c>
      <c r="K11" s="74">
        <v>77323</v>
      </c>
      <c r="L11" s="74">
        <v>44166</v>
      </c>
      <c r="M11" s="73">
        <f t="shared" si="0"/>
        <v>130</v>
      </c>
      <c r="N11" s="74">
        <f t="shared" si="1"/>
        <v>11835</v>
      </c>
      <c r="O11" s="74">
        <f t="shared" si="2"/>
        <v>11424</v>
      </c>
      <c r="P11" s="74">
        <f t="shared" si="3"/>
        <v>1091770</v>
      </c>
      <c r="Q11" s="75">
        <f t="shared" si="4"/>
        <v>565789</v>
      </c>
    </row>
    <row r="12" spans="1:17" ht="16.7" customHeight="1" thickBot="1">
      <c r="A12" s="76" t="s">
        <v>121</v>
      </c>
      <c r="B12" s="133" t="str">
        <f>'９８～９９'!$B$8</f>
        <v>６  年</v>
      </c>
      <c r="C12" s="244">
        <v>50</v>
      </c>
      <c r="D12" s="78">
        <v>5363</v>
      </c>
      <c r="E12" s="78">
        <v>5066</v>
      </c>
      <c r="F12" s="78">
        <v>514403</v>
      </c>
      <c r="G12" s="78">
        <v>273097</v>
      </c>
      <c r="H12" s="77">
        <v>2</v>
      </c>
      <c r="I12" s="78">
        <v>58</v>
      </c>
      <c r="J12" s="78">
        <v>54</v>
      </c>
      <c r="K12" s="78">
        <v>5497</v>
      </c>
      <c r="L12" s="78">
        <v>2880</v>
      </c>
      <c r="M12" s="77">
        <f t="shared" si="0"/>
        <v>52</v>
      </c>
      <c r="N12" s="78">
        <f t="shared" si="1"/>
        <v>5421</v>
      </c>
      <c r="O12" s="78">
        <f t="shared" si="2"/>
        <v>5120</v>
      </c>
      <c r="P12" s="78">
        <f t="shared" si="3"/>
        <v>519900</v>
      </c>
      <c r="Q12" s="79">
        <f t="shared" si="4"/>
        <v>275977</v>
      </c>
    </row>
    <row r="13" spans="1:17" ht="16.7" customHeight="1">
      <c r="A13" s="81"/>
      <c r="B13" s="132" t="str">
        <f>'９８～９９'!$B$7</f>
        <v>５年以前</v>
      </c>
      <c r="C13" s="91">
        <v>248</v>
      </c>
      <c r="D13" s="74">
        <v>26019</v>
      </c>
      <c r="E13" s="74">
        <v>24936</v>
      </c>
      <c r="F13" s="74">
        <v>2328146</v>
      </c>
      <c r="G13" s="74">
        <v>1210582</v>
      </c>
      <c r="H13" s="73">
        <v>26</v>
      </c>
      <c r="I13" s="74">
        <v>3930</v>
      </c>
      <c r="J13" s="74">
        <v>3568</v>
      </c>
      <c r="K13" s="74">
        <v>408520</v>
      </c>
      <c r="L13" s="74">
        <v>223316</v>
      </c>
      <c r="M13" s="73">
        <f t="shared" si="0"/>
        <v>274</v>
      </c>
      <c r="N13" s="74">
        <f t="shared" si="1"/>
        <v>29949</v>
      </c>
      <c r="O13" s="74">
        <f t="shared" si="2"/>
        <v>28504</v>
      </c>
      <c r="P13" s="74">
        <f t="shared" si="3"/>
        <v>2736666</v>
      </c>
      <c r="Q13" s="75">
        <f t="shared" si="4"/>
        <v>1433898</v>
      </c>
    </row>
    <row r="14" spans="1:17" ht="16.7" customHeight="1" thickBot="1">
      <c r="A14" s="76" t="s">
        <v>122</v>
      </c>
      <c r="B14" s="133" t="str">
        <f>'９８～９９'!$B$8</f>
        <v>６  年</v>
      </c>
      <c r="C14" s="244">
        <v>101</v>
      </c>
      <c r="D14" s="78">
        <v>10346</v>
      </c>
      <c r="E14" s="78">
        <v>9892</v>
      </c>
      <c r="F14" s="78">
        <v>998418</v>
      </c>
      <c r="G14" s="78">
        <v>521062</v>
      </c>
      <c r="H14" s="77">
        <v>8</v>
      </c>
      <c r="I14" s="78">
        <v>1385</v>
      </c>
      <c r="J14" s="78">
        <v>845</v>
      </c>
      <c r="K14" s="78">
        <v>197921</v>
      </c>
      <c r="L14" s="78">
        <v>136846</v>
      </c>
      <c r="M14" s="77">
        <f t="shared" si="0"/>
        <v>109</v>
      </c>
      <c r="N14" s="78">
        <f t="shared" si="1"/>
        <v>11731</v>
      </c>
      <c r="O14" s="78">
        <f t="shared" si="2"/>
        <v>10737</v>
      </c>
      <c r="P14" s="78">
        <f t="shared" si="3"/>
        <v>1196339</v>
      </c>
      <c r="Q14" s="79">
        <f t="shared" si="4"/>
        <v>657908</v>
      </c>
    </row>
    <row r="15" spans="1:17" ht="16.7" customHeight="1">
      <c r="A15" s="81"/>
      <c r="B15" s="132" t="str">
        <f>'９８～９９'!$B$7</f>
        <v>５年以前</v>
      </c>
      <c r="C15" s="91">
        <v>503</v>
      </c>
      <c r="D15" s="74">
        <v>49375</v>
      </c>
      <c r="E15" s="74">
        <v>48216</v>
      </c>
      <c r="F15" s="74">
        <v>4360661</v>
      </c>
      <c r="G15" s="74">
        <v>2233070</v>
      </c>
      <c r="H15" s="73">
        <v>41</v>
      </c>
      <c r="I15" s="74">
        <v>2836</v>
      </c>
      <c r="J15" s="74">
        <v>2574</v>
      </c>
      <c r="K15" s="74">
        <v>290437</v>
      </c>
      <c r="L15" s="74">
        <v>159570</v>
      </c>
      <c r="M15" s="73">
        <f>C15+H15</f>
        <v>544</v>
      </c>
      <c r="N15" s="74">
        <f t="shared" si="1"/>
        <v>52211</v>
      </c>
      <c r="O15" s="74">
        <f t="shared" si="2"/>
        <v>50790</v>
      </c>
      <c r="P15" s="74">
        <f t="shared" si="3"/>
        <v>4651098</v>
      </c>
      <c r="Q15" s="75">
        <f t="shared" si="4"/>
        <v>2392640</v>
      </c>
    </row>
    <row r="16" spans="1:17" ht="16.7" customHeight="1" thickBot="1">
      <c r="A16" s="76" t="s">
        <v>123</v>
      </c>
      <c r="B16" s="133" t="str">
        <f>'９８～９９'!$B$8</f>
        <v>６  年</v>
      </c>
      <c r="C16" s="244">
        <v>204</v>
      </c>
      <c r="D16" s="78">
        <v>19721</v>
      </c>
      <c r="E16" s="78">
        <v>19610</v>
      </c>
      <c r="F16" s="78">
        <v>1847949</v>
      </c>
      <c r="G16" s="78">
        <v>929262</v>
      </c>
      <c r="H16" s="77">
        <v>15</v>
      </c>
      <c r="I16" s="78">
        <v>1779</v>
      </c>
      <c r="J16" s="78">
        <v>1556</v>
      </c>
      <c r="K16" s="78">
        <v>185539</v>
      </c>
      <c r="L16" s="78">
        <v>103951</v>
      </c>
      <c r="M16" s="77">
        <f>C16+H16</f>
        <v>219</v>
      </c>
      <c r="N16" s="78">
        <f t="shared" si="1"/>
        <v>21500</v>
      </c>
      <c r="O16" s="78">
        <f t="shared" si="2"/>
        <v>21166</v>
      </c>
      <c r="P16" s="78">
        <f t="shared" si="3"/>
        <v>2033488</v>
      </c>
      <c r="Q16" s="79">
        <f t="shared" si="4"/>
        <v>1033213</v>
      </c>
    </row>
    <row r="17" spans="1:17" ht="16.7" customHeight="1">
      <c r="A17" s="81"/>
      <c r="B17" s="132" t="str">
        <f>'９８～９９'!$B$7</f>
        <v>５年以前</v>
      </c>
      <c r="C17" s="91">
        <v>785</v>
      </c>
      <c r="D17" s="74">
        <v>77751</v>
      </c>
      <c r="E17" s="74">
        <v>76091</v>
      </c>
      <c r="F17" s="74">
        <v>6863300</v>
      </c>
      <c r="G17" s="74">
        <v>3511251</v>
      </c>
      <c r="H17" s="73">
        <v>83</v>
      </c>
      <c r="I17" s="74">
        <v>8072</v>
      </c>
      <c r="J17" s="74">
        <v>7609</v>
      </c>
      <c r="K17" s="74">
        <v>825489</v>
      </c>
      <c r="L17" s="74">
        <v>438495</v>
      </c>
      <c r="M17" s="73">
        <f>C17+H17</f>
        <v>868</v>
      </c>
      <c r="N17" s="74">
        <f t="shared" si="1"/>
        <v>85823</v>
      </c>
      <c r="O17" s="74">
        <f t="shared" si="2"/>
        <v>83700</v>
      </c>
      <c r="P17" s="74">
        <f t="shared" si="3"/>
        <v>7688789</v>
      </c>
      <c r="Q17" s="75">
        <f t="shared" si="4"/>
        <v>3949746</v>
      </c>
    </row>
    <row r="18" spans="1:17" ht="16.7" customHeight="1" thickBot="1">
      <c r="A18" s="76" t="s">
        <v>124</v>
      </c>
      <c r="B18" s="133" t="str">
        <f>'９８～９９'!$B$8</f>
        <v>６  年</v>
      </c>
      <c r="C18" s="244">
        <v>323</v>
      </c>
      <c r="D18" s="78">
        <v>31236</v>
      </c>
      <c r="E18" s="78">
        <v>30697</v>
      </c>
      <c r="F18" s="78">
        <v>2949155</v>
      </c>
      <c r="G18" s="78">
        <v>1503647</v>
      </c>
      <c r="H18" s="77">
        <v>15</v>
      </c>
      <c r="I18" s="78">
        <v>2233</v>
      </c>
      <c r="J18" s="78">
        <v>2168</v>
      </c>
      <c r="K18" s="78">
        <v>234542</v>
      </c>
      <c r="L18" s="78">
        <v>120636</v>
      </c>
      <c r="M18" s="77">
        <f>C18+H18</f>
        <v>338</v>
      </c>
      <c r="N18" s="78">
        <f t="shared" si="1"/>
        <v>33469</v>
      </c>
      <c r="O18" s="78">
        <f t="shared" si="2"/>
        <v>32865</v>
      </c>
      <c r="P18" s="78">
        <f t="shared" si="3"/>
        <v>3183697</v>
      </c>
      <c r="Q18" s="79">
        <f t="shared" si="4"/>
        <v>1624283</v>
      </c>
    </row>
    <row r="19" spans="1:17" ht="16.7" customHeight="1">
      <c r="A19" s="81"/>
      <c r="B19" s="132" t="str">
        <f>'９８～９９'!$B$7</f>
        <v>５年以前</v>
      </c>
      <c r="C19" s="73">
        <v>830</v>
      </c>
      <c r="D19" s="74">
        <v>84514</v>
      </c>
      <c r="E19" s="74">
        <v>82689</v>
      </c>
      <c r="F19" s="74">
        <v>7549801</v>
      </c>
      <c r="G19" s="245">
        <v>3862316</v>
      </c>
      <c r="H19" s="73">
        <v>66</v>
      </c>
      <c r="I19" s="74">
        <v>5178</v>
      </c>
      <c r="J19" s="74">
        <v>4544</v>
      </c>
      <c r="K19" s="74">
        <v>522727</v>
      </c>
      <c r="L19" s="75">
        <v>296049</v>
      </c>
      <c r="M19" s="73">
        <f t="shared" ref="M19:Q20" si="5">C19+H19</f>
        <v>896</v>
      </c>
      <c r="N19" s="74">
        <f t="shared" si="5"/>
        <v>89692</v>
      </c>
      <c r="O19" s="74">
        <f t="shared" si="5"/>
        <v>87233</v>
      </c>
      <c r="P19" s="74">
        <f t="shared" si="5"/>
        <v>8072528</v>
      </c>
      <c r="Q19" s="75">
        <f t="shared" si="5"/>
        <v>4158365</v>
      </c>
    </row>
    <row r="20" spans="1:17" ht="16.7" customHeight="1" thickBot="1">
      <c r="A20" s="76" t="s">
        <v>147</v>
      </c>
      <c r="B20" s="133" t="str">
        <f>'９８～９９'!$B$8</f>
        <v>６  年</v>
      </c>
      <c r="C20" s="77">
        <v>338</v>
      </c>
      <c r="D20" s="78">
        <v>34315</v>
      </c>
      <c r="E20" s="78">
        <v>33530</v>
      </c>
      <c r="F20" s="78">
        <v>3247655</v>
      </c>
      <c r="G20" s="246">
        <v>1663333</v>
      </c>
      <c r="H20" s="77">
        <v>24</v>
      </c>
      <c r="I20" s="78">
        <v>1334</v>
      </c>
      <c r="J20" s="78">
        <v>1288</v>
      </c>
      <c r="K20" s="78">
        <v>150865</v>
      </c>
      <c r="L20" s="79">
        <v>78103</v>
      </c>
      <c r="M20" s="77">
        <f t="shared" si="5"/>
        <v>362</v>
      </c>
      <c r="N20" s="78">
        <f t="shared" si="5"/>
        <v>35649</v>
      </c>
      <c r="O20" s="78">
        <f t="shared" si="5"/>
        <v>34818</v>
      </c>
      <c r="P20" s="78">
        <f t="shared" si="5"/>
        <v>3398520</v>
      </c>
      <c r="Q20" s="79">
        <f t="shared" si="5"/>
        <v>1741436</v>
      </c>
    </row>
    <row r="21" spans="1:17" ht="16.7" customHeight="1">
      <c r="A21" s="81"/>
      <c r="B21" s="132" t="str">
        <f>'９８～９９'!$B$7</f>
        <v>５年以前</v>
      </c>
      <c r="C21" s="91">
        <v>1198</v>
      </c>
      <c r="D21" s="74">
        <v>117340</v>
      </c>
      <c r="E21" s="74">
        <v>116186</v>
      </c>
      <c r="F21" s="74">
        <v>10397958</v>
      </c>
      <c r="G21" s="74">
        <v>5251437</v>
      </c>
      <c r="H21" s="73">
        <v>77</v>
      </c>
      <c r="I21" s="74">
        <v>8968</v>
      </c>
      <c r="J21" s="74">
        <v>8277</v>
      </c>
      <c r="K21" s="74">
        <v>917150</v>
      </c>
      <c r="L21" s="74">
        <v>496481</v>
      </c>
      <c r="M21" s="73">
        <f t="shared" si="0"/>
        <v>1275</v>
      </c>
      <c r="N21" s="74">
        <f t="shared" si="1"/>
        <v>126308</v>
      </c>
      <c r="O21" s="74">
        <f t="shared" si="2"/>
        <v>124463</v>
      </c>
      <c r="P21" s="74">
        <f t="shared" si="3"/>
        <v>11315108</v>
      </c>
      <c r="Q21" s="75">
        <f t="shared" si="4"/>
        <v>5747918</v>
      </c>
    </row>
    <row r="22" spans="1:17" ht="16.7" customHeight="1" thickBot="1">
      <c r="A22" s="76" t="s">
        <v>125</v>
      </c>
      <c r="B22" s="133" t="str">
        <f>'９８～９９'!$B$8</f>
        <v>６  年</v>
      </c>
      <c r="C22" s="244">
        <v>510</v>
      </c>
      <c r="D22" s="78">
        <v>48865</v>
      </c>
      <c r="E22" s="78">
        <v>48488</v>
      </c>
      <c r="F22" s="78">
        <v>4559315</v>
      </c>
      <c r="G22" s="78">
        <v>2296837</v>
      </c>
      <c r="H22" s="77">
        <v>29</v>
      </c>
      <c r="I22" s="78">
        <v>3869</v>
      </c>
      <c r="J22" s="78">
        <v>3477</v>
      </c>
      <c r="K22" s="78">
        <v>423325</v>
      </c>
      <c r="L22" s="78">
        <v>234594</v>
      </c>
      <c r="M22" s="77">
        <f t="shared" si="0"/>
        <v>539</v>
      </c>
      <c r="N22" s="78">
        <f t="shared" si="1"/>
        <v>52734</v>
      </c>
      <c r="O22" s="78">
        <f t="shared" si="2"/>
        <v>51965</v>
      </c>
      <c r="P22" s="78">
        <f t="shared" si="3"/>
        <v>4982640</v>
      </c>
      <c r="Q22" s="79">
        <f t="shared" si="4"/>
        <v>2531431</v>
      </c>
    </row>
    <row r="23" spans="1:17" ht="16.7" customHeight="1">
      <c r="A23" s="81"/>
      <c r="B23" s="132" t="str">
        <f>'９８～９９'!$B$7</f>
        <v>５年以前</v>
      </c>
      <c r="C23" s="91">
        <v>632</v>
      </c>
      <c r="D23" s="74">
        <v>63102</v>
      </c>
      <c r="E23" s="74">
        <v>62096</v>
      </c>
      <c r="F23" s="74">
        <v>5633686</v>
      </c>
      <c r="G23" s="74">
        <v>2863717</v>
      </c>
      <c r="H23" s="73">
        <v>42</v>
      </c>
      <c r="I23" s="74">
        <v>3930</v>
      </c>
      <c r="J23" s="74">
        <v>3665</v>
      </c>
      <c r="K23" s="74">
        <v>394062</v>
      </c>
      <c r="L23" s="74">
        <v>210395</v>
      </c>
      <c r="M23" s="73">
        <f t="shared" si="0"/>
        <v>674</v>
      </c>
      <c r="N23" s="74">
        <f t="shared" si="1"/>
        <v>67032</v>
      </c>
      <c r="O23" s="74">
        <f t="shared" si="2"/>
        <v>65761</v>
      </c>
      <c r="P23" s="74">
        <f t="shared" si="3"/>
        <v>6027748</v>
      </c>
      <c r="Q23" s="75">
        <f t="shared" si="4"/>
        <v>3074112</v>
      </c>
    </row>
    <row r="24" spans="1:17" ht="16.7" customHeight="1" thickBot="1">
      <c r="A24" s="76" t="s">
        <v>126</v>
      </c>
      <c r="B24" s="133" t="str">
        <f>'９８～９９'!$B$8</f>
        <v>６  年</v>
      </c>
      <c r="C24" s="244">
        <v>265</v>
      </c>
      <c r="D24" s="78">
        <v>27183</v>
      </c>
      <c r="E24" s="78">
        <v>26278</v>
      </c>
      <c r="F24" s="78">
        <v>2554116</v>
      </c>
      <c r="G24" s="78">
        <v>1322768</v>
      </c>
      <c r="H24" s="77">
        <v>9</v>
      </c>
      <c r="I24" s="78">
        <v>2101</v>
      </c>
      <c r="J24" s="78">
        <v>1882</v>
      </c>
      <c r="K24" s="78">
        <v>218306</v>
      </c>
      <c r="L24" s="78">
        <v>120218</v>
      </c>
      <c r="M24" s="77">
        <f t="shared" si="0"/>
        <v>274</v>
      </c>
      <c r="N24" s="78">
        <f t="shared" si="1"/>
        <v>29284</v>
      </c>
      <c r="O24" s="78">
        <f t="shared" si="2"/>
        <v>28160</v>
      </c>
      <c r="P24" s="78">
        <f t="shared" si="3"/>
        <v>2772422</v>
      </c>
      <c r="Q24" s="79">
        <f t="shared" si="4"/>
        <v>1442986</v>
      </c>
    </row>
    <row r="25" spans="1:17" ht="16.7" customHeight="1">
      <c r="A25" s="81"/>
      <c r="B25" s="132" t="str">
        <f>'９８～９９'!$B$7</f>
        <v>５年以前</v>
      </c>
      <c r="C25" s="91">
        <v>506</v>
      </c>
      <c r="D25" s="74">
        <v>52365</v>
      </c>
      <c r="E25" s="74">
        <v>50616</v>
      </c>
      <c r="F25" s="74">
        <v>4607661</v>
      </c>
      <c r="G25" s="74">
        <v>2383527</v>
      </c>
      <c r="H25" s="73">
        <v>42</v>
      </c>
      <c r="I25" s="74">
        <v>6090</v>
      </c>
      <c r="J25" s="74">
        <v>5481</v>
      </c>
      <c r="K25" s="74">
        <v>626523</v>
      </c>
      <c r="L25" s="74">
        <v>347104</v>
      </c>
      <c r="M25" s="73">
        <f t="shared" si="0"/>
        <v>548</v>
      </c>
      <c r="N25" s="74">
        <f t="shared" si="1"/>
        <v>58455</v>
      </c>
      <c r="O25" s="74">
        <f t="shared" si="2"/>
        <v>56097</v>
      </c>
      <c r="P25" s="74">
        <f t="shared" si="3"/>
        <v>5234184</v>
      </c>
      <c r="Q25" s="75">
        <f t="shared" si="4"/>
        <v>2730631</v>
      </c>
    </row>
    <row r="26" spans="1:17" ht="16.7" customHeight="1" thickBot="1">
      <c r="A26" s="76" t="s">
        <v>127</v>
      </c>
      <c r="B26" s="133" t="str">
        <f>'９８～９９'!$B$8</f>
        <v>６  年</v>
      </c>
      <c r="C26" s="244">
        <v>221</v>
      </c>
      <c r="D26" s="78">
        <v>22464</v>
      </c>
      <c r="E26" s="78">
        <v>21952</v>
      </c>
      <c r="F26" s="78">
        <v>2093390</v>
      </c>
      <c r="G26" s="78">
        <v>1069556</v>
      </c>
      <c r="H26" s="77">
        <v>18</v>
      </c>
      <c r="I26" s="78">
        <v>1857</v>
      </c>
      <c r="J26" s="78">
        <v>1737</v>
      </c>
      <c r="K26" s="78">
        <v>196352</v>
      </c>
      <c r="L26" s="78">
        <v>104983</v>
      </c>
      <c r="M26" s="77">
        <f t="shared" si="0"/>
        <v>239</v>
      </c>
      <c r="N26" s="78">
        <f t="shared" si="1"/>
        <v>24321</v>
      </c>
      <c r="O26" s="78">
        <f t="shared" si="2"/>
        <v>23689</v>
      </c>
      <c r="P26" s="78">
        <f t="shared" si="3"/>
        <v>2289742</v>
      </c>
      <c r="Q26" s="79">
        <f t="shared" si="4"/>
        <v>1174539</v>
      </c>
    </row>
    <row r="27" spans="1:17" ht="16.7" customHeight="1">
      <c r="A27" s="81"/>
      <c r="B27" s="132" t="str">
        <f>'９８～９９'!$B$7</f>
        <v>５年以前</v>
      </c>
      <c r="C27" s="91">
        <v>1074</v>
      </c>
      <c r="D27" s="74">
        <v>112960</v>
      </c>
      <c r="E27" s="74">
        <v>109252</v>
      </c>
      <c r="F27" s="74">
        <v>10154847</v>
      </c>
      <c r="G27" s="74">
        <v>5249915</v>
      </c>
      <c r="H27" s="73">
        <v>137</v>
      </c>
      <c r="I27" s="74">
        <v>17180</v>
      </c>
      <c r="J27" s="74">
        <v>15797</v>
      </c>
      <c r="K27" s="74">
        <v>1741302</v>
      </c>
      <c r="L27" s="74">
        <v>943738</v>
      </c>
      <c r="M27" s="73">
        <f>C27+H27</f>
        <v>1211</v>
      </c>
      <c r="N27" s="74">
        <f t="shared" si="1"/>
        <v>130140</v>
      </c>
      <c r="O27" s="74">
        <f t="shared" si="2"/>
        <v>125049</v>
      </c>
      <c r="P27" s="74">
        <f t="shared" si="3"/>
        <v>11896149</v>
      </c>
      <c r="Q27" s="75">
        <f t="shared" si="4"/>
        <v>6193653</v>
      </c>
    </row>
    <row r="28" spans="1:17" ht="16.7" customHeight="1" thickBot="1">
      <c r="A28" s="76" t="s">
        <v>128</v>
      </c>
      <c r="B28" s="133" t="str">
        <f>'９８～９９'!$B$8</f>
        <v>６  年</v>
      </c>
      <c r="C28" s="244">
        <v>476</v>
      </c>
      <c r="D28" s="78">
        <v>52264</v>
      </c>
      <c r="E28" s="78">
        <v>50357</v>
      </c>
      <c r="F28" s="78">
        <v>4974539</v>
      </c>
      <c r="G28" s="78">
        <v>2583494</v>
      </c>
      <c r="H28" s="77">
        <v>74</v>
      </c>
      <c r="I28" s="78">
        <v>8948</v>
      </c>
      <c r="J28" s="78">
        <v>8648</v>
      </c>
      <c r="K28" s="78">
        <v>939893</v>
      </c>
      <c r="L28" s="78">
        <v>485261</v>
      </c>
      <c r="M28" s="77">
        <f t="shared" si="0"/>
        <v>550</v>
      </c>
      <c r="N28" s="78">
        <f t="shared" si="1"/>
        <v>61212</v>
      </c>
      <c r="O28" s="78">
        <f t="shared" si="2"/>
        <v>59005</v>
      </c>
      <c r="P28" s="78">
        <f t="shared" si="3"/>
        <v>5914432</v>
      </c>
      <c r="Q28" s="79">
        <f t="shared" si="4"/>
        <v>3068755</v>
      </c>
    </row>
    <row r="29" spans="1:17" ht="16.7" customHeight="1">
      <c r="A29" s="81"/>
      <c r="B29" s="132" t="str">
        <f>'９８～９９'!$B$7</f>
        <v>５年以前</v>
      </c>
      <c r="C29" s="91">
        <v>608</v>
      </c>
      <c r="D29" s="74">
        <v>61505</v>
      </c>
      <c r="E29" s="74">
        <v>60348</v>
      </c>
      <c r="F29" s="74">
        <v>5526190</v>
      </c>
      <c r="G29" s="74">
        <v>2818041</v>
      </c>
      <c r="H29" s="73">
        <v>33</v>
      </c>
      <c r="I29" s="74">
        <v>7897</v>
      </c>
      <c r="J29" s="74">
        <v>7698</v>
      </c>
      <c r="K29" s="74">
        <v>833335</v>
      </c>
      <c r="L29" s="74">
        <v>427598</v>
      </c>
      <c r="M29" s="73">
        <f t="shared" si="0"/>
        <v>641</v>
      </c>
      <c r="N29" s="74">
        <f t="shared" si="1"/>
        <v>69402</v>
      </c>
      <c r="O29" s="74">
        <f t="shared" si="2"/>
        <v>68046</v>
      </c>
      <c r="P29" s="74">
        <f t="shared" si="3"/>
        <v>6359525</v>
      </c>
      <c r="Q29" s="75">
        <f t="shared" si="4"/>
        <v>3245639</v>
      </c>
    </row>
    <row r="30" spans="1:17" ht="16.7" customHeight="1" thickBot="1">
      <c r="A30" s="76" t="s">
        <v>129</v>
      </c>
      <c r="B30" s="133" t="str">
        <f>'９８～９９'!$B$8</f>
        <v>６  年</v>
      </c>
      <c r="C30" s="244">
        <v>319</v>
      </c>
      <c r="D30" s="78">
        <v>34024</v>
      </c>
      <c r="E30" s="78">
        <v>33359</v>
      </c>
      <c r="F30" s="78">
        <v>3199135</v>
      </c>
      <c r="G30" s="78">
        <v>1630485</v>
      </c>
      <c r="H30" s="77">
        <v>13</v>
      </c>
      <c r="I30" s="78">
        <v>2766</v>
      </c>
      <c r="J30" s="78">
        <v>2432</v>
      </c>
      <c r="K30" s="78">
        <v>316076</v>
      </c>
      <c r="L30" s="78">
        <v>179859</v>
      </c>
      <c r="M30" s="77">
        <f t="shared" si="0"/>
        <v>332</v>
      </c>
      <c r="N30" s="78">
        <f t="shared" si="1"/>
        <v>36790</v>
      </c>
      <c r="O30" s="78">
        <f t="shared" si="2"/>
        <v>35791</v>
      </c>
      <c r="P30" s="78">
        <f t="shared" si="3"/>
        <v>3515211</v>
      </c>
      <c r="Q30" s="79">
        <f t="shared" si="4"/>
        <v>1810344</v>
      </c>
    </row>
    <row r="31" spans="1:17" ht="16.7" customHeight="1">
      <c r="A31" s="81"/>
      <c r="B31" s="132" t="str">
        <f>'９８～９９'!$B$7</f>
        <v>５年以前</v>
      </c>
      <c r="C31" s="91">
        <v>990</v>
      </c>
      <c r="D31" s="74">
        <v>105533</v>
      </c>
      <c r="E31" s="74">
        <v>102630</v>
      </c>
      <c r="F31" s="74">
        <v>9427278</v>
      </c>
      <c r="G31" s="74">
        <v>4846028</v>
      </c>
      <c r="H31" s="73">
        <v>99</v>
      </c>
      <c r="I31" s="74">
        <v>14871</v>
      </c>
      <c r="J31" s="74">
        <v>13380</v>
      </c>
      <c r="K31" s="74">
        <v>1520036</v>
      </c>
      <c r="L31" s="74">
        <v>838754</v>
      </c>
      <c r="M31" s="73">
        <f t="shared" si="0"/>
        <v>1089</v>
      </c>
      <c r="N31" s="74">
        <f t="shared" si="1"/>
        <v>120404</v>
      </c>
      <c r="O31" s="74">
        <f t="shared" si="2"/>
        <v>116010</v>
      </c>
      <c r="P31" s="74">
        <f t="shared" si="3"/>
        <v>10947314</v>
      </c>
      <c r="Q31" s="75">
        <f t="shared" si="4"/>
        <v>5684782</v>
      </c>
    </row>
    <row r="32" spans="1:17" ht="16.7" customHeight="1" thickBot="1">
      <c r="A32" s="76" t="s">
        <v>130</v>
      </c>
      <c r="B32" s="133" t="str">
        <f>'９８～９９'!$B$8</f>
        <v>６  年</v>
      </c>
      <c r="C32" s="244">
        <v>381</v>
      </c>
      <c r="D32" s="78">
        <v>40801</v>
      </c>
      <c r="E32" s="78">
        <v>39328</v>
      </c>
      <c r="F32" s="78">
        <v>3879630</v>
      </c>
      <c r="G32" s="78">
        <v>2013342</v>
      </c>
      <c r="H32" s="77">
        <v>39</v>
      </c>
      <c r="I32" s="78">
        <v>4168</v>
      </c>
      <c r="J32" s="78">
        <v>3479</v>
      </c>
      <c r="K32" s="78">
        <v>471366</v>
      </c>
      <c r="L32" s="78">
        <v>275992</v>
      </c>
      <c r="M32" s="77">
        <f t="shared" si="0"/>
        <v>420</v>
      </c>
      <c r="N32" s="78">
        <f t="shared" si="1"/>
        <v>44969</v>
      </c>
      <c r="O32" s="78">
        <f t="shared" si="2"/>
        <v>42807</v>
      </c>
      <c r="P32" s="78">
        <f t="shared" si="3"/>
        <v>4350996</v>
      </c>
      <c r="Q32" s="79">
        <f t="shared" si="4"/>
        <v>2289334</v>
      </c>
    </row>
    <row r="33" spans="1:17" ht="16.7" customHeight="1">
      <c r="A33" s="81"/>
      <c r="B33" s="132" t="str">
        <f>'９８～９９'!$B$7</f>
        <v>５年以前</v>
      </c>
      <c r="C33" s="91">
        <v>322</v>
      </c>
      <c r="D33" s="74">
        <v>38420</v>
      </c>
      <c r="E33" s="74">
        <v>36514</v>
      </c>
      <c r="F33" s="74">
        <v>3468042</v>
      </c>
      <c r="G33" s="74">
        <v>1818781</v>
      </c>
      <c r="H33" s="73">
        <v>48</v>
      </c>
      <c r="I33" s="74">
        <v>8787</v>
      </c>
      <c r="J33" s="74">
        <v>8411</v>
      </c>
      <c r="K33" s="74">
        <v>886848</v>
      </c>
      <c r="L33" s="74">
        <v>463240</v>
      </c>
      <c r="M33" s="73">
        <f t="shared" si="0"/>
        <v>370</v>
      </c>
      <c r="N33" s="74">
        <f t="shared" si="1"/>
        <v>47207</v>
      </c>
      <c r="O33" s="74">
        <f t="shared" si="2"/>
        <v>44925</v>
      </c>
      <c r="P33" s="74">
        <f t="shared" si="3"/>
        <v>4354890</v>
      </c>
      <c r="Q33" s="75">
        <f t="shared" si="4"/>
        <v>2282021</v>
      </c>
    </row>
    <row r="34" spans="1:17" ht="16.7" customHeight="1" thickBot="1">
      <c r="A34" s="76" t="s">
        <v>131</v>
      </c>
      <c r="B34" s="133" t="str">
        <f>'９８～９９'!$B$8</f>
        <v>６  年</v>
      </c>
      <c r="C34" s="244">
        <v>176</v>
      </c>
      <c r="D34" s="78">
        <v>19682</v>
      </c>
      <c r="E34" s="78">
        <v>18938</v>
      </c>
      <c r="F34" s="78">
        <v>1859951</v>
      </c>
      <c r="G34" s="78">
        <v>965532</v>
      </c>
      <c r="H34" s="77">
        <v>28</v>
      </c>
      <c r="I34" s="78">
        <v>5936</v>
      </c>
      <c r="J34" s="78">
        <v>5164</v>
      </c>
      <c r="K34" s="78">
        <v>648417</v>
      </c>
      <c r="L34" s="78">
        <v>369654</v>
      </c>
      <c r="M34" s="77">
        <f t="shared" si="0"/>
        <v>204</v>
      </c>
      <c r="N34" s="78">
        <f t="shared" si="1"/>
        <v>25618</v>
      </c>
      <c r="O34" s="78">
        <f t="shared" si="2"/>
        <v>24102</v>
      </c>
      <c r="P34" s="78">
        <f t="shared" si="3"/>
        <v>2508368</v>
      </c>
      <c r="Q34" s="79">
        <f t="shared" si="4"/>
        <v>1335186</v>
      </c>
    </row>
    <row r="35" spans="1:17" ht="16.7" customHeight="1">
      <c r="A35" s="81"/>
      <c r="B35" s="132" t="str">
        <f>'９８～９９'!$B$7</f>
        <v>５年以前</v>
      </c>
      <c r="C35" s="73">
        <v>1021</v>
      </c>
      <c r="D35" s="74">
        <v>102270</v>
      </c>
      <c r="E35" s="74">
        <v>100812</v>
      </c>
      <c r="F35" s="74">
        <v>9046440</v>
      </c>
      <c r="G35" s="74">
        <v>4589252</v>
      </c>
      <c r="H35" s="91">
        <v>52</v>
      </c>
      <c r="I35" s="74">
        <v>5856</v>
      </c>
      <c r="J35" s="74">
        <v>5560</v>
      </c>
      <c r="K35" s="74">
        <v>602479</v>
      </c>
      <c r="L35" s="74">
        <v>317545</v>
      </c>
      <c r="M35" s="73">
        <f t="shared" si="0"/>
        <v>1073</v>
      </c>
      <c r="N35" s="74">
        <f t="shared" si="1"/>
        <v>108126</v>
      </c>
      <c r="O35" s="74">
        <f t="shared" si="2"/>
        <v>106372</v>
      </c>
      <c r="P35" s="74">
        <f t="shared" si="3"/>
        <v>9648919</v>
      </c>
      <c r="Q35" s="75">
        <f t="shared" si="4"/>
        <v>4906797</v>
      </c>
    </row>
    <row r="36" spans="1:17" ht="16.7" customHeight="1" thickBot="1">
      <c r="A36" s="76" t="s">
        <v>132</v>
      </c>
      <c r="B36" s="133" t="str">
        <f>'９８～９９'!$B$8</f>
        <v>６  年</v>
      </c>
      <c r="C36" s="77">
        <v>479</v>
      </c>
      <c r="D36" s="78">
        <v>47977</v>
      </c>
      <c r="E36" s="78">
        <v>47515</v>
      </c>
      <c r="F36" s="78">
        <v>4489460</v>
      </c>
      <c r="G36" s="78">
        <v>2266659</v>
      </c>
      <c r="H36" s="244">
        <v>20</v>
      </c>
      <c r="I36" s="78">
        <v>2380</v>
      </c>
      <c r="J36" s="78">
        <v>2380</v>
      </c>
      <c r="K36" s="78">
        <v>254804</v>
      </c>
      <c r="L36" s="78">
        <v>127416</v>
      </c>
      <c r="M36" s="77">
        <f t="shared" si="0"/>
        <v>499</v>
      </c>
      <c r="N36" s="78">
        <f t="shared" si="1"/>
        <v>50357</v>
      </c>
      <c r="O36" s="78">
        <f t="shared" si="2"/>
        <v>49895</v>
      </c>
      <c r="P36" s="78">
        <f t="shared" si="3"/>
        <v>4744264</v>
      </c>
      <c r="Q36" s="79">
        <f t="shared" si="4"/>
        <v>2394075</v>
      </c>
    </row>
    <row r="37" spans="1:17" ht="16.7" customHeight="1">
      <c r="A37" s="81"/>
      <c r="B37" s="132" t="str">
        <f>'９８～９９'!$B$7</f>
        <v>５年以前</v>
      </c>
      <c r="C37" s="91">
        <v>414</v>
      </c>
      <c r="D37" s="74">
        <v>44599</v>
      </c>
      <c r="E37" s="74">
        <v>43992</v>
      </c>
      <c r="F37" s="74">
        <v>3961405</v>
      </c>
      <c r="G37" s="74">
        <v>2006423</v>
      </c>
      <c r="H37" s="91">
        <v>34</v>
      </c>
      <c r="I37" s="74">
        <v>4572</v>
      </c>
      <c r="J37" s="74">
        <v>4487</v>
      </c>
      <c r="K37" s="74">
        <v>459408</v>
      </c>
      <c r="L37" s="74">
        <v>233646</v>
      </c>
      <c r="M37" s="73">
        <f>C37+H37</f>
        <v>448</v>
      </c>
      <c r="N37" s="74">
        <f t="shared" si="1"/>
        <v>49171</v>
      </c>
      <c r="O37" s="74">
        <f t="shared" si="2"/>
        <v>48479</v>
      </c>
      <c r="P37" s="74">
        <f t="shared" si="3"/>
        <v>4420813</v>
      </c>
      <c r="Q37" s="75">
        <f t="shared" si="4"/>
        <v>2240069</v>
      </c>
    </row>
    <row r="38" spans="1:17" ht="16.7" customHeight="1" thickBot="1">
      <c r="A38" s="76" t="s">
        <v>133</v>
      </c>
      <c r="B38" s="133" t="str">
        <f>'９８～９９'!$B$8</f>
        <v>６  年</v>
      </c>
      <c r="C38" s="244">
        <v>194</v>
      </c>
      <c r="D38" s="78">
        <v>19998</v>
      </c>
      <c r="E38" s="78">
        <v>19671</v>
      </c>
      <c r="F38" s="78">
        <v>1864900</v>
      </c>
      <c r="G38" s="78">
        <v>947051</v>
      </c>
      <c r="H38" s="244">
        <v>9</v>
      </c>
      <c r="I38" s="78">
        <v>1767</v>
      </c>
      <c r="J38" s="78">
        <v>1739</v>
      </c>
      <c r="K38" s="78">
        <v>188573</v>
      </c>
      <c r="L38" s="78">
        <v>95839</v>
      </c>
      <c r="M38" s="77">
        <f t="shared" si="0"/>
        <v>203</v>
      </c>
      <c r="N38" s="78">
        <f t="shared" si="1"/>
        <v>21765</v>
      </c>
      <c r="O38" s="78">
        <f t="shared" si="2"/>
        <v>21410</v>
      </c>
      <c r="P38" s="78">
        <f t="shared" si="3"/>
        <v>2053473</v>
      </c>
      <c r="Q38" s="79">
        <f t="shared" si="4"/>
        <v>1042890</v>
      </c>
    </row>
    <row r="39" spans="1:17" ht="16.7" customHeight="1">
      <c r="A39" s="81"/>
      <c r="B39" s="132" t="str">
        <f>'９８～９９'!$B$7</f>
        <v>５年以前</v>
      </c>
      <c r="C39" s="91">
        <v>673</v>
      </c>
      <c r="D39" s="74">
        <v>71163</v>
      </c>
      <c r="E39" s="74">
        <v>69731</v>
      </c>
      <c r="F39" s="74">
        <v>6382822</v>
      </c>
      <c r="G39" s="74">
        <v>3258548</v>
      </c>
      <c r="H39" s="73">
        <v>42</v>
      </c>
      <c r="I39" s="74">
        <v>8833</v>
      </c>
      <c r="J39" s="74">
        <v>8089</v>
      </c>
      <c r="K39" s="74">
        <v>896616</v>
      </c>
      <c r="L39" s="74">
        <v>487336</v>
      </c>
      <c r="M39" s="73">
        <f>C39+H39</f>
        <v>715</v>
      </c>
      <c r="N39" s="74">
        <f t="shared" si="1"/>
        <v>79996</v>
      </c>
      <c r="O39" s="74">
        <f t="shared" si="2"/>
        <v>77820</v>
      </c>
      <c r="P39" s="74">
        <f t="shared" si="3"/>
        <v>7279438</v>
      </c>
      <c r="Q39" s="75">
        <f t="shared" si="4"/>
        <v>3745884</v>
      </c>
    </row>
    <row r="40" spans="1:17" ht="16.7" customHeight="1" thickBot="1">
      <c r="A40" s="76" t="s">
        <v>134</v>
      </c>
      <c r="B40" s="133" t="str">
        <f>'９８～９９'!$B$8</f>
        <v>６  年</v>
      </c>
      <c r="C40" s="244">
        <v>437</v>
      </c>
      <c r="D40" s="78">
        <v>43332</v>
      </c>
      <c r="E40" s="78">
        <v>42986</v>
      </c>
      <c r="F40" s="78">
        <v>4085222</v>
      </c>
      <c r="G40" s="78">
        <v>2060115</v>
      </c>
      <c r="H40" s="77">
        <v>26</v>
      </c>
      <c r="I40" s="78">
        <v>3732</v>
      </c>
      <c r="J40" s="78">
        <v>3479</v>
      </c>
      <c r="K40" s="78">
        <v>396985</v>
      </c>
      <c r="L40" s="78">
        <v>212119</v>
      </c>
      <c r="M40" s="77">
        <f t="shared" si="0"/>
        <v>463</v>
      </c>
      <c r="N40" s="78">
        <f t="shared" si="1"/>
        <v>47064</v>
      </c>
      <c r="O40" s="78">
        <f t="shared" si="2"/>
        <v>46465</v>
      </c>
      <c r="P40" s="78">
        <f t="shared" si="3"/>
        <v>4482207</v>
      </c>
      <c r="Q40" s="79">
        <f t="shared" si="4"/>
        <v>2272234</v>
      </c>
    </row>
    <row r="41" spans="1:17" ht="16.7" customHeight="1">
      <c r="A41" s="81"/>
      <c r="B41" s="132" t="str">
        <f>'９８～９９'!$B$7</f>
        <v>５年以前</v>
      </c>
      <c r="C41" s="73">
        <v>765</v>
      </c>
      <c r="D41" s="74">
        <v>77888</v>
      </c>
      <c r="E41" s="74">
        <v>77198</v>
      </c>
      <c r="F41" s="74">
        <v>6926462</v>
      </c>
      <c r="G41" s="74">
        <v>3493434</v>
      </c>
      <c r="H41" s="73">
        <v>22</v>
      </c>
      <c r="I41" s="74">
        <v>5355</v>
      </c>
      <c r="J41" s="74">
        <v>5338</v>
      </c>
      <c r="K41" s="74">
        <v>546859</v>
      </c>
      <c r="L41" s="74">
        <v>274231</v>
      </c>
      <c r="M41" s="73">
        <f t="shared" si="0"/>
        <v>787</v>
      </c>
      <c r="N41" s="74">
        <f t="shared" si="1"/>
        <v>83243</v>
      </c>
      <c r="O41" s="74">
        <f t="shared" si="2"/>
        <v>82536</v>
      </c>
      <c r="P41" s="74">
        <f t="shared" si="3"/>
        <v>7473321</v>
      </c>
      <c r="Q41" s="75">
        <f t="shared" si="4"/>
        <v>3767665</v>
      </c>
    </row>
    <row r="42" spans="1:17" ht="16.7" customHeight="1" thickBot="1">
      <c r="A42" s="76" t="s">
        <v>135</v>
      </c>
      <c r="B42" s="133" t="str">
        <f>'９８～９９'!$B$8</f>
        <v>６  年</v>
      </c>
      <c r="C42" s="77">
        <v>321</v>
      </c>
      <c r="D42" s="78">
        <v>33325</v>
      </c>
      <c r="E42" s="78">
        <v>32543</v>
      </c>
      <c r="F42" s="78">
        <v>3142557</v>
      </c>
      <c r="G42" s="78">
        <v>1609676</v>
      </c>
      <c r="H42" s="77">
        <v>18</v>
      </c>
      <c r="I42" s="78">
        <v>4268</v>
      </c>
      <c r="J42" s="78">
        <v>4239</v>
      </c>
      <c r="K42" s="78">
        <v>471164</v>
      </c>
      <c r="L42" s="78">
        <v>237152</v>
      </c>
      <c r="M42" s="77">
        <f t="shared" si="0"/>
        <v>339</v>
      </c>
      <c r="N42" s="78">
        <f t="shared" si="1"/>
        <v>37593</v>
      </c>
      <c r="O42" s="78">
        <f t="shared" si="2"/>
        <v>36782</v>
      </c>
      <c r="P42" s="78">
        <f t="shared" si="3"/>
        <v>3613721</v>
      </c>
      <c r="Q42" s="79">
        <f t="shared" si="4"/>
        <v>1846828</v>
      </c>
    </row>
    <row r="43" spans="1:17" ht="16.7" customHeight="1">
      <c r="A43" s="82" t="str">
        <f>'９８～９９'!B7</f>
        <v>５年以前</v>
      </c>
      <c r="B43" s="83"/>
      <c r="C43" s="73">
        <f t="shared" ref="C43:L43" si="6">C7+C9+C11+C13+C15+C17+C19+C21+C23+C25+C27+C29+C31+C33+C35+C37+C39+C41</f>
        <v>11765</v>
      </c>
      <c r="D43" s="74">
        <f t="shared" si="6"/>
        <v>1205424</v>
      </c>
      <c r="E43" s="74">
        <f t="shared" si="6"/>
        <v>1178475</v>
      </c>
      <c r="F43" s="74">
        <f t="shared" si="6"/>
        <v>107393752</v>
      </c>
      <c r="G43" s="75">
        <f t="shared" si="6"/>
        <v>54942848</v>
      </c>
      <c r="H43" s="73">
        <f t="shared" si="6"/>
        <v>952</v>
      </c>
      <c r="I43" s="74">
        <f t="shared" si="6"/>
        <v>124874</v>
      </c>
      <c r="J43" s="74">
        <f t="shared" si="6"/>
        <v>115589</v>
      </c>
      <c r="K43" s="74">
        <f t="shared" si="6"/>
        <v>12770948</v>
      </c>
      <c r="L43" s="75">
        <f t="shared" si="6"/>
        <v>6883583</v>
      </c>
      <c r="M43" s="73">
        <f>C43+H43</f>
        <v>12717</v>
      </c>
      <c r="N43" s="74">
        <f t="shared" si="1"/>
        <v>1330298</v>
      </c>
      <c r="O43" s="74">
        <f t="shared" si="2"/>
        <v>1294064</v>
      </c>
      <c r="P43" s="74">
        <f t="shared" si="3"/>
        <v>120164700</v>
      </c>
      <c r="Q43" s="75">
        <f t="shared" si="4"/>
        <v>61826431</v>
      </c>
    </row>
    <row r="44" spans="1:17" ht="16.7" customHeight="1">
      <c r="A44" s="145" t="str">
        <f>'９８～９９'!B8</f>
        <v>６  年</v>
      </c>
      <c r="B44" s="84"/>
      <c r="C44" s="87">
        <f>C8+C10+C12+C14+C16+C18+C20+C22+C24+C26+C28+C30+C32+C34+C36+C38+C40+C42</f>
        <v>5340</v>
      </c>
      <c r="D44" s="85">
        <f>D8+D10+D12+D14+D16+D18+D20+D22+D24+D26+D28+D30+D32+D34+D36+D38+D40+D42</f>
        <v>548829</v>
      </c>
      <c r="E44" s="85">
        <f>E8+E10+E12+E14+E16+E18+E20+E22+E24+E26+E28+E30+E32+E34+E36+E38+E40+E42</f>
        <v>536501</v>
      </c>
      <c r="F44" s="85">
        <f>F8+F10+F12+F14+F16+F18+F20+F22+F24+F26+F28+F30+F32+F34+F36+F38+F40+F42</f>
        <v>51729708</v>
      </c>
      <c r="G44" s="86">
        <f>G8+G10+G12+G14+G16+G18+G20+G22+G24+G26+G28+G30+G32+G34+G36+G38+G40+G42</f>
        <v>26469945</v>
      </c>
      <c r="H44" s="87">
        <f>H14+H16+H18+H20+H22+H24+H26+H28+H30+H32+H34+H36+H38+H40+H42+H8+H10+H12</f>
        <v>392</v>
      </c>
      <c r="I44" s="85">
        <f>I14+I16+I18+I20+I22+I24+I26+I28+I30+I32+I34+I36+I38+I40+I42+I8+I10+I12</f>
        <v>53871</v>
      </c>
      <c r="J44" s="85">
        <f>J14+J16+J18+J20+J22+J24+J26+J28+J30+J32+J34+J36+J38+J40+J42+J8+J10+J12</f>
        <v>49274</v>
      </c>
      <c r="K44" s="85">
        <f>K14+K16+K18+K20+K22+K24+K26+K28+K30+K32+K34+K36+K38+K40+K42+K8+K10+K12</f>
        <v>5861891</v>
      </c>
      <c r="L44" s="86">
        <f>L14+L16+L18+L20+L22+L24+L26+L28+L30+L32+L34+L36+L38+L40+L42+L8+L10+L12</f>
        <v>3198950</v>
      </c>
      <c r="M44" s="87">
        <f t="shared" si="0"/>
        <v>5732</v>
      </c>
      <c r="N44" s="85">
        <f t="shared" si="1"/>
        <v>602700</v>
      </c>
      <c r="O44" s="85">
        <f t="shared" si="2"/>
        <v>585775</v>
      </c>
      <c r="P44" s="85">
        <f t="shared" si="3"/>
        <v>57591599</v>
      </c>
      <c r="Q44" s="86">
        <f t="shared" si="4"/>
        <v>29668895</v>
      </c>
    </row>
    <row r="45" spans="1:17" ht="16.7" customHeight="1" thickBot="1">
      <c r="A45" s="88" t="s">
        <v>33</v>
      </c>
      <c r="B45" s="89"/>
      <c r="C45" s="77">
        <f t="shared" ref="C45:L45" si="7">C43+C44</f>
        <v>17105</v>
      </c>
      <c r="D45" s="78">
        <f t="shared" si="7"/>
        <v>1754253</v>
      </c>
      <c r="E45" s="78">
        <f t="shared" si="7"/>
        <v>1714976</v>
      </c>
      <c r="F45" s="78">
        <f t="shared" si="7"/>
        <v>159123460</v>
      </c>
      <c r="G45" s="79">
        <f t="shared" si="7"/>
        <v>81412793</v>
      </c>
      <c r="H45" s="77">
        <f t="shared" si="7"/>
        <v>1344</v>
      </c>
      <c r="I45" s="78">
        <f t="shared" si="7"/>
        <v>178745</v>
      </c>
      <c r="J45" s="78">
        <f t="shared" si="7"/>
        <v>164863</v>
      </c>
      <c r="K45" s="78">
        <f t="shared" si="7"/>
        <v>18632839</v>
      </c>
      <c r="L45" s="79">
        <f t="shared" si="7"/>
        <v>10082533</v>
      </c>
      <c r="M45" s="77">
        <f t="shared" si="0"/>
        <v>18449</v>
      </c>
      <c r="N45" s="78">
        <f t="shared" si="1"/>
        <v>1932998</v>
      </c>
      <c r="O45" s="78">
        <f t="shared" si="2"/>
        <v>1879839</v>
      </c>
      <c r="P45" s="78">
        <f t="shared" si="3"/>
        <v>177756299</v>
      </c>
      <c r="Q45" s="79">
        <f t="shared" si="4"/>
        <v>91495326</v>
      </c>
    </row>
    <row r="47" spans="1:17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1:17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1:16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1:16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1:16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1:16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1:16">
      <c r="A53"/>
      <c r="B53"/>
      <c r="C53" s="136"/>
      <c r="D53" s="136"/>
      <c r="E53" s="136"/>
      <c r="F53" s="136"/>
      <c r="G53" s="136"/>
      <c r="H53" s="136"/>
      <c r="I53" s="136"/>
    </row>
    <row r="54" spans="1:16" ht="14.25">
      <c r="A54" s="102"/>
      <c r="B54"/>
      <c r="C54" s="136"/>
      <c r="D54" s="136"/>
      <c r="E54" s="136"/>
      <c r="F54" s="136"/>
      <c r="G54" s="136"/>
      <c r="H54" s="136"/>
      <c r="I54" s="136"/>
    </row>
    <row r="55" spans="1:16">
      <c r="A55" s="93"/>
      <c r="B55" s="40"/>
      <c r="C55" s="14"/>
    </row>
    <row r="56" spans="1:16">
      <c r="A56" s="93"/>
      <c r="B56" s="40"/>
      <c r="C56" s="14"/>
    </row>
    <row r="57" spans="1:16">
      <c r="A57" s="93"/>
      <c r="B57" s="40"/>
      <c r="C57" s="14"/>
    </row>
    <row r="58" spans="1:16">
      <c r="C58" s="14"/>
    </row>
    <row r="59" spans="1:16">
      <c r="C59" s="14"/>
    </row>
    <row r="60" spans="1:16">
      <c r="C60" s="14"/>
    </row>
    <row r="61" spans="1:16">
      <c r="C61" s="14"/>
    </row>
    <row r="62" spans="1:16">
      <c r="C62" s="14"/>
    </row>
    <row r="63" spans="1:16">
      <c r="C63" s="14"/>
    </row>
    <row r="64" spans="1:16">
      <c r="C64" s="14"/>
    </row>
    <row r="65" spans="3:3">
      <c r="C65" s="14"/>
    </row>
    <row r="66" spans="3:3">
      <c r="C66" s="14"/>
    </row>
    <row r="67" spans="3:3">
      <c r="C67" s="14"/>
    </row>
    <row r="68" spans="3:3">
      <c r="C68" s="14"/>
    </row>
    <row r="69" spans="3:3">
      <c r="C69" s="14"/>
    </row>
    <row r="70" spans="3:3">
      <c r="C70" s="14"/>
    </row>
    <row r="71" spans="3:3">
      <c r="C71" s="14"/>
    </row>
    <row r="72" spans="3:3">
      <c r="C72" s="14"/>
    </row>
    <row r="73" spans="3:3">
      <c r="C73" s="14"/>
    </row>
    <row r="74" spans="3:3">
      <c r="C74" s="14"/>
    </row>
    <row r="75" spans="3:3">
      <c r="C75" s="14"/>
    </row>
    <row r="76" spans="3:3">
      <c r="C76" s="14"/>
    </row>
    <row r="77" spans="3:3">
      <c r="C77" s="14"/>
    </row>
    <row r="78" spans="3:3">
      <c r="C78" s="14"/>
    </row>
    <row r="79" spans="3:3">
      <c r="C79" s="14"/>
    </row>
    <row r="80" spans="3:3">
      <c r="C80" s="14"/>
    </row>
    <row r="81" spans="3:3">
      <c r="C81" s="14"/>
    </row>
    <row r="82" spans="3:3">
      <c r="C82" s="14"/>
    </row>
    <row r="83" spans="3:3">
      <c r="C83" s="14"/>
    </row>
    <row r="84" spans="3:3">
      <c r="C84" s="14"/>
    </row>
    <row r="85" spans="3:3">
      <c r="C85" s="14"/>
    </row>
    <row r="86" spans="3:3">
      <c r="C86" s="14"/>
    </row>
    <row r="87" spans="3:3">
      <c r="C87" s="14"/>
    </row>
    <row r="88" spans="3:3">
      <c r="C88" s="14"/>
    </row>
    <row r="89" spans="3:3">
      <c r="C89" s="14"/>
    </row>
    <row r="90" spans="3:3">
      <c r="C90" s="14"/>
    </row>
    <row r="91" spans="3:3">
      <c r="C91" s="14"/>
    </row>
    <row r="92" spans="3:3">
      <c r="C92" s="14"/>
    </row>
    <row r="93" spans="3:3">
      <c r="C93" s="14"/>
    </row>
    <row r="94" spans="3:3">
      <c r="C94" s="14"/>
    </row>
    <row r="95" spans="3:3">
      <c r="C95" s="14"/>
    </row>
    <row r="96" spans="3:3">
      <c r="C96" s="14"/>
    </row>
    <row r="97" spans="3:3">
      <c r="C97" s="14"/>
    </row>
    <row r="98" spans="3:3">
      <c r="C98" s="14"/>
    </row>
    <row r="99" spans="3:3">
      <c r="C99" s="14"/>
    </row>
    <row r="100" spans="3:3">
      <c r="C100" s="14"/>
    </row>
    <row r="101" spans="3:3">
      <c r="C101" s="14"/>
    </row>
    <row r="102" spans="3:3">
      <c r="C102" s="14"/>
    </row>
    <row r="103" spans="3:3">
      <c r="C103" s="14"/>
    </row>
    <row r="104" spans="3:3">
      <c r="C104" s="14"/>
    </row>
    <row r="105" spans="3:3">
      <c r="C105" s="14"/>
    </row>
    <row r="106" spans="3:3">
      <c r="C106" s="14"/>
    </row>
    <row r="107" spans="3:3">
      <c r="C107" s="14"/>
    </row>
  </sheetData>
  <phoneticPr fontId="3"/>
  <pageMargins left="0.70866141732283461" right="0.11811023622047244" top="0.74803149606299213" bottom="0.74803149606299213" header="0.31496062992125984" footer="0.31496062992125984"/>
  <pageSetup paperSize="9" scale="93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固定資産税</vt:lpstr>
      <vt:lpstr>８８～８９</vt:lpstr>
      <vt:lpstr>９０～９１</vt:lpstr>
      <vt:lpstr>９２～９３</vt:lpstr>
      <vt:lpstr>９４</vt:lpstr>
      <vt:lpstr>９５</vt:lpstr>
      <vt:lpstr>９６～９７</vt:lpstr>
      <vt:lpstr>９８～９９</vt:lpstr>
      <vt:lpstr>１００～１０１</vt:lpstr>
      <vt:lpstr>１０２～１０３</vt:lpstr>
      <vt:lpstr>１０４～１０５</vt:lpstr>
      <vt:lpstr>１０６～１０７</vt:lpstr>
      <vt:lpstr>１０８～１０９</vt:lpstr>
      <vt:lpstr>'１００～１０１'!Print_Area</vt:lpstr>
      <vt:lpstr>'１０２～１０３'!Print_Area</vt:lpstr>
      <vt:lpstr>'１０４～１０５'!Print_Area</vt:lpstr>
      <vt:lpstr>'１０６～１０７'!Print_Area</vt:lpstr>
      <vt:lpstr>'１０８～１０９'!Print_Area</vt:lpstr>
      <vt:lpstr>'８８～８９'!Print_Area</vt:lpstr>
      <vt:lpstr>'９０～９１'!Print_Area</vt:lpstr>
      <vt:lpstr>'９２～９３'!Print_Area</vt:lpstr>
      <vt:lpstr>'９４'!Print_Area</vt:lpstr>
      <vt:lpstr>'９５'!Print_Area</vt:lpstr>
      <vt:lpstr>'９６～９７'!Print_Area</vt:lpstr>
      <vt:lpstr>'９８～９９'!Print_Area</vt:lpstr>
      <vt:lpstr>固定資産税!Print_Area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2025-09-25T08:31:42Z</dcterms:created>
  <dcterms:modified xsi:type="dcterms:W3CDTF">2025-09-25T08:31:46Z</dcterms:modified>
</cp:coreProperties>
</file>