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\財政局\03税務課\税務課\300_企画・指導業務（個人市民税）\08 市税賦課額調・課税状況調\02_市税賦課額調\04令和４年賦課額額調\06_HP\02_Excel\"/>
    </mc:Choice>
  </mc:AlternateContent>
  <bookViews>
    <workbookView xWindow="-1755" yWindow="-135" windowWidth="15570" windowHeight="8235" firstSheet="2" activeTab="3"/>
  </bookViews>
  <sheets>
    <sheet name="表紙" sheetId="1" r:id="rId1"/>
    <sheet name="116～119 " sheetId="14" r:id="rId2"/>
    <sheet name="120～125 " sheetId="13" r:id="rId3"/>
    <sheet name="126～127" sheetId="2" r:id="rId4"/>
    <sheet name="128～129" sheetId="10" r:id="rId5"/>
    <sheet name="130～131" sheetId="5" r:id="rId6"/>
  </sheets>
  <definedNames>
    <definedName name="_xlnm.Print_Area" localSheetId="1">'116～119 '!$A:$AT</definedName>
    <definedName name="_xlnm.Print_Area" localSheetId="2">'120～125 '!$A$1:$CQ$54</definedName>
    <definedName name="_xlnm.Print_Area" localSheetId="3">'126～127'!$A$1:$X$51</definedName>
    <definedName name="_xlnm.Print_Area" localSheetId="4">'128～129'!$A$1:$Q$55</definedName>
    <definedName name="_xlnm.Print_Area" localSheetId="5">'130～131'!$A$1:$R$55</definedName>
    <definedName name="_xlnm.Print_Area" localSheetId="0">表紙!$A$1:$K$66</definedName>
  </definedNames>
  <calcPr calcId="162913"/>
</workbook>
</file>

<file path=xl/calcChain.xml><?xml version="1.0" encoding="utf-8"?>
<calcChain xmlns="http://schemas.openxmlformats.org/spreadsheetml/2006/main">
  <c r="CH45" i="13" l="1"/>
  <c r="L48" i="10" l="1"/>
  <c r="G48" i="10"/>
  <c r="T45" i="2"/>
  <c r="L45" i="2"/>
  <c r="G45" i="2"/>
  <c r="F45" i="2"/>
  <c r="C45" i="2"/>
  <c r="B45" i="2"/>
  <c r="CN45" i="13"/>
  <c r="CI45" i="13"/>
  <c r="BS45" i="13"/>
  <c r="BT45" i="13"/>
  <c r="BU45" i="13"/>
  <c r="BV45" i="13"/>
  <c r="BW45" i="13"/>
  <c r="BX45" i="13"/>
  <c r="BY45" i="13"/>
  <c r="BZ45" i="13"/>
  <c r="CA45" i="13"/>
  <c r="CB45" i="13"/>
  <c r="CC45" i="13"/>
  <c r="CD45" i="13"/>
  <c r="CE45" i="13"/>
  <c r="BR45" i="13"/>
  <c r="BC45" i="13" l="1"/>
  <c r="BD45" i="13"/>
  <c r="BE45" i="13"/>
  <c r="BF45" i="13"/>
  <c r="BG45" i="13"/>
  <c r="BH45" i="13"/>
  <c r="BI45" i="13"/>
  <c r="BJ45" i="13"/>
  <c r="BK45" i="13"/>
  <c r="BL45" i="13"/>
  <c r="BM45" i="13"/>
  <c r="BN45" i="13"/>
  <c r="BO45" i="13"/>
  <c r="BB45" i="13"/>
  <c r="AO45" i="13"/>
  <c r="AP45" i="13"/>
  <c r="AQ45" i="13"/>
  <c r="AR45" i="13"/>
  <c r="AS45" i="13"/>
  <c r="AT45" i="13"/>
  <c r="AU45" i="13"/>
  <c r="AV45" i="13"/>
  <c r="AW45" i="13"/>
  <c r="AX45" i="13"/>
  <c r="AY45" i="13"/>
  <c r="AM45" i="13"/>
  <c r="AN45" i="13"/>
  <c r="W45" i="13"/>
  <c r="X45" i="13"/>
  <c r="Y45" i="13"/>
  <c r="Z45" i="13"/>
  <c r="AA45" i="13"/>
  <c r="AB45" i="13"/>
  <c r="AC45" i="13"/>
  <c r="AD45" i="13"/>
  <c r="AE45" i="13"/>
  <c r="AF45" i="13"/>
  <c r="AG45" i="13"/>
  <c r="AH45" i="13"/>
  <c r="AI45" i="13"/>
  <c r="V45" i="13"/>
  <c r="S45" i="13"/>
  <c r="L45" i="13"/>
  <c r="M45" i="13"/>
  <c r="N45" i="13"/>
  <c r="O45" i="13"/>
  <c r="P45" i="13"/>
  <c r="Q45" i="13"/>
  <c r="R45" i="13"/>
  <c r="G45" i="13"/>
  <c r="H45" i="13"/>
  <c r="I45" i="13"/>
  <c r="J45" i="13"/>
  <c r="K45" i="13"/>
  <c r="F45" i="13"/>
  <c r="B45" i="13"/>
  <c r="T45" i="14"/>
  <c r="AQ45" i="14"/>
  <c r="AP45" i="14"/>
  <c r="AO45" i="14"/>
  <c r="AL45" i="14"/>
  <c r="AK45" i="14"/>
  <c r="AH45" i="14"/>
  <c r="AG45" i="14"/>
  <c r="AD45" i="14"/>
  <c r="AC45" i="14"/>
  <c r="Z45" i="14"/>
  <c r="Y45" i="14"/>
  <c r="K45" i="14"/>
  <c r="J45" i="14"/>
  <c r="C45" i="14"/>
  <c r="B45" i="14"/>
  <c r="G45" i="14"/>
  <c r="S45" i="2"/>
  <c r="R45" i="2"/>
  <c r="S45" i="14"/>
  <c r="R45" i="14"/>
  <c r="O45" i="14"/>
  <c r="N45" i="14"/>
  <c r="F45" i="14"/>
  <c r="CM14" i="13" l="1"/>
  <c r="CL14" i="13"/>
  <c r="R9" i="13" l="1"/>
  <c r="S9" i="13"/>
  <c r="R10" i="13"/>
  <c r="S10" i="13"/>
  <c r="R11" i="13"/>
  <c r="S11" i="13"/>
  <c r="R12" i="13"/>
  <c r="S12" i="13"/>
  <c r="R13" i="13"/>
  <c r="S13" i="13"/>
  <c r="R15" i="13"/>
  <c r="S15" i="13"/>
  <c r="R16" i="13"/>
  <c r="S16" i="13"/>
  <c r="R17" i="13"/>
  <c r="S17" i="13"/>
  <c r="R18" i="13"/>
  <c r="S18" i="13"/>
  <c r="R19" i="13"/>
  <c r="S19" i="13"/>
  <c r="R20" i="13"/>
  <c r="S20" i="13"/>
  <c r="R21" i="13"/>
  <c r="S21" i="13"/>
  <c r="R22" i="13"/>
  <c r="S22" i="13"/>
  <c r="R23" i="13"/>
  <c r="S23" i="13"/>
  <c r="R24" i="13"/>
  <c r="S24" i="13"/>
  <c r="R25" i="13"/>
  <c r="S25" i="13"/>
  <c r="R26" i="13"/>
  <c r="S26" i="13"/>
  <c r="R27" i="13"/>
  <c r="S27" i="13"/>
  <c r="R28" i="13"/>
  <c r="S28" i="13"/>
  <c r="R29" i="13"/>
  <c r="S29" i="13"/>
  <c r="R30" i="13"/>
  <c r="S30" i="13"/>
  <c r="R31" i="13"/>
  <c r="S31" i="13"/>
  <c r="R32" i="13"/>
  <c r="S32" i="13"/>
  <c r="R33" i="13"/>
  <c r="S33" i="13"/>
  <c r="R34" i="13"/>
  <c r="S34" i="13"/>
  <c r="R35" i="13"/>
  <c r="S35" i="13"/>
  <c r="R36" i="13"/>
  <c r="S36" i="13"/>
  <c r="R37" i="13"/>
  <c r="S37" i="13"/>
  <c r="R38" i="13"/>
  <c r="S38" i="13"/>
  <c r="R39" i="13"/>
  <c r="S39" i="13"/>
  <c r="R40" i="13"/>
  <c r="S40" i="13"/>
  <c r="R41" i="13"/>
  <c r="S41" i="13"/>
  <c r="R42" i="13"/>
  <c r="S42" i="13"/>
  <c r="R43" i="13"/>
  <c r="S43" i="13"/>
  <c r="CD9" i="13" l="1"/>
  <c r="CE9" i="13"/>
  <c r="CD10" i="13"/>
  <c r="CE10" i="13"/>
  <c r="CD11" i="13"/>
  <c r="CE11" i="13"/>
  <c r="CD12" i="13"/>
  <c r="CE12" i="13"/>
  <c r="CD13" i="13"/>
  <c r="CE13" i="13"/>
  <c r="CD15" i="13"/>
  <c r="CE15" i="13"/>
  <c r="CD16" i="13"/>
  <c r="CE16" i="13"/>
  <c r="CD17" i="13"/>
  <c r="CE17" i="13"/>
  <c r="CD18" i="13"/>
  <c r="CE18" i="13"/>
  <c r="CD19" i="13"/>
  <c r="CE19" i="13"/>
  <c r="CD20" i="13"/>
  <c r="CE20" i="13"/>
  <c r="CD21" i="13"/>
  <c r="CE21" i="13"/>
  <c r="CD22" i="13"/>
  <c r="CE22" i="13"/>
  <c r="CD23" i="13"/>
  <c r="CE23" i="13"/>
  <c r="CD24" i="13"/>
  <c r="CE24" i="13"/>
  <c r="CD25" i="13"/>
  <c r="CE25" i="13"/>
  <c r="CD26" i="13"/>
  <c r="CE26" i="13"/>
  <c r="CD27" i="13"/>
  <c r="CE27" i="13"/>
  <c r="CD28" i="13"/>
  <c r="CE28" i="13"/>
  <c r="CD29" i="13"/>
  <c r="CE29" i="13"/>
  <c r="CD30" i="13"/>
  <c r="CE30" i="13"/>
  <c r="CD31" i="13"/>
  <c r="CE31" i="13"/>
  <c r="CD32" i="13"/>
  <c r="CE32" i="13"/>
  <c r="CD33" i="13"/>
  <c r="CE33" i="13"/>
  <c r="CD34" i="13"/>
  <c r="CE34" i="13"/>
  <c r="CD35" i="13"/>
  <c r="CE35" i="13"/>
  <c r="CD36" i="13"/>
  <c r="CE36" i="13"/>
  <c r="CD37" i="13"/>
  <c r="CE37" i="13"/>
  <c r="CD38" i="13"/>
  <c r="CE38" i="13"/>
  <c r="CD39" i="13"/>
  <c r="CE39" i="13"/>
  <c r="CD40" i="13"/>
  <c r="CE40" i="13"/>
  <c r="CD41" i="13"/>
  <c r="CE41" i="13"/>
  <c r="CD42" i="13"/>
  <c r="CE42" i="13"/>
  <c r="CD43" i="13"/>
  <c r="CE43" i="13"/>
  <c r="AP10" i="14" l="1"/>
  <c r="AP11" i="14"/>
  <c r="AP12" i="14"/>
  <c r="AP13" i="14"/>
  <c r="AP15" i="14"/>
  <c r="AP16" i="14"/>
  <c r="AP17" i="14"/>
  <c r="AP18" i="14"/>
  <c r="AP19" i="14"/>
  <c r="AP20" i="14"/>
  <c r="AP21" i="14"/>
  <c r="AP22" i="14"/>
  <c r="AP23" i="14"/>
  <c r="AP24" i="14"/>
  <c r="AP25" i="14"/>
  <c r="AP26" i="14"/>
  <c r="AP27" i="14"/>
  <c r="AP28" i="14"/>
  <c r="AP29" i="14"/>
  <c r="AP30" i="14"/>
  <c r="AP31" i="14"/>
  <c r="AP32" i="14"/>
  <c r="AP33" i="14"/>
  <c r="AP34" i="14"/>
  <c r="AP35" i="14"/>
  <c r="AP36" i="14"/>
  <c r="AP37" i="14"/>
  <c r="AP38" i="14"/>
  <c r="AP39" i="14"/>
  <c r="AP40" i="14"/>
  <c r="AP41" i="14"/>
  <c r="AP42" i="14"/>
  <c r="AP43" i="14"/>
  <c r="AP9" i="14"/>
  <c r="AO10" i="14"/>
  <c r="AO11" i="14"/>
  <c r="AO12" i="14"/>
  <c r="AO13" i="14"/>
  <c r="AO15" i="14"/>
  <c r="AO16" i="14"/>
  <c r="AO17" i="14"/>
  <c r="AO18" i="14"/>
  <c r="AO19" i="14"/>
  <c r="AO20" i="14"/>
  <c r="AO21" i="14"/>
  <c r="AO22" i="14"/>
  <c r="AO23" i="14"/>
  <c r="AO24" i="14"/>
  <c r="AO25" i="14"/>
  <c r="AO26" i="14"/>
  <c r="AO27" i="14"/>
  <c r="AO28" i="14"/>
  <c r="AO29" i="14"/>
  <c r="AO30" i="14"/>
  <c r="AO31" i="14"/>
  <c r="AO32" i="14"/>
  <c r="AO33" i="14"/>
  <c r="AO34" i="14"/>
  <c r="AO35" i="14"/>
  <c r="AO36" i="14"/>
  <c r="AO37" i="14"/>
  <c r="AO38" i="14"/>
  <c r="AO39" i="14"/>
  <c r="AO40" i="14"/>
  <c r="AO41" i="14"/>
  <c r="AO42" i="14"/>
  <c r="AO43" i="14"/>
  <c r="AO9" i="14"/>
  <c r="S10" i="14"/>
  <c r="S11" i="14"/>
  <c r="S12" i="14"/>
  <c r="S13" i="14"/>
  <c r="S15" i="14"/>
  <c r="S16" i="14"/>
  <c r="S17" i="14"/>
  <c r="S18" i="14"/>
  <c r="S19" i="14"/>
  <c r="S20" i="14"/>
  <c r="S21" i="14"/>
  <c r="S22" i="14"/>
  <c r="S23" i="14"/>
  <c r="S24" i="14"/>
  <c r="S25" i="14"/>
  <c r="S26" i="14"/>
  <c r="S27" i="14"/>
  <c r="S28" i="14"/>
  <c r="S29" i="14"/>
  <c r="S30" i="14"/>
  <c r="S31" i="14"/>
  <c r="S32" i="14"/>
  <c r="S33" i="14"/>
  <c r="S34" i="14"/>
  <c r="S35" i="14"/>
  <c r="S36" i="14"/>
  <c r="S37" i="14"/>
  <c r="S38" i="14"/>
  <c r="S39" i="14"/>
  <c r="S40" i="14"/>
  <c r="S41" i="14"/>
  <c r="S42" i="14"/>
  <c r="S43" i="14"/>
  <c r="S9" i="14"/>
  <c r="R10" i="14"/>
  <c r="R11" i="14"/>
  <c r="R12" i="14"/>
  <c r="R13" i="14"/>
  <c r="R15" i="14"/>
  <c r="R16" i="14"/>
  <c r="R17" i="14"/>
  <c r="R18" i="14"/>
  <c r="R19" i="14"/>
  <c r="R20" i="14"/>
  <c r="R21" i="14"/>
  <c r="R22" i="14"/>
  <c r="R23" i="14"/>
  <c r="R24" i="14"/>
  <c r="R25" i="14"/>
  <c r="R26" i="14"/>
  <c r="R27" i="14"/>
  <c r="R28" i="14"/>
  <c r="R29" i="14"/>
  <c r="R30" i="14"/>
  <c r="R31" i="14"/>
  <c r="R32" i="14"/>
  <c r="R33" i="14"/>
  <c r="R34" i="14"/>
  <c r="R35" i="14"/>
  <c r="R36" i="14"/>
  <c r="R37" i="14"/>
  <c r="R38" i="14"/>
  <c r="R39" i="14"/>
  <c r="R40" i="14"/>
  <c r="R41" i="14"/>
  <c r="R42" i="14"/>
  <c r="R43" i="14"/>
  <c r="R9" i="14"/>
  <c r="AY9" i="13" l="1"/>
  <c r="AX9" i="13"/>
  <c r="AX10" i="13"/>
  <c r="AY10" i="13"/>
  <c r="AX11" i="13"/>
  <c r="AY11" i="13"/>
  <c r="AX12" i="13"/>
  <c r="AY12" i="13"/>
  <c r="AX13" i="13"/>
  <c r="AY13" i="13"/>
  <c r="AX15" i="13"/>
  <c r="AY15" i="13"/>
  <c r="AX16" i="13"/>
  <c r="AY16" i="13"/>
  <c r="AX17" i="13"/>
  <c r="AY17" i="13"/>
  <c r="AX18" i="13"/>
  <c r="AY18" i="13"/>
  <c r="AX19" i="13"/>
  <c r="AY19" i="13"/>
  <c r="AX20" i="13"/>
  <c r="AY20" i="13"/>
  <c r="AX21" i="13"/>
  <c r="AY21" i="13"/>
  <c r="AX22" i="13"/>
  <c r="AY22" i="13"/>
  <c r="AX23" i="13"/>
  <c r="AY23" i="13"/>
  <c r="AX24" i="13"/>
  <c r="AY24" i="13"/>
  <c r="AX25" i="13"/>
  <c r="AY25" i="13"/>
  <c r="AX26" i="13"/>
  <c r="AY26" i="13"/>
  <c r="AX27" i="13"/>
  <c r="AY27" i="13"/>
  <c r="AX28" i="13"/>
  <c r="AY28" i="13"/>
  <c r="AX29" i="13"/>
  <c r="AY29" i="13"/>
  <c r="AX30" i="13"/>
  <c r="AY30" i="13"/>
  <c r="AX31" i="13"/>
  <c r="AY31" i="13"/>
  <c r="AX32" i="13"/>
  <c r="AY32" i="13"/>
  <c r="AX33" i="13"/>
  <c r="AY33" i="13"/>
  <c r="AX34" i="13"/>
  <c r="AY34" i="13"/>
  <c r="AX35" i="13"/>
  <c r="AY35" i="13"/>
  <c r="AX36" i="13"/>
  <c r="AY36" i="13"/>
  <c r="AX37" i="13"/>
  <c r="AY37" i="13"/>
  <c r="AX38" i="13"/>
  <c r="AY38" i="13"/>
  <c r="AX39" i="13"/>
  <c r="AY39" i="13"/>
  <c r="AX40" i="13"/>
  <c r="AY40" i="13"/>
  <c r="AX41" i="13"/>
  <c r="AY41" i="13"/>
  <c r="AX42" i="13"/>
  <c r="AY42" i="13"/>
  <c r="AX43" i="13"/>
  <c r="AY43" i="13"/>
  <c r="Q48" i="5" l="1"/>
  <c r="P12" i="5"/>
  <c r="P46" i="10" l="1"/>
  <c r="P45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P27" i="10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13" i="10"/>
  <c r="P12" i="10"/>
  <c r="P11" i="10"/>
  <c r="K9" i="2" l="1"/>
  <c r="J9" i="2"/>
  <c r="AL45" i="13" l="1"/>
  <c r="O48" i="5" l="1"/>
  <c r="P46" i="5"/>
  <c r="P44" i="5"/>
  <c r="P42" i="5"/>
  <c r="P40" i="5"/>
  <c r="P38" i="5"/>
  <c r="P36" i="5"/>
  <c r="P34" i="5"/>
  <c r="P32" i="5"/>
  <c r="P30" i="5"/>
  <c r="P28" i="5"/>
  <c r="P26" i="5"/>
  <c r="P24" i="5"/>
  <c r="P22" i="5"/>
  <c r="P20" i="5"/>
  <c r="P18" i="5"/>
  <c r="P16" i="5"/>
  <c r="P14" i="5"/>
  <c r="E48" i="5"/>
  <c r="F48" i="5"/>
  <c r="I48" i="5"/>
  <c r="K48" i="10" l="1"/>
  <c r="K47" i="10"/>
  <c r="I48" i="10"/>
  <c r="I47" i="10"/>
  <c r="H47" i="10"/>
  <c r="F48" i="10"/>
  <c r="F47" i="10"/>
  <c r="D47" i="10"/>
  <c r="E47" i="10"/>
  <c r="E48" i="10"/>
  <c r="D48" i="10"/>
  <c r="C47" i="10"/>
  <c r="C48" i="10"/>
  <c r="B48" i="10"/>
  <c r="B47" i="10"/>
  <c r="K43" i="2" l="1"/>
  <c r="J43" i="2"/>
  <c r="K41" i="2"/>
  <c r="J41" i="2"/>
  <c r="K39" i="2"/>
  <c r="J39" i="2"/>
  <c r="K37" i="2"/>
  <c r="J37" i="2"/>
  <c r="K35" i="2"/>
  <c r="J35" i="2"/>
  <c r="K33" i="2"/>
  <c r="J33" i="2"/>
  <c r="K31" i="2"/>
  <c r="J31" i="2"/>
  <c r="K29" i="2"/>
  <c r="J29" i="2"/>
  <c r="K27" i="2"/>
  <c r="J27" i="2"/>
  <c r="K25" i="2"/>
  <c r="J25" i="2"/>
  <c r="K23" i="2"/>
  <c r="J23" i="2"/>
  <c r="K21" i="2"/>
  <c r="J21" i="2"/>
  <c r="K19" i="2"/>
  <c r="J19" i="2"/>
  <c r="K17" i="2"/>
  <c r="J17" i="2"/>
  <c r="K15" i="2"/>
  <c r="J15" i="2"/>
  <c r="K13" i="2"/>
  <c r="J13" i="2"/>
  <c r="K11" i="2"/>
  <c r="J11" i="2"/>
  <c r="J45" i="2" l="1"/>
  <c r="K45" i="2"/>
  <c r="O47" i="10"/>
  <c r="O48" i="10"/>
  <c r="M47" i="10"/>
  <c r="M48" i="10"/>
  <c r="L47" i="10"/>
  <c r="J48" i="10"/>
  <c r="H48" i="10"/>
  <c r="C45" i="13" l="1"/>
  <c r="AI31" i="13" l="1"/>
  <c r="AI33" i="13"/>
  <c r="AI35" i="13"/>
  <c r="AI37" i="13"/>
  <c r="AI39" i="13"/>
  <c r="AI41" i="13"/>
  <c r="AI43" i="13"/>
  <c r="BN41" i="13"/>
  <c r="BN43" i="13"/>
  <c r="BO15" i="13" l="1"/>
  <c r="BN15" i="13"/>
  <c r="BO43" i="13"/>
  <c r="BO42" i="13"/>
  <c r="BN42" i="13"/>
  <c r="BO41" i="13"/>
  <c r="BO40" i="13"/>
  <c r="BN40" i="13"/>
  <c r="BO39" i="13"/>
  <c r="BN39" i="13"/>
  <c r="BO38" i="13"/>
  <c r="BN38" i="13"/>
  <c r="BO37" i="13"/>
  <c r="BN37" i="13"/>
  <c r="BO36" i="13"/>
  <c r="BN36" i="13"/>
  <c r="BO35" i="13"/>
  <c r="BN35" i="13"/>
  <c r="BO34" i="13"/>
  <c r="BN34" i="13"/>
  <c r="BO33" i="13"/>
  <c r="BN33" i="13"/>
  <c r="BO32" i="13"/>
  <c r="BN32" i="13"/>
  <c r="BO31" i="13"/>
  <c r="BN31" i="13"/>
  <c r="BO30" i="13"/>
  <c r="BN30" i="13"/>
  <c r="BO29" i="13"/>
  <c r="BN29" i="13"/>
  <c r="BO28" i="13"/>
  <c r="BN28" i="13"/>
  <c r="BO27" i="13"/>
  <c r="BN27" i="13"/>
  <c r="BO26" i="13"/>
  <c r="BN26" i="13"/>
  <c r="BO25" i="13"/>
  <c r="BN25" i="13"/>
  <c r="BO24" i="13"/>
  <c r="BN24" i="13"/>
  <c r="BO23" i="13"/>
  <c r="BN23" i="13"/>
  <c r="BO22" i="13"/>
  <c r="BN22" i="13"/>
  <c r="BO21" i="13"/>
  <c r="BN21" i="13"/>
  <c r="BO20" i="13"/>
  <c r="BN20" i="13"/>
  <c r="BO19" i="13"/>
  <c r="BN19" i="13"/>
  <c r="BO18" i="13"/>
  <c r="BN18" i="13"/>
  <c r="BO17" i="13"/>
  <c r="BN17" i="13"/>
  <c r="BO16" i="13"/>
  <c r="BN16" i="13"/>
  <c r="BO13" i="13"/>
  <c r="BN13" i="13"/>
  <c r="BO12" i="13"/>
  <c r="BN12" i="13"/>
  <c r="BO11" i="13"/>
  <c r="BN11" i="13"/>
  <c r="BO10" i="13"/>
  <c r="BN10" i="13"/>
  <c r="BO9" i="13"/>
  <c r="BN9" i="13"/>
  <c r="AI9" i="13"/>
  <c r="AH9" i="13"/>
  <c r="AH43" i="13"/>
  <c r="AI42" i="13"/>
  <c r="AH42" i="13"/>
  <c r="AH41" i="13"/>
  <c r="AI40" i="13"/>
  <c r="CM40" i="13" s="1"/>
  <c r="AH40" i="13"/>
  <c r="AH39" i="13"/>
  <c r="AI38" i="13"/>
  <c r="AH38" i="13"/>
  <c r="AH37" i="13"/>
  <c r="AI36" i="13"/>
  <c r="AH36" i="13"/>
  <c r="AH35" i="13"/>
  <c r="AI34" i="13"/>
  <c r="CM34" i="13" s="1"/>
  <c r="AH34" i="13"/>
  <c r="AH33" i="13"/>
  <c r="AI32" i="13"/>
  <c r="AH32" i="13"/>
  <c r="AH31" i="13"/>
  <c r="AI30" i="13"/>
  <c r="AH30" i="13"/>
  <c r="AI29" i="13"/>
  <c r="AH29" i="13"/>
  <c r="AI28" i="13"/>
  <c r="AH28" i="13"/>
  <c r="AI27" i="13"/>
  <c r="AH27" i="13"/>
  <c r="AI26" i="13"/>
  <c r="AH26" i="13"/>
  <c r="AI25" i="13"/>
  <c r="AH25" i="13"/>
  <c r="AI24" i="13"/>
  <c r="AH24" i="13"/>
  <c r="AI23" i="13"/>
  <c r="AH23" i="13"/>
  <c r="AI22" i="13"/>
  <c r="AH22" i="13"/>
  <c r="AI21" i="13"/>
  <c r="AH21" i="13"/>
  <c r="AI20" i="13"/>
  <c r="AH20" i="13"/>
  <c r="AI19" i="13"/>
  <c r="AH19" i="13"/>
  <c r="AI18" i="13"/>
  <c r="AH18" i="13"/>
  <c r="AI17" i="13"/>
  <c r="AH17" i="13"/>
  <c r="AI16" i="13"/>
  <c r="AH16" i="13"/>
  <c r="AI15" i="13"/>
  <c r="AH15" i="13"/>
  <c r="AI13" i="13"/>
  <c r="AH13" i="13"/>
  <c r="AI12" i="13"/>
  <c r="AH12" i="13"/>
  <c r="AI11" i="13"/>
  <c r="AH11" i="13"/>
  <c r="AI10" i="13"/>
  <c r="AH10" i="13"/>
  <c r="CM42" i="13"/>
  <c r="CM32" i="13"/>
  <c r="CM22" i="13" l="1"/>
  <c r="CM26" i="13"/>
  <c r="CM30" i="13"/>
  <c r="CM38" i="13"/>
  <c r="CM10" i="13"/>
  <c r="CM18" i="13"/>
  <c r="CL10" i="13"/>
  <c r="CL12" i="13"/>
  <c r="CL44" i="13"/>
  <c r="CM11" i="13"/>
  <c r="CM19" i="13"/>
  <c r="CM27" i="13"/>
  <c r="CM35" i="13"/>
  <c r="CM43" i="13"/>
  <c r="CL16" i="13"/>
  <c r="CL18" i="13"/>
  <c r="CL20" i="13"/>
  <c r="CL22" i="13"/>
  <c r="CL24" i="13"/>
  <c r="CL26" i="13"/>
  <c r="CL28" i="13"/>
  <c r="CL30" i="13"/>
  <c r="CL32" i="13"/>
  <c r="CL34" i="13"/>
  <c r="CL36" i="13"/>
  <c r="CL38" i="13"/>
  <c r="CL40" i="13"/>
  <c r="CL42" i="13"/>
  <c r="CL9" i="13"/>
  <c r="CM12" i="13"/>
  <c r="CM16" i="13"/>
  <c r="CM20" i="13"/>
  <c r="CM24" i="13"/>
  <c r="CM28" i="13"/>
  <c r="CM36" i="13"/>
  <c r="CM15" i="13"/>
  <c r="CM23" i="13"/>
  <c r="CM31" i="13"/>
  <c r="CM39" i="13"/>
  <c r="CM9" i="13"/>
  <c r="CM13" i="13"/>
  <c r="CM17" i="13"/>
  <c r="CM21" i="13"/>
  <c r="CM25" i="13"/>
  <c r="CM29" i="13"/>
  <c r="CM33" i="13"/>
  <c r="CM37" i="13"/>
  <c r="CM41" i="13"/>
  <c r="CL11" i="13"/>
  <c r="CL13" i="13"/>
  <c r="CL15" i="13"/>
  <c r="CL17" i="13"/>
  <c r="CL19" i="13"/>
  <c r="CL21" i="13"/>
  <c r="CL23" i="13"/>
  <c r="CL25" i="13"/>
  <c r="CL27" i="13"/>
  <c r="CL29" i="13"/>
  <c r="CL31" i="13"/>
  <c r="CL33" i="13"/>
  <c r="CL35" i="13"/>
  <c r="CL37" i="13"/>
  <c r="CL39" i="13"/>
  <c r="CL41" i="13"/>
  <c r="CL43" i="13"/>
  <c r="CM44" i="13"/>
  <c r="CL45" i="13" l="1"/>
  <c r="CM45" i="13"/>
  <c r="P47" i="5" l="1"/>
  <c r="P11" i="5"/>
  <c r="B48" i="5" l="1"/>
  <c r="J47" i="10"/>
  <c r="N47" i="10"/>
  <c r="N48" i="10"/>
  <c r="P48" i="10" s="1"/>
  <c r="P47" i="10" l="1"/>
  <c r="N48" i="5"/>
  <c r="M48" i="5"/>
  <c r="K48" i="5"/>
  <c r="D48" i="5"/>
  <c r="C48" i="5"/>
  <c r="P48" i="5" l="1"/>
</calcChain>
</file>

<file path=xl/sharedStrings.xml><?xml version="1.0" encoding="utf-8"?>
<sst xmlns="http://schemas.openxmlformats.org/spreadsheetml/2006/main" count="756" uniqueCount="184">
  <si>
    <t>１　総括表</t>
  </si>
  <si>
    <t>　　　上段：駐留軍関係を外書きしたものです</t>
  </si>
  <si>
    <t>２　課税客体別の内訳</t>
  </si>
  <si>
    <t>ミニカー</t>
  </si>
  <si>
    <t>％</t>
  </si>
  <si>
    <t/>
  </si>
  <si>
    <t>神奈川区</t>
  </si>
  <si>
    <t>西区</t>
  </si>
  <si>
    <t>港南区</t>
  </si>
  <si>
    <t>保土ケ谷区</t>
  </si>
  <si>
    <t>金沢区</t>
  </si>
  <si>
    <t>港北区</t>
  </si>
  <si>
    <t>青葉区</t>
  </si>
  <si>
    <t>都筑区</t>
  </si>
  <si>
    <t>栄区</t>
  </si>
  <si>
    <t>瀬谷区</t>
  </si>
  <si>
    <t>営業用</t>
  </si>
  <si>
    <t>自家用</t>
  </si>
  <si>
    <t>３　減免に係るものの内訳</t>
  </si>
  <si>
    <t>上段：身体障害者等に係る減免以外のものを内書きしたものです</t>
  </si>
  <si>
    <t>50cc</t>
  </si>
  <si>
    <t>90cc</t>
  </si>
  <si>
    <t>125cc</t>
  </si>
  <si>
    <t>もの</t>
  </si>
  <si>
    <t>作業用</t>
  </si>
  <si>
    <t>以下</t>
  </si>
  <si>
    <t>４　非課税に係るものの内訳</t>
  </si>
  <si>
    <t>軽 自 動 車 税</t>
    <rPh sb="0" eb="1">
      <t>ケイ</t>
    </rPh>
    <rPh sb="2" eb="3">
      <t>ジ</t>
    </rPh>
    <rPh sb="4" eb="5">
      <t>ドウ</t>
    </rPh>
    <rPh sb="6" eb="7">
      <t>クルマ</t>
    </rPh>
    <rPh sb="8" eb="9">
      <t>ゼイ</t>
    </rPh>
    <phoneticPr fontId="2"/>
  </si>
  <si>
    <t>三輪のもの</t>
    <rPh sb="0" eb="2">
      <t>サンリン</t>
    </rPh>
    <phoneticPr fontId="2"/>
  </si>
  <si>
    <t>件数</t>
    <rPh sb="0" eb="2">
      <t>ケンスウ</t>
    </rPh>
    <phoneticPr fontId="2"/>
  </si>
  <si>
    <t>雪上車</t>
    <rPh sb="0" eb="3">
      <t>セツジョウシャ</t>
    </rPh>
    <phoneticPr fontId="2"/>
  </si>
  <si>
    <t>鶴見区</t>
    <rPh sb="0" eb="3">
      <t>ツルミク</t>
    </rPh>
    <phoneticPr fontId="1"/>
  </si>
  <si>
    <t>中区</t>
    <rPh sb="0" eb="2">
      <t>ナカク</t>
    </rPh>
    <phoneticPr fontId="1"/>
  </si>
  <si>
    <t>南区</t>
    <rPh sb="0" eb="2">
      <t>ミナミク</t>
    </rPh>
    <phoneticPr fontId="1"/>
  </si>
  <si>
    <t>旭区</t>
    <rPh sb="0" eb="2">
      <t>アサヒク</t>
    </rPh>
    <phoneticPr fontId="1"/>
  </si>
  <si>
    <t>磯子区</t>
    <rPh sb="0" eb="3">
      <t>イソゴク</t>
    </rPh>
    <phoneticPr fontId="1"/>
  </si>
  <si>
    <t>緑区</t>
    <rPh sb="0" eb="2">
      <t>ミドリク</t>
    </rPh>
    <phoneticPr fontId="1"/>
  </si>
  <si>
    <t>泉区</t>
    <rPh sb="0" eb="2">
      <t>イズミク</t>
    </rPh>
    <phoneticPr fontId="1"/>
  </si>
  <si>
    <t>計</t>
    <rPh sb="0" eb="1">
      <t>ケイ</t>
    </rPh>
    <phoneticPr fontId="1"/>
  </si>
  <si>
    <t>西区</t>
    <rPh sb="0" eb="2">
      <t>ニシク</t>
    </rPh>
    <phoneticPr fontId="1"/>
  </si>
  <si>
    <t>青葉区</t>
    <rPh sb="0" eb="3">
      <t>アオバク</t>
    </rPh>
    <phoneticPr fontId="1"/>
  </si>
  <si>
    <t>都筑区</t>
    <rPh sb="0" eb="3">
      <t>ツヅキク</t>
    </rPh>
    <phoneticPr fontId="1"/>
  </si>
  <si>
    <t>栄区</t>
    <rPh sb="0" eb="2">
      <t>サカエク</t>
    </rPh>
    <phoneticPr fontId="1"/>
  </si>
  <si>
    <t>瀬谷区</t>
    <rPh sb="0" eb="3">
      <t>セヤク</t>
    </rPh>
    <phoneticPr fontId="1"/>
  </si>
  <si>
    <t>鶴見区</t>
    <rPh sb="0" eb="3">
      <t>ツルミク</t>
    </rPh>
    <phoneticPr fontId="1"/>
  </si>
  <si>
    <t>神奈川区</t>
    <rPh sb="0" eb="4">
      <t>カナガワク</t>
    </rPh>
    <phoneticPr fontId="1"/>
  </si>
  <si>
    <t>港南区</t>
    <rPh sb="0" eb="3">
      <t>コウナンク</t>
    </rPh>
    <phoneticPr fontId="1"/>
  </si>
  <si>
    <t>金沢区</t>
    <rPh sb="0" eb="3">
      <t>カナザワク</t>
    </rPh>
    <phoneticPr fontId="1"/>
  </si>
  <si>
    <t>港北区</t>
    <rPh sb="0" eb="3">
      <t>コウホクク</t>
    </rPh>
    <phoneticPr fontId="1"/>
  </si>
  <si>
    <t>軽自動車</t>
    <rPh sb="0" eb="4">
      <t>ケイジドウシャ</t>
    </rPh>
    <phoneticPr fontId="1"/>
  </si>
  <si>
    <t>四輪乗用</t>
    <rPh sb="0" eb="2">
      <t>ヨンリン</t>
    </rPh>
    <rPh sb="2" eb="4">
      <t>ジョウヨウ</t>
    </rPh>
    <phoneticPr fontId="1"/>
  </si>
  <si>
    <t>四輪貨物用</t>
    <rPh sb="0" eb="2">
      <t>ヨンリン</t>
    </rPh>
    <rPh sb="2" eb="5">
      <t>カモツヨウ</t>
    </rPh>
    <phoneticPr fontId="1"/>
  </si>
  <si>
    <t>二輪のもの（側車付を含む）</t>
    <rPh sb="0" eb="2">
      <t>ニリン</t>
    </rPh>
    <rPh sb="6" eb="7">
      <t>ソバ</t>
    </rPh>
    <rPh sb="7" eb="8">
      <t>クルマ</t>
    </rPh>
    <rPh sb="8" eb="9">
      <t>ツキ</t>
    </rPh>
    <rPh sb="10" eb="11">
      <t>フク</t>
    </rPh>
    <phoneticPr fontId="1"/>
  </si>
  <si>
    <t>もっぱら雪上を走行するもの</t>
    <rPh sb="4" eb="6">
      <t>セツジョウ</t>
    </rPh>
    <rPh sb="7" eb="9">
      <t>ソウコウ</t>
    </rPh>
    <phoneticPr fontId="1"/>
  </si>
  <si>
    <t>計</t>
    <rPh sb="0" eb="1">
      <t>ケイ</t>
    </rPh>
    <phoneticPr fontId="1"/>
  </si>
  <si>
    <t>その他</t>
    <rPh sb="0" eb="3">
      <t>ソノタ</t>
    </rPh>
    <phoneticPr fontId="1"/>
  </si>
  <si>
    <t>前年度対比</t>
    <rPh sb="0" eb="3">
      <t>ゼンネンド</t>
    </rPh>
    <rPh sb="3" eb="5">
      <t>タイヒ</t>
    </rPh>
    <phoneticPr fontId="1"/>
  </si>
  <si>
    <t>区  分</t>
    <rPh sb="0" eb="4">
      <t>クブン</t>
    </rPh>
    <phoneticPr fontId="1"/>
  </si>
  <si>
    <t>実納税者数</t>
    <rPh sb="0" eb="1">
      <t>ジツ</t>
    </rPh>
    <rPh sb="1" eb="4">
      <t>ノウゼイシャ</t>
    </rPh>
    <rPh sb="4" eb="5">
      <t>スウ</t>
    </rPh>
    <phoneticPr fontId="1"/>
  </si>
  <si>
    <t>税額</t>
    <rPh sb="0" eb="2">
      <t>ゼイガク</t>
    </rPh>
    <phoneticPr fontId="1"/>
  </si>
  <si>
    <t>件数</t>
    <rPh sb="0" eb="2">
      <t>ケンスウ</t>
    </rPh>
    <phoneticPr fontId="1"/>
  </si>
  <si>
    <t>円</t>
    <rPh sb="0" eb="1">
      <t>エン</t>
    </rPh>
    <phoneticPr fontId="1"/>
  </si>
  <si>
    <t>件</t>
    <rPh sb="0" eb="1">
      <t>ケン</t>
    </rPh>
    <phoneticPr fontId="1"/>
  </si>
  <si>
    <t>人</t>
    <rPh sb="0" eb="1">
      <t>ヒト</t>
    </rPh>
    <phoneticPr fontId="1"/>
  </si>
  <si>
    <t>二輪の</t>
    <rPh sb="0" eb="2">
      <t>ニリン</t>
    </rPh>
    <phoneticPr fontId="1"/>
  </si>
  <si>
    <t>自動車</t>
    <rPh sb="0" eb="3">
      <t>ジドウシャ</t>
    </rPh>
    <phoneticPr fontId="1"/>
  </si>
  <si>
    <t>総排気量</t>
    <rPh sb="0" eb="1">
      <t>ソウ</t>
    </rPh>
    <rPh sb="1" eb="4">
      <t>ハイキリョウ</t>
    </rPh>
    <phoneticPr fontId="1"/>
  </si>
  <si>
    <t>三輪の</t>
    <rPh sb="0" eb="2">
      <t>サンリン</t>
    </rPh>
    <phoneticPr fontId="1"/>
  </si>
  <si>
    <t>農耕</t>
    <rPh sb="0" eb="2">
      <t>ノウコウ</t>
    </rPh>
    <phoneticPr fontId="1"/>
  </si>
  <si>
    <t>原動機付自転車</t>
    <rPh sb="0" eb="4">
      <t>ゲンドウキツ</t>
    </rPh>
    <rPh sb="4" eb="7">
      <t>ジテンシャ</t>
    </rPh>
    <phoneticPr fontId="1"/>
  </si>
  <si>
    <t>小型特殊自動車</t>
    <rPh sb="0" eb="2">
      <t>コガタ</t>
    </rPh>
    <rPh sb="2" eb="4">
      <t>トクシュ</t>
    </rPh>
    <rPh sb="4" eb="7">
      <t>ジドウシャ</t>
    </rPh>
    <phoneticPr fontId="1"/>
  </si>
  <si>
    <t>小型</t>
    <rPh sb="0" eb="2">
      <t>コガタ</t>
    </rPh>
    <phoneticPr fontId="1"/>
  </si>
  <si>
    <t>区　分</t>
    <rPh sb="0" eb="3">
      <t>クブン</t>
    </rPh>
    <phoneticPr fontId="1"/>
  </si>
  <si>
    <t>総排気量</t>
    <rPh sb="0" eb="1">
      <t>ソウ</t>
    </rPh>
    <rPh sb="1" eb="4">
      <t>ハイキリョウ</t>
    </rPh>
    <phoneticPr fontId="1"/>
  </si>
  <si>
    <t>総排気量</t>
    <rPh sb="0" eb="1">
      <t>ソウ</t>
    </rPh>
    <rPh sb="1" eb="4">
      <t>ハイキリョウ</t>
    </rPh>
    <phoneticPr fontId="1"/>
  </si>
  <si>
    <t>非課税</t>
    <rPh sb="0" eb="3">
      <t>ヒカゼイ</t>
    </rPh>
    <phoneticPr fontId="1"/>
  </si>
  <si>
    <t>件数</t>
    <rPh sb="0" eb="2">
      <t>ケンスウ</t>
    </rPh>
    <phoneticPr fontId="1"/>
  </si>
  <si>
    <t>者数</t>
    <rPh sb="0" eb="1">
      <t>モノ</t>
    </rPh>
    <rPh sb="1" eb="2">
      <t>スウ</t>
    </rPh>
    <phoneticPr fontId="1"/>
  </si>
  <si>
    <t>件</t>
    <rPh sb="0" eb="1">
      <t>ケン</t>
    </rPh>
    <phoneticPr fontId="1"/>
  </si>
  <si>
    <t>人</t>
    <rPh sb="0" eb="1">
      <t>ニン</t>
    </rPh>
    <phoneticPr fontId="1"/>
  </si>
  <si>
    <t>原動機付自転車</t>
    <rPh sb="0" eb="4">
      <t>ゲンドウキツ</t>
    </rPh>
    <rPh sb="4" eb="7">
      <t>ジテンシャ</t>
    </rPh>
    <phoneticPr fontId="1"/>
  </si>
  <si>
    <t>軽自動車</t>
    <rPh sb="0" eb="4">
      <t>ケイジドウシャ</t>
    </rPh>
    <phoneticPr fontId="1"/>
  </si>
  <si>
    <t>小型特殊自動車</t>
    <rPh sb="0" eb="2">
      <t>コガタ</t>
    </rPh>
    <rPh sb="2" eb="4">
      <t>トクシュ</t>
    </rPh>
    <rPh sb="4" eb="7">
      <t>ジドウシャ</t>
    </rPh>
    <phoneticPr fontId="1"/>
  </si>
  <si>
    <t>二輪の</t>
    <rPh sb="0" eb="2">
      <t>ニリン</t>
    </rPh>
    <phoneticPr fontId="1"/>
  </si>
  <si>
    <t>小型</t>
    <rPh sb="0" eb="2">
      <t>コガタ</t>
    </rPh>
    <phoneticPr fontId="1"/>
  </si>
  <si>
    <t>区　分</t>
    <rPh sb="0" eb="3">
      <t>クブン</t>
    </rPh>
    <phoneticPr fontId="1"/>
  </si>
  <si>
    <t>四輪乗用</t>
    <rPh sb="0" eb="2">
      <t>ヨンリン</t>
    </rPh>
    <rPh sb="2" eb="4">
      <t>ジョウヨウ</t>
    </rPh>
    <phoneticPr fontId="1"/>
  </si>
  <si>
    <t>四輪貨物用</t>
    <rPh sb="0" eb="2">
      <t>ヨンリン</t>
    </rPh>
    <rPh sb="2" eb="5">
      <t>カモツヨウ</t>
    </rPh>
    <phoneticPr fontId="1"/>
  </si>
  <si>
    <t>自動車</t>
    <rPh sb="0" eb="3">
      <t>ジドウシャ</t>
    </rPh>
    <phoneticPr fontId="1"/>
  </si>
  <si>
    <t>計</t>
    <rPh sb="0" eb="1">
      <t>ケイ</t>
    </rPh>
    <phoneticPr fontId="1"/>
  </si>
  <si>
    <t>総排気量</t>
    <rPh sb="0" eb="1">
      <t>ソウ</t>
    </rPh>
    <rPh sb="1" eb="4">
      <t>ハイキリョウ</t>
    </rPh>
    <phoneticPr fontId="1"/>
  </si>
  <si>
    <t>三輪の</t>
    <rPh sb="0" eb="2">
      <t>サンリン</t>
    </rPh>
    <phoneticPr fontId="1"/>
  </si>
  <si>
    <t>農耕</t>
    <rPh sb="0" eb="2">
      <t>ノウコウ</t>
    </rPh>
    <phoneticPr fontId="1"/>
  </si>
  <si>
    <t>その他</t>
    <rPh sb="0" eb="3">
      <t>ソノタ</t>
    </rPh>
    <phoneticPr fontId="1"/>
  </si>
  <si>
    <t>件</t>
    <rPh sb="0" eb="1">
      <t>ケン</t>
    </rPh>
    <phoneticPr fontId="1"/>
  </si>
  <si>
    <t>二輪の小型自動車</t>
    <rPh sb="0" eb="2">
      <t>ニリン</t>
    </rPh>
    <rPh sb="3" eb="5">
      <t>コガタ</t>
    </rPh>
    <rPh sb="5" eb="8">
      <t>ジドウシャ</t>
    </rPh>
    <phoneticPr fontId="1"/>
  </si>
  <si>
    <t>総排気量50cc以下（左記のものを除く）</t>
    <rPh sb="0" eb="1">
      <t>ソウ</t>
    </rPh>
    <rPh sb="1" eb="4">
      <t>ハイキリョウ</t>
    </rPh>
    <rPh sb="8" eb="10">
      <t>イカ</t>
    </rPh>
    <rPh sb="11" eb="13">
      <t>サキ</t>
    </rPh>
    <rPh sb="17" eb="18">
      <t>ノゾ</t>
    </rPh>
    <phoneticPr fontId="1"/>
  </si>
  <si>
    <t>総排気量90cc以下</t>
    <rPh sb="0" eb="1">
      <t>ソウ</t>
    </rPh>
    <rPh sb="1" eb="4">
      <t>ハイキリョウ</t>
    </rPh>
    <rPh sb="8" eb="10">
      <t>イカ</t>
    </rPh>
    <phoneticPr fontId="1"/>
  </si>
  <si>
    <t>総排気量125cc以下</t>
    <rPh sb="0" eb="1">
      <t>ソウ</t>
    </rPh>
    <rPh sb="1" eb="4">
      <t>ハイキリョウ</t>
    </rPh>
    <rPh sb="9" eb="11">
      <t>イカ</t>
    </rPh>
    <phoneticPr fontId="1"/>
  </si>
  <si>
    <t>農耕作業用</t>
    <rPh sb="0" eb="2">
      <t>ノウコウ</t>
    </rPh>
    <rPh sb="2" eb="5">
      <t>サギョウヨウ</t>
    </rPh>
    <phoneticPr fontId="1"/>
  </si>
  <si>
    <t>区  分</t>
    <rPh sb="0" eb="4">
      <t>クブン</t>
    </rPh>
    <phoneticPr fontId="1"/>
  </si>
  <si>
    <t>前年度対比</t>
    <rPh sb="0" eb="3">
      <t>ゼンネンド</t>
    </rPh>
    <rPh sb="3" eb="5">
      <t>タイヒ</t>
    </rPh>
    <phoneticPr fontId="1"/>
  </si>
  <si>
    <t>税額</t>
    <rPh sb="0" eb="2">
      <t>ゼイガク</t>
    </rPh>
    <phoneticPr fontId="1"/>
  </si>
  <si>
    <t>件数</t>
    <rPh sb="0" eb="2">
      <t>ケンスウ</t>
    </rPh>
    <phoneticPr fontId="1"/>
  </si>
  <si>
    <t>円</t>
    <rPh sb="0" eb="1">
      <t>エン</t>
    </rPh>
    <phoneticPr fontId="1"/>
  </si>
  <si>
    <t>件</t>
    <rPh sb="0" eb="1">
      <t>ケンスウ</t>
    </rPh>
    <phoneticPr fontId="1"/>
  </si>
  <si>
    <t>人</t>
    <rPh sb="0" eb="1">
      <t>ニン</t>
    </rPh>
    <phoneticPr fontId="1"/>
  </si>
  <si>
    <t>鶴見区</t>
    <rPh sb="0" eb="3">
      <t>ツルミク</t>
    </rPh>
    <phoneticPr fontId="1"/>
  </si>
  <si>
    <t>中区</t>
    <rPh sb="0" eb="2">
      <t>ナカク</t>
    </rPh>
    <phoneticPr fontId="1"/>
  </si>
  <si>
    <t>南区</t>
    <rPh sb="0" eb="2">
      <t>ミナミク</t>
    </rPh>
    <phoneticPr fontId="1"/>
  </si>
  <si>
    <t>旭区</t>
    <rPh sb="0" eb="2">
      <t>アサヒク</t>
    </rPh>
    <phoneticPr fontId="1"/>
  </si>
  <si>
    <t>磯子区</t>
    <rPh sb="0" eb="3">
      <t>イソゴク</t>
    </rPh>
    <phoneticPr fontId="1"/>
  </si>
  <si>
    <t>緑区</t>
    <rPh sb="0" eb="2">
      <t>ミドリク</t>
    </rPh>
    <phoneticPr fontId="1"/>
  </si>
  <si>
    <t>泉区</t>
    <rPh sb="0" eb="2">
      <t>イズミク</t>
    </rPh>
    <phoneticPr fontId="1"/>
  </si>
  <si>
    <t>実納税
者数</t>
    <rPh sb="0" eb="1">
      <t>ジツ</t>
    </rPh>
    <rPh sb="1" eb="3">
      <t>ノウゼイ</t>
    </rPh>
    <rPh sb="4" eb="5">
      <t>モノ</t>
    </rPh>
    <rPh sb="5" eb="6">
      <t>スウ</t>
    </rPh>
    <phoneticPr fontId="1"/>
  </si>
  <si>
    <t>保土ケ谷区</t>
    <rPh sb="0" eb="4">
      <t>ホドガヤ</t>
    </rPh>
    <rPh sb="4" eb="5">
      <t>ク</t>
    </rPh>
    <phoneticPr fontId="1"/>
  </si>
  <si>
    <t>戸塚区</t>
    <phoneticPr fontId="1"/>
  </si>
  <si>
    <t>戸塚区</t>
    <phoneticPr fontId="1"/>
  </si>
  <si>
    <t>戸塚区</t>
    <phoneticPr fontId="1"/>
  </si>
  <si>
    <t>合計</t>
    <rPh sb="0" eb="2">
      <t>ゴウケイ</t>
    </rPh>
    <phoneticPr fontId="1"/>
  </si>
  <si>
    <t>円</t>
    <rPh sb="0" eb="1">
      <t>エン</t>
    </rPh>
    <phoneticPr fontId="2"/>
  </si>
  <si>
    <t>旧税率</t>
    <rPh sb="0" eb="3">
      <t>キュウゼイリツ</t>
    </rPh>
    <phoneticPr fontId="2"/>
  </si>
  <si>
    <t>重課税率</t>
    <rPh sb="0" eb="2">
      <t>ジュウカ</t>
    </rPh>
    <rPh sb="2" eb="4">
      <t>ゼイリツ</t>
    </rPh>
    <phoneticPr fontId="2"/>
  </si>
  <si>
    <t>75％軽課</t>
    <rPh sb="3" eb="4">
      <t>ケイ</t>
    </rPh>
    <rPh sb="4" eb="5">
      <t>カ</t>
    </rPh>
    <phoneticPr fontId="2"/>
  </si>
  <si>
    <t>50％軽課</t>
    <rPh sb="3" eb="4">
      <t>ケイ</t>
    </rPh>
    <rPh sb="4" eb="5">
      <t>カ</t>
    </rPh>
    <phoneticPr fontId="2"/>
  </si>
  <si>
    <t>25％軽課</t>
    <rPh sb="3" eb="4">
      <t>ケイ</t>
    </rPh>
    <rPh sb="4" eb="5">
      <t>カ</t>
    </rPh>
    <phoneticPr fontId="2"/>
  </si>
  <si>
    <t>3,900円</t>
    <rPh sb="5" eb="6">
      <t>エン</t>
    </rPh>
    <phoneticPr fontId="2"/>
  </si>
  <si>
    <t>3,100円</t>
    <rPh sb="5" eb="6">
      <t>エン</t>
    </rPh>
    <phoneticPr fontId="2"/>
  </si>
  <si>
    <t>4,600円</t>
    <rPh sb="5" eb="6">
      <t>エン</t>
    </rPh>
    <phoneticPr fontId="2"/>
  </si>
  <si>
    <t>1,000円</t>
    <rPh sb="5" eb="6">
      <t>エン</t>
    </rPh>
    <phoneticPr fontId="2"/>
  </si>
  <si>
    <t>2,000円</t>
    <rPh sb="5" eb="6">
      <t>エン</t>
    </rPh>
    <phoneticPr fontId="2"/>
  </si>
  <si>
    <t>3,000円</t>
    <rPh sb="5" eb="6">
      <t>エン</t>
    </rPh>
    <phoneticPr fontId="2"/>
  </si>
  <si>
    <t>旧税率</t>
    <phoneticPr fontId="1"/>
  </si>
  <si>
    <t>5,500円</t>
    <rPh sb="5" eb="6">
      <t>エン</t>
    </rPh>
    <phoneticPr fontId="2"/>
  </si>
  <si>
    <t>6,900円</t>
    <rPh sb="5" eb="6">
      <t>エン</t>
    </rPh>
    <phoneticPr fontId="2"/>
  </si>
  <si>
    <t>8,200円</t>
    <rPh sb="5" eb="6">
      <t>エン</t>
    </rPh>
    <phoneticPr fontId="2"/>
  </si>
  <si>
    <t>1,800円</t>
    <rPh sb="5" eb="6">
      <t>エン</t>
    </rPh>
    <phoneticPr fontId="2"/>
  </si>
  <si>
    <t>3,500円</t>
    <rPh sb="5" eb="6">
      <t>エン</t>
    </rPh>
    <phoneticPr fontId="2"/>
  </si>
  <si>
    <t>5,200円</t>
    <rPh sb="5" eb="6">
      <t>エン</t>
    </rPh>
    <phoneticPr fontId="2"/>
  </si>
  <si>
    <t>7,200円</t>
    <rPh sb="5" eb="6">
      <t>エン</t>
    </rPh>
    <phoneticPr fontId="2"/>
  </si>
  <si>
    <t>10,800円</t>
    <rPh sb="6" eb="7">
      <t>エン</t>
    </rPh>
    <phoneticPr fontId="2"/>
  </si>
  <si>
    <t>12,900円</t>
    <rPh sb="6" eb="7">
      <t>エン</t>
    </rPh>
    <phoneticPr fontId="2"/>
  </si>
  <si>
    <t>2,700円</t>
    <rPh sb="5" eb="6">
      <t>エン</t>
    </rPh>
    <phoneticPr fontId="2"/>
  </si>
  <si>
    <t>5,400円</t>
    <rPh sb="5" eb="6">
      <t>エン</t>
    </rPh>
    <phoneticPr fontId="2"/>
  </si>
  <si>
    <t>8,100円</t>
    <rPh sb="5" eb="6">
      <t>エン</t>
    </rPh>
    <phoneticPr fontId="2"/>
  </si>
  <si>
    <t>3,800円</t>
    <rPh sb="5" eb="6">
      <t>エン</t>
    </rPh>
    <phoneticPr fontId="2"/>
  </si>
  <si>
    <t>4,500円</t>
    <rPh sb="5" eb="6">
      <t>エン</t>
    </rPh>
    <phoneticPr fontId="2"/>
  </si>
  <si>
    <t>1,900円</t>
    <rPh sb="5" eb="6">
      <t>エン</t>
    </rPh>
    <phoneticPr fontId="2"/>
  </si>
  <si>
    <t>2,900円</t>
    <rPh sb="5" eb="6">
      <t>エン</t>
    </rPh>
    <phoneticPr fontId="2"/>
  </si>
  <si>
    <t>4,000円</t>
    <rPh sb="5" eb="6">
      <t>エン</t>
    </rPh>
    <phoneticPr fontId="2"/>
  </si>
  <si>
    <t>5,000円</t>
    <rPh sb="5" eb="6">
      <t>エン</t>
    </rPh>
    <phoneticPr fontId="2"/>
  </si>
  <si>
    <t>6,000円</t>
    <rPh sb="5" eb="6">
      <t>エン</t>
    </rPh>
    <phoneticPr fontId="2"/>
  </si>
  <si>
    <t>1,300円</t>
    <rPh sb="5" eb="6">
      <t>エン</t>
    </rPh>
    <phoneticPr fontId="2"/>
  </si>
  <si>
    <t>2,500円</t>
    <rPh sb="5" eb="6">
      <t>エン</t>
    </rPh>
    <phoneticPr fontId="2"/>
  </si>
  <si>
    <t>神奈川区</t>
    <rPh sb="0" eb="4">
      <t>カナガワク</t>
    </rPh>
    <phoneticPr fontId="1"/>
  </si>
  <si>
    <t>西区</t>
    <rPh sb="0" eb="2">
      <t>ニシク</t>
    </rPh>
    <phoneticPr fontId="1"/>
  </si>
  <si>
    <t>港南区</t>
    <rPh sb="0" eb="3">
      <t>コウナンク</t>
    </rPh>
    <phoneticPr fontId="1"/>
  </si>
  <si>
    <t>金沢区</t>
    <rPh sb="0" eb="3">
      <t>カナザワク</t>
    </rPh>
    <phoneticPr fontId="1"/>
  </si>
  <si>
    <t>港北区</t>
    <rPh sb="0" eb="3">
      <t>コウホクク</t>
    </rPh>
    <phoneticPr fontId="1"/>
  </si>
  <si>
    <t>青葉区</t>
    <rPh sb="0" eb="3">
      <t>アオバク</t>
    </rPh>
    <phoneticPr fontId="1"/>
  </si>
  <si>
    <t>都筑区</t>
    <rPh sb="0" eb="3">
      <t>ツヅキク</t>
    </rPh>
    <phoneticPr fontId="1"/>
  </si>
  <si>
    <t>戸塚区</t>
    <phoneticPr fontId="1"/>
  </si>
  <si>
    <t>栄区</t>
    <rPh sb="0" eb="2">
      <t>サカエク</t>
    </rPh>
    <phoneticPr fontId="1"/>
  </si>
  <si>
    <t>瀬谷区</t>
    <rPh sb="0" eb="3">
      <t>セヤク</t>
    </rPh>
    <phoneticPr fontId="1"/>
  </si>
  <si>
    <t>四輪貨物（営業用）</t>
    <rPh sb="5" eb="8">
      <t>エイギョウヨウ</t>
    </rPh>
    <phoneticPr fontId="2"/>
  </si>
  <si>
    <t>四輪貨物（自家用）</t>
    <rPh sb="5" eb="7">
      <t>ジカ</t>
    </rPh>
    <phoneticPr fontId="2"/>
  </si>
  <si>
    <t>四輪乗用（営業用）</t>
    <rPh sb="2" eb="4">
      <t>ジョウヨウ</t>
    </rPh>
    <rPh sb="5" eb="8">
      <t>エイギョウヨウ</t>
    </rPh>
    <phoneticPr fontId="2"/>
  </si>
  <si>
    <t>鶴見区</t>
  </si>
  <si>
    <t>中区</t>
  </si>
  <si>
    <t>南区</t>
  </si>
  <si>
    <t>旭区</t>
  </si>
  <si>
    <t>磯子区</t>
  </si>
  <si>
    <t>緑区</t>
  </si>
  <si>
    <t>戸塚区</t>
  </si>
  <si>
    <t>泉区</t>
  </si>
  <si>
    <t>計</t>
  </si>
  <si>
    <t>四輪乗用（自家用）</t>
    <phoneticPr fontId="2"/>
  </si>
  <si>
    <t>新税率</t>
    <phoneticPr fontId="2"/>
  </si>
  <si>
    <t>旧税率</t>
    <phoneticPr fontId="1"/>
  </si>
  <si>
    <t>戸塚区</t>
    <phoneticPr fontId="1"/>
  </si>
  <si>
    <t>作業用</t>
    <phoneticPr fontId="2"/>
  </si>
  <si>
    <t>令和３年度</t>
    <rPh sb="0" eb="2">
      <t>レイワ</t>
    </rPh>
    <phoneticPr fontId="2"/>
  </si>
  <si>
    <t>令和３年度</t>
    <rPh sb="0" eb="2">
      <t>レイワ</t>
    </rPh>
    <rPh sb="3" eb="5">
      <t>ネンド</t>
    </rPh>
    <phoneticPr fontId="1"/>
  </si>
  <si>
    <t>令和３年度</t>
    <rPh sb="0" eb="1">
      <t>レイ</t>
    </rPh>
    <rPh sb="1" eb="2">
      <t>カズ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</si>
</sst>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_ * #,##0_ ;_ * \-#,##0_ ;_ * &quot;&quot;_ ;_ @_ "/>
    <numFmt numFmtId="177" formatCode="_ * #,##0.0_ ;_ * \-#,##0.0_ ;_ * &quot;&quot;_ ;_ @_ "/>
    <numFmt numFmtId="178" formatCode="0.0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42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ゴシック"/>
      <family val="3"/>
      <charset val="128"/>
    </font>
    <font>
      <sz val="22"/>
      <name val="ＭＳ Ｐ明朝"/>
      <family val="1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378">
    <xf numFmtId="0" fontId="0" fillId="0" borderId="0" xfId="0"/>
    <xf numFmtId="176" fontId="7" fillId="2" borderId="18" xfId="1" applyNumberFormat="1" applyFont="1" applyFill="1" applyBorder="1" applyAlignment="1" applyProtection="1">
      <alignment vertical="center" shrinkToFit="1"/>
      <protection hidden="1"/>
    </xf>
    <xf numFmtId="176" fontId="5" fillId="2" borderId="18" xfId="1" applyNumberFormat="1" applyFont="1" applyFill="1" applyBorder="1" applyAlignment="1" applyProtection="1">
      <alignment vertical="center" shrinkToFit="1"/>
      <protection hidden="1"/>
    </xf>
    <xf numFmtId="176" fontId="5" fillId="2" borderId="12" xfId="1" applyNumberFormat="1" applyFont="1" applyFill="1" applyBorder="1" applyAlignment="1" applyProtection="1">
      <alignment vertical="center" shrinkToFit="1"/>
      <protection hidden="1"/>
    </xf>
    <xf numFmtId="177" fontId="5" fillId="2" borderId="12" xfId="1" applyNumberFormat="1" applyFont="1" applyFill="1" applyBorder="1" applyAlignment="1" applyProtection="1">
      <alignment vertical="center" shrinkToFit="1"/>
    </xf>
    <xf numFmtId="177" fontId="5" fillId="2" borderId="0" xfId="1" applyNumberFormat="1" applyFont="1" applyFill="1" applyBorder="1" applyAlignment="1" applyProtection="1">
      <alignment vertical="center" shrinkToFit="1"/>
    </xf>
    <xf numFmtId="38" fontId="5" fillId="2" borderId="22" xfId="1" applyFont="1" applyFill="1" applyBorder="1" applyAlignment="1" applyProtection="1">
      <alignment horizontal="distributed" vertical="center" shrinkToFit="1"/>
    </xf>
    <xf numFmtId="176" fontId="5" fillId="2" borderId="20" xfId="1" applyNumberFormat="1" applyFont="1" applyFill="1" applyBorder="1" applyAlignment="1" applyProtection="1">
      <alignment vertical="center" shrinkToFit="1"/>
      <protection hidden="1"/>
    </xf>
    <xf numFmtId="177" fontId="5" fillId="2" borderId="35" xfId="1" applyNumberFormat="1" applyFont="1" applyFill="1" applyBorder="1" applyAlignment="1" applyProtection="1">
      <alignment vertical="center" shrinkToFit="1"/>
      <protection hidden="1"/>
    </xf>
    <xf numFmtId="177" fontId="5" fillId="2" borderId="46" xfId="1" applyNumberFormat="1" applyFont="1" applyFill="1" applyBorder="1" applyAlignment="1" applyProtection="1">
      <alignment vertical="center" shrinkToFit="1"/>
      <protection hidden="1"/>
    </xf>
    <xf numFmtId="38" fontId="5" fillId="2" borderId="1" xfId="1" applyFont="1" applyFill="1" applyBorder="1" applyAlignment="1" applyProtection="1">
      <alignment vertical="center" shrinkToFit="1"/>
    </xf>
    <xf numFmtId="38" fontId="5" fillId="2" borderId="3" xfId="1" applyFont="1" applyFill="1" applyBorder="1" applyAlignment="1" applyProtection="1">
      <alignment vertical="center" shrinkToFit="1"/>
    </xf>
    <xf numFmtId="38" fontId="5" fillId="2" borderId="39" xfId="1" applyFont="1" applyFill="1" applyBorder="1" applyAlignment="1" applyProtection="1">
      <alignment vertical="center" shrinkToFit="1"/>
    </xf>
    <xf numFmtId="38" fontId="5" fillId="2" borderId="23" xfId="1" applyFont="1" applyFill="1" applyBorder="1" applyAlignment="1" applyProtection="1">
      <alignment vertical="center" shrinkToFit="1"/>
    </xf>
    <xf numFmtId="38" fontId="5" fillId="2" borderId="26" xfId="1" applyFont="1" applyFill="1" applyBorder="1" applyAlignment="1" applyProtection="1">
      <alignment vertical="center" shrinkToFit="1"/>
    </xf>
    <xf numFmtId="38" fontId="5" fillId="2" borderId="4" xfId="1" applyFont="1" applyFill="1" applyBorder="1" applyAlignment="1" applyProtection="1">
      <alignment vertical="center" shrinkToFit="1"/>
    </xf>
    <xf numFmtId="38" fontId="5" fillId="2" borderId="0" xfId="1" applyFont="1" applyFill="1" applyBorder="1" applyAlignment="1" applyProtection="1">
      <alignment vertical="center" shrinkToFit="1"/>
    </xf>
    <xf numFmtId="38" fontId="5" fillId="2" borderId="5" xfId="1" applyFont="1" applyFill="1" applyBorder="1" applyAlignment="1" applyProtection="1">
      <alignment vertical="center" shrinkToFit="1"/>
    </xf>
    <xf numFmtId="38" fontId="5" fillId="2" borderId="28" xfId="1" applyFont="1" applyFill="1" applyBorder="1" applyAlignment="1" applyProtection="1">
      <alignment vertical="center" shrinkToFit="1"/>
    </xf>
    <xf numFmtId="38" fontId="5" fillId="2" borderId="8" xfId="1" applyFont="1" applyFill="1" applyBorder="1" applyAlignment="1" applyProtection="1">
      <alignment vertical="center" shrinkToFit="1"/>
    </xf>
    <xf numFmtId="38" fontId="5" fillId="2" borderId="9" xfId="1" applyFont="1" applyFill="1" applyBorder="1" applyAlignment="1" applyProtection="1">
      <alignment vertical="center" shrinkToFit="1"/>
    </xf>
    <xf numFmtId="38" fontId="5" fillId="2" borderId="31" xfId="1" applyFont="1" applyFill="1" applyBorder="1" applyAlignment="1" applyProtection="1">
      <alignment vertical="center" shrinkToFit="1"/>
    </xf>
    <xf numFmtId="38" fontId="5" fillId="2" borderId="4" xfId="1" applyFont="1" applyFill="1" applyBorder="1" applyAlignment="1" applyProtection="1">
      <alignment horizontal="center" vertical="center" shrinkToFit="1"/>
    </xf>
    <xf numFmtId="38" fontId="5" fillId="2" borderId="10" xfId="1" applyFont="1" applyFill="1" applyBorder="1" applyAlignment="1" applyProtection="1">
      <alignment vertical="center" shrinkToFit="1"/>
    </xf>
    <xf numFmtId="38" fontId="5" fillId="2" borderId="11" xfId="1" applyFont="1" applyFill="1" applyBorder="1" applyAlignment="1" applyProtection="1">
      <alignment vertical="center" shrinkToFit="1"/>
    </xf>
    <xf numFmtId="38" fontId="5" fillId="2" borderId="16" xfId="1" applyFont="1" applyFill="1" applyBorder="1" applyAlignment="1" applyProtection="1">
      <alignment vertical="center" shrinkToFit="1"/>
    </xf>
    <xf numFmtId="38" fontId="5" fillId="2" borderId="12" xfId="1" applyFont="1" applyFill="1" applyBorder="1" applyAlignment="1" applyProtection="1">
      <alignment vertical="center" shrinkToFit="1"/>
    </xf>
    <xf numFmtId="38" fontId="5" fillId="2" borderId="15" xfId="1" applyFont="1" applyFill="1" applyBorder="1" applyAlignment="1" applyProtection="1">
      <alignment vertical="center" shrinkToFit="1"/>
    </xf>
    <xf numFmtId="38" fontId="5" fillId="2" borderId="27" xfId="1" applyFont="1" applyFill="1" applyBorder="1" applyAlignment="1" applyProtection="1">
      <alignment vertical="center" wrapText="1" shrinkToFit="1"/>
    </xf>
    <xf numFmtId="38" fontId="5" fillId="2" borderId="12" xfId="1" applyFont="1" applyFill="1" applyBorder="1" applyAlignment="1" applyProtection="1">
      <alignment vertical="center" wrapText="1" shrinkToFit="1"/>
    </xf>
    <xf numFmtId="38" fontId="5" fillId="2" borderId="17" xfId="1" applyFont="1" applyFill="1" applyBorder="1" applyAlignment="1" applyProtection="1">
      <alignment vertical="center" shrinkToFit="1"/>
    </xf>
    <xf numFmtId="38" fontId="5" fillId="2" borderId="18" xfId="1" applyFont="1" applyFill="1" applyBorder="1" applyAlignment="1" applyProtection="1">
      <alignment horizontal="right" vertical="center" shrinkToFit="1"/>
    </xf>
    <xf numFmtId="38" fontId="5" fillId="2" borderId="4" xfId="1" applyFont="1" applyFill="1" applyBorder="1" applyAlignment="1" applyProtection="1">
      <alignment horizontal="distributed" vertical="center" shrinkToFit="1"/>
    </xf>
    <xf numFmtId="176" fontId="5" fillId="2" borderId="12" xfId="1" applyNumberFormat="1" applyFont="1" applyFill="1" applyBorder="1" applyAlignment="1" applyProtection="1">
      <alignment vertical="center" shrinkToFit="1"/>
    </xf>
    <xf numFmtId="176" fontId="5" fillId="2" borderId="15" xfId="1" applyNumberFormat="1" applyFont="1" applyFill="1" applyBorder="1" applyAlignment="1" applyProtection="1">
      <alignment vertical="center" shrinkToFit="1"/>
    </xf>
    <xf numFmtId="176" fontId="5" fillId="2" borderId="27" xfId="1" applyNumberFormat="1" applyFont="1" applyFill="1" applyBorder="1" applyAlignment="1" applyProtection="1">
      <alignment vertical="center" shrinkToFit="1"/>
    </xf>
    <xf numFmtId="177" fontId="5" fillId="2" borderId="28" xfId="1" applyNumberFormat="1" applyFont="1" applyFill="1" applyBorder="1" applyAlignment="1" applyProtection="1">
      <alignment vertical="center" shrinkToFit="1"/>
    </xf>
    <xf numFmtId="38" fontId="5" fillId="2" borderId="17" xfId="1" applyFont="1" applyFill="1" applyBorder="1" applyAlignment="1" applyProtection="1">
      <alignment horizontal="distributed" vertical="center" shrinkToFit="1"/>
    </xf>
    <xf numFmtId="176" fontId="5" fillId="2" borderId="27" xfId="1" applyNumberFormat="1" applyFont="1" applyFill="1" applyBorder="1" applyAlignment="1" applyProtection="1">
      <alignment vertical="center" shrinkToFit="1"/>
      <protection hidden="1"/>
    </xf>
    <xf numFmtId="176" fontId="5" fillId="2" borderId="35" xfId="1" applyNumberFormat="1" applyFont="1" applyFill="1" applyBorder="1" applyAlignment="1" applyProtection="1">
      <alignment vertical="center" shrinkToFit="1"/>
      <protection hidden="1"/>
    </xf>
    <xf numFmtId="176" fontId="5" fillId="2" borderId="47" xfId="1" applyNumberFormat="1" applyFont="1" applyFill="1" applyBorder="1" applyAlignment="1" applyProtection="1">
      <alignment vertical="center" shrinkToFit="1"/>
      <protection hidden="1"/>
    </xf>
    <xf numFmtId="176" fontId="5" fillId="2" borderId="36" xfId="1" applyNumberFormat="1" applyFont="1" applyFill="1" applyBorder="1" applyAlignment="1" applyProtection="1">
      <alignment vertical="center" shrinkToFit="1"/>
      <protection hidden="1"/>
    </xf>
    <xf numFmtId="38" fontId="5" fillId="2" borderId="46" xfId="1" applyFont="1" applyFill="1" applyBorder="1" applyAlignment="1" applyProtection="1">
      <alignment vertical="center" shrinkToFit="1"/>
    </xf>
    <xf numFmtId="38" fontId="4" fillId="2" borderId="0" xfId="1" applyFont="1" applyFill="1" applyAlignment="1" applyProtection="1">
      <alignment vertical="center"/>
    </xf>
    <xf numFmtId="38" fontId="7" fillId="2" borderId="1" xfId="1" applyFont="1" applyFill="1" applyBorder="1" applyAlignment="1" applyProtection="1">
      <alignment vertical="center"/>
    </xf>
    <xf numFmtId="38" fontId="7" fillId="2" borderId="2" xfId="1" applyFont="1" applyFill="1" applyBorder="1" applyAlignment="1" applyProtection="1">
      <alignment vertical="center"/>
    </xf>
    <xf numFmtId="38" fontId="7" fillId="2" borderId="3" xfId="1" applyFont="1" applyFill="1" applyBorder="1" applyAlignment="1" applyProtection="1">
      <alignment vertical="center"/>
    </xf>
    <xf numFmtId="38" fontId="7" fillId="2" borderId="54" xfId="1" applyFont="1" applyFill="1" applyBorder="1" applyAlignment="1" applyProtection="1">
      <alignment vertical="center"/>
    </xf>
    <xf numFmtId="38" fontId="7" fillId="2" borderId="39" xfId="1" applyFont="1" applyFill="1" applyBorder="1" applyAlignment="1" applyProtection="1">
      <alignment vertical="center"/>
    </xf>
    <xf numFmtId="38" fontId="7" fillId="2" borderId="4" xfId="1" applyFont="1" applyFill="1" applyBorder="1" applyAlignment="1" applyProtection="1">
      <alignment vertical="center"/>
    </xf>
    <xf numFmtId="38" fontId="7" fillId="2" borderId="0" xfId="1" applyFont="1" applyFill="1" applyBorder="1" applyAlignment="1" applyProtection="1">
      <alignment vertical="center"/>
    </xf>
    <xf numFmtId="38" fontId="7" fillId="2" borderId="5" xfId="1" applyFont="1" applyFill="1" applyBorder="1" applyAlignment="1" applyProtection="1">
      <alignment vertical="center"/>
    </xf>
    <xf numFmtId="38" fontId="7" fillId="2" borderId="28" xfId="1" applyFont="1" applyFill="1" applyBorder="1" applyAlignment="1" applyProtection="1">
      <alignment vertical="center"/>
    </xf>
    <xf numFmtId="38" fontId="7" fillId="2" borderId="7" xfId="1" applyFont="1" applyFill="1" applyBorder="1" applyAlignment="1" applyProtection="1">
      <alignment vertical="center"/>
    </xf>
    <xf numFmtId="38" fontId="7" fillId="2" borderId="8" xfId="1" applyFont="1" applyFill="1" applyBorder="1" applyAlignment="1" applyProtection="1">
      <alignment vertical="center"/>
    </xf>
    <xf numFmtId="38" fontId="7" fillId="2" borderId="9" xfId="1" applyFont="1" applyFill="1" applyBorder="1" applyAlignment="1" applyProtection="1">
      <alignment vertical="center"/>
    </xf>
    <xf numFmtId="38" fontId="7" fillId="2" borderId="31" xfId="1" applyFont="1" applyFill="1" applyBorder="1" applyAlignment="1" applyProtection="1">
      <alignment vertical="center"/>
    </xf>
    <xf numFmtId="38" fontId="7" fillId="2" borderId="4" xfId="1" applyFont="1" applyFill="1" applyBorder="1" applyAlignment="1" applyProtection="1">
      <alignment horizontal="center" vertical="center"/>
    </xf>
    <xf numFmtId="38" fontId="7" fillId="2" borderId="10" xfId="1" applyFont="1" applyFill="1" applyBorder="1" applyAlignment="1" applyProtection="1">
      <alignment vertical="center"/>
    </xf>
    <xf numFmtId="38" fontId="7" fillId="2" borderId="6" xfId="1" applyFont="1" applyFill="1" applyBorder="1" applyAlignment="1" applyProtection="1">
      <alignment vertical="center"/>
    </xf>
    <xf numFmtId="38" fontId="7" fillId="2" borderId="11" xfId="1" applyFont="1" applyFill="1" applyBorder="1" applyAlignment="1" applyProtection="1">
      <alignment vertical="center"/>
    </xf>
    <xf numFmtId="38" fontId="7" fillId="2" borderId="13" xfId="1" applyFont="1" applyFill="1" applyBorder="1" applyAlignment="1" applyProtection="1">
      <alignment vertical="center"/>
    </xf>
    <xf numFmtId="38" fontId="7" fillId="2" borderId="14" xfId="1" applyFont="1" applyFill="1" applyBorder="1" applyAlignment="1" applyProtection="1">
      <alignment vertical="center"/>
    </xf>
    <xf numFmtId="38" fontId="7" fillId="2" borderId="43" xfId="1" applyFont="1" applyFill="1" applyBorder="1" applyAlignment="1" applyProtection="1">
      <alignment vertical="center"/>
    </xf>
    <xf numFmtId="38" fontId="7" fillId="2" borderId="12" xfId="1" applyFont="1" applyFill="1" applyBorder="1" applyAlignment="1" applyProtection="1">
      <alignment vertical="center"/>
    </xf>
    <xf numFmtId="38" fontId="7" fillId="2" borderId="15" xfId="1" applyFont="1" applyFill="1" applyBorder="1" applyAlignment="1" applyProtection="1">
      <alignment vertical="center"/>
    </xf>
    <xf numFmtId="38" fontId="7" fillId="2" borderId="27" xfId="1" applyFont="1" applyFill="1" applyBorder="1" applyAlignment="1" applyProtection="1">
      <alignment vertical="center"/>
    </xf>
    <xf numFmtId="38" fontId="7" fillId="2" borderId="50" xfId="1" applyFont="1" applyFill="1" applyBorder="1" applyAlignment="1" applyProtection="1">
      <alignment vertical="center"/>
    </xf>
    <xf numFmtId="38" fontId="7" fillId="2" borderId="16" xfId="1" applyFont="1" applyFill="1" applyBorder="1" applyAlignment="1" applyProtection="1">
      <alignment vertical="center"/>
    </xf>
    <xf numFmtId="38" fontId="7" fillId="2" borderId="55" xfId="1" applyFont="1" applyFill="1" applyBorder="1" applyAlignment="1" applyProtection="1">
      <alignment vertical="center"/>
    </xf>
    <xf numFmtId="38" fontId="7" fillId="2" borderId="12" xfId="1" applyFont="1" applyFill="1" applyBorder="1" applyAlignment="1" applyProtection="1">
      <alignment vertical="center" wrapText="1"/>
    </xf>
    <xf numFmtId="38" fontId="7" fillId="2" borderId="28" xfId="1" applyFont="1" applyFill="1" applyBorder="1" applyAlignment="1" applyProtection="1">
      <alignment vertical="center" wrapText="1"/>
    </xf>
    <xf numFmtId="38" fontId="7" fillId="2" borderId="17" xfId="1" applyFont="1" applyFill="1" applyBorder="1" applyAlignment="1" applyProtection="1">
      <alignment vertical="center"/>
    </xf>
    <xf numFmtId="38" fontId="7" fillId="2" borderId="18" xfId="1" applyFont="1" applyFill="1" applyBorder="1" applyAlignment="1" applyProtection="1">
      <alignment horizontal="right" vertical="center"/>
    </xf>
    <xf numFmtId="38" fontId="7" fillId="2" borderId="8" xfId="1" applyFont="1" applyFill="1" applyBorder="1" applyAlignment="1" applyProtection="1">
      <alignment horizontal="right" vertical="center"/>
    </xf>
    <xf numFmtId="38" fontId="7" fillId="2" borderId="19" xfId="1" applyFont="1" applyFill="1" applyBorder="1" applyAlignment="1" applyProtection="1">
      <alignment horizontal="right" vertical="center"/>
    </xf>
    <xf numFmtId="38" fontId="7" fillId="2" borderId="20" xfId="1" applyFont="1" applyFill="1" applyBorder="1" applyAlignment="1" applyProtection="1">
      <alignment horizontal="right" vertical="center"/>
    </xf>
    <xf numFmtId="38" fontId="7" fillId="2" borderId="51" xfId="1" applyFont="1" applyFill="1" applyBorder="1" applyAlignment="1" applyProtection="1">
      <alignment horizontal="right" vertical="center"/>
    </xf>
    <xf numFmtId="38" fontId="7" fillId="2" borderId="21" xfId="1" applyFont="1" applyFill="1" applyBorder="1" applyAlignment="1" applyProtection="1">
      <alignment horizontal="right" vertical="center"/>
    </xf>
    <xf numFmtId="38" fontId="7" fillId="2" borderId="31" xfId="1" applyFont="1" applyFill="1" applyBorder="1" applyAlignment="1" applyProtection="1">
      <alignment horizontal="right" vertical="center"/>
    </xf>
    <xf numFmtId="38" fontId="7" fillId="2" borderId="4" xfId="1" applyFont="1" applyFill="1" applyBorder="1" applyAlignment="1" applyProtection="1">
      <alignment horizontal="distributed" vertical="center"/>
    </xf>
    <xf numFmtId="177" fontId="5" fillId="2" borderId="27" xfId="1" applyNumberFormat="1" applyFont="1" applyFill="1" applyBorder="1" applyAlignment="1" applyProtection="1">
      <alignment vertical="center" shrinkToFit="1"/>
    </xf>
    <xf numFmtId="177" fontId="5" fillId="2" borderId="44" xfId="1" applyNumberFormat="1" applyFont="1" applyFill="1" applyBorder="1" applyAlignment="1" applyProtection="1">
      <alignment vertical="center" shrinkToFit="1"/>
    </xf>
    <xf numFmtId="177" fontId="5" fillId="2" borderId="50" xfId="1" applyNumberFormat="1" applyFont="1" applyFill="1" applyBorder="1" applyAlignment="1" applyProtection="1">
      <alignment vertical="center" shrinkToFit="1"/>
    </xf>
    <xf numFmtId="38" fontId="7" fillId="2" borderId="17" xfId="1" applyFont="1" applyFill="1" applyBorder="1" applyAlignment="1" applyProtection="1">
      <alignment horizontal="distributed" vertical="center"/>
    </xf>
    <xf numFmtId="177" fontId="7" fillId="2" borderId="18" xfId="1" applyNumberFormat="1" applyFont="1" applyFill="1" applyBorder="1" applyAlignment="1" applyProtection="1">
      <alignment vertical="center" shrinkToFit="1"/>
      <protection hidden="1"/>
    </xf>
    <xf numFmtId="177" fontId="7" fillId="2" borderId="8" xfId="1" applyNumberFormat="1" applyFont="1" applyFill="1" applyBorder="1" applyAlignment="1" applyProtection="1">
      <alignment vertical="center" shrinkToFit="1"/>
      <protection hidden="1"/>
    </xf>
    <xf numFmtId="176" fontId="7" fillId="2" borderId="19" xfId="1" applyNumberFormat="1" applyFont="1" applyFill="1" applyBorder="1" applyAlignment="1" applyProtection="1">
      <alignment vertical="center" shrinkToFit="1"/>
      <protection hidden="1"/>
    </xf>
    <xf numFmtId="176" fontId="7" fillId="2" borderId="8" xfId="1" applyNumberFormat="1" applyFont="1" applyFill="1" applyBorder="1" applyAlignment="1" applyProtection="1">
      <alignment vertical="center" shrinkToFit="1"/>
      <protection hidden="1"/>
    </xf>
    <xf numFmtId="176" fontId="7" fillId="2" borderId="20" xfId="1" applyNumberFormat="1" applyFont="1" applyFill="1" applyBorder="1" applyAlignment="1" applyProtection="1">
      <alignment vertical="center" shrinkToFit="1"/>
      <protection hidden="1"/>
    </xf>
    <xf numFmtId="177" fontId="7" fillId="2" borderId="20" xfId="1" applyNumberFormat="1" applyFont="1" applyFill="1" applyBorder="1" applyAlignment="1" applyProtection="1">
      <alignment vertical="center" shrinkToFit="1"/>
      <protection hidden="1"/>
    </xf>
    <xf numFmtId="177" fontId="7" fillId="2" borderId="21" xfId="1" applyNumberFormat="1" applyFont="1" applyFill="1" applyBorder="1" applyAlignment="1" applyProtection="1">
      <alignment vertical="center" shrinkToFit="1"/>
      <protection hidden="1"/>
    </xf>
    <xf numFmtId="177" fontId="7" fillId="2" borderId="51" xfId="1" applyNumberFormat="1" applyFont="1" applyFill="1" applyBorder="1" applyAlignment="1" applyProtection="1">
      <alignment vertical="center" shrinkToFit="1"/>
      <protection hidden="1"/>
    </xf>
    <xf numFmtId="177" fontId="7" fillId="2" borderId="18" xfId="1" applyNumberFormat="1" applyFont="1" applyFill="1" applyBorder="1" applyAlignment="1" applyProtection="1">
      <alignment vertical="center" shrinkToFit="1"/>
    </xf>
    <xf numFmtId="177" fontId="7" fillId="2" borderId="8" xfId="1" applyNumberFormat="1" applyFont="1" applyFill="1" applyBorder="1" applyAlignment="1" applyProtection="1">
      <alignment vertical="center" shrinkToFit="1"/>
    </xf>
    <xf numFmtId="177" fontId="7" fillId="2" borderId="31" xfId="1" applyNumberFormat="1" applyFont="1" applyFill="1" applyBorder="1" applyAlignment="1" applyProtection="1">
      <alignment vertical="center" shrinkToFit="1"/>
      <protection hidden="1"/>
    </xf>
    <xf numFmtId="176" fontId="7" fillId="2" borderId="12" xfId="1" applyNumberFormat="1" applyFont="1" applyFill="1" applyBorder="1" applyAlignment="1" applyProtection="1">
      <alignment vertical="center" shrinkToFit="1"/>
      <protection hidden="1"/>
    </xf>
    <xf numFmtId="177" fontId="7" fillId="2" borderId="12" xfId="1" applyNumberFormat="1" applyFont="1" applyFill="1" applyBorder="1" applyAlignment="1" applyProtection="1">
      <alignment vertical="center" shrinkToFit="1"/>
      <protection hidden="1"/>
    </xf>
    <xf numFmtId="177" fontId="7" fillId="2" borderId="0" xfId="1" applyNumberFormat="1" applyFont="1" applyFill="1" applyBorder="1" applyAlignment="1" applyProtection="1">
      <alignment vertical="center" shrinkToFit="1"/>
      <protection hidden="1"/>
    </xf>
    <xf numFmtId="176" fontId="7" fillId="2" borderId="15" xfId="1" applyNumberFormat="1" applyFont="1" applyFill="1" applyBorder="1" applyAlignment="1" applyProtection="1">
      <alignment vertical="center" shrinkToFit="1"/>
      <protection hidden="1"/>
    </xf>
    <xf numFmtId="176" fontId="7" fillId="2" borderId="0" xfId="1" applyNumberFormat="1" applyFont="1" applyFill="1" applyBorder="1" applyAlignment="1" applyProtection="1">
      <alignment vertical="center" shrinkToFit="1"/>
      <protection hidden="1"/>
    </xf>
    <xf numFmtId="176" fontId="7" fillId="2" borderId="27" xfId="1" applyNumberFormat="1" applyFont="1" applyFill="1" applyBorder="1" applyAlignment="1" applyProtection="1">
      <alignment vertical="center" shrinkToFit="1"/>
      <protection hidden="1"/>
    </xf>
    <xf numFmtId="177" fontId="7" fillId="2" borderId="27" xfId="1" applyNumberFormat="1" applyFont="1" applyFill="1" applyBorder="1" applyAlignment="1" applyProtection="1">
      <alignment vertical="center" shrinkToFit="1"/>
      <protection hidden="1"/>
    </xf>
    <xf numFmtId="177" fontId="7" fillId="2" borderId="44" xfId="1" applyNumberFormat="1" applyFont="1" applyFill="1" applyBorder="1" applyAlignment="1" applyProtection="1">
      <alignment vertical="center" shrinkToFit="1"/>
      <protection hidden="1"/>
    </xf>
    <xf numFmtId="177" fontId="7" fillId="2" borderId="52" xfId="1" applyNumberFormat="1" applyFont="1" applyFill="1" applyBorder="1" applyAlignment="1" applyProtection="1">
      <alignment vertical="center" shrinkToFit="1"/>
      <protection hidden="1"/>
    </xf>
    <xf numFmtId="176" fontId="7" fillId="2" borderId="15" xfId="1" applyNumberFormat="1" applyFont="1" applyFill="1" applyBorder="1" applyAlignment="1" applyProtection="1">
      <alignment vertical="center" shrinkToFit="1"/>
    </xf>
    <xf numFmtId="176" fontId="7" fillId="2" borderId="12" xfId="1" applyNumberFormat="1" applyFont="1" applyFill="1" applyBorder="1" applyAlignment="1" applyProtection="1">
      <alignment vertical="center" shrinkToFit="1"/>
    </xf>
    <xf numFmtId="177" fontId="7" fillId="2" borderId="12" xfId="1" applyNumberFormat="1" applyFont="1" applyFill="1" applyBorder="1" applyAlignment="1" applyProtection="1">
      <alignment vertical="center" shrinkToFit="1"/>
    </xf>
    <xf numFmtId="177" fontId="7" fillId="2" borderId="28" xfId="1" applyNumberFormat="1" applyFont="1" applyFill="1" applyBorder="1" applyAlignment="1" applyProtection="1">
      <alignment vertical="center" shrinkToFit="1"/>
      <protection hidden="1"/>
    </xf>
    <xf numFmtId="38" fontId="7" fillId="2" borderId="22" xfId="1" applyFont="1" applyFill="1" applyBorder="1" applyAlignment="1" applyProtection="1">
      <alignment horizontal="distributed" vertical="center"/>
    </xf>
    <xf numFmtId="176" fontId="7" fillId="2" borderId="35" xfId="1" applyNumberFormat="1" applyFont="1" applyFill="1" applyBorder="1" applyAlignment="1" applyProtection="1">
      <alignment vertical="center" shrinkToFit="1"/>
      <protection hidden="1"/>
    </xf>
    <xf numFmtId="177" fontId="7" fillId="2" borderId="35" xfId="1" applyNumberFormat="1" applyFont="1" applyFill="1" applyBorder="1" applyAlignment="1" applyProtection="1">
      <alignment vertical="center" shrinkToFit="1"/>
      <protection hidden="1"/>
    </xf>
    <xf numFmtId="177" fontId="7" fillId="2" borderId="46" xfId="1" applyNumberFormat="1" applyFont="1" applyFill="1" applyBorder="1" applyAlignment="1" applyProtection="1">
      <alignment vertical="center" shrinkToFit="1"/>
      <protection hidden="1"/>
    </xf>
    <xf numFmtId="176" fontId="7" fillId="2" borderId="47" xfId="1" applyNumberFormat="1" applyFont="1" applyFill="1" applyBorder="1" applyAlignment="1" applyProtection="1">
      <alignment vertical="center" shrinkToFit="1"/>
      <protection hidden="1"/>
    </xf>
    <xf numFmtId="176" fontId="7" fillId="2" borderId="46" xfId="1" applyNumberFormat="1" applyFont="1" applyFill="1" applyBorder="1" applyAlignment="1" applyProtection="1">
      <alignment vertical="center" shrinkToFit="1"/>
      <protection hidden="1"/>
    </xf>
    <xf numFmtId="176" fontId="7" fillId="2" borderId="36" xfId="1" applyNumberFormat="1" applyFont="1" applyFill="1" applyBorder="1" applyAlignment="1" applyProtection="1">
      <alignment vertical="center" shrinkToFit="1"/>
      <protection hidden="1"/>
    </xf>
    <xf numFmtId="177" fontId="7" fillId="2" borderId="53" xfId="1" applyNumberFormat="1" applyFont="1" applyFill="1" applyBorder="1" applyAlignment="1" applyProtection="1">
      <alignment vertical="center" shrinkToFit="1"/>
      <protection hidden="1"/>
    </xf>
    <xf numFmtId="177" fontId="7" fillId="2" borderId="36" xfId="1" applyNumberFormat="1" applyFont="1" applyFill="1" applyBorder="1" applyAlignment="1" applyProtection="1">
      <alignment vertical="center" shrinkToFit="1"/>
      <protection hidden="1"/>
    </xf>
    <xf numFmtId="177" fontId="7" fillId="2" borderId="49" xfId="1" applyNumberFormat="1" applyFont="1" applyFill="1" applyBorder="1" applyAlignment="1" applyProtection="1">
      <alignment vertical="center" shrinkToFit="1"/>
      <protection hidden="1"/>
    </xf>
    <xf numFmtId="176" fontId="7" fillId="2" borderId="47" xfId="1" applyNumberFormat="1" applyFont="1" applyFill="1" applyBorder="1" applyAlignment="1" applyProtection="1">
      <alignment vertical="center" shrinkToFit="1"/>
    </xf>
    <xf numFmtId="176" fontId="7" fillId="2" borderId="35" xfId="1" applyNumberFormat="1" applyFont="1" applyFill="1" applyBorder="1" applyAlignment="1" applyProtection="1">
      <alignment vertical="center" shrinkToFit="1"/>
    </xf>
    <xf numFmtId="177" fontId="7" fillId="2" borderId="35" xfId="1" applyNumberFormat="1" applyFont="1" applyFill="1" applyBorder="1" applyAlignment="1" applyProtection="1">
      <alignment vertical="center" shrinkToFit="1"/>
    </xf>
    <xf numFmtId="177" fontId="7" fillId="2" borderId="46" xfId="1" applyNumberFormat="1" applyFont="1" applyFill="1" applyBorder="1" applyAlignment="1" applyProtection="1">
      <alignment vertical="center" shrinkToFit="1"/>
    </xf>
    <xf numFmtId="177" fontId="7" fillId="2" borderId="37" xfId="1" applyNumberFormat="1" applyFont="1" applyFill="1" applyBorder="1" applyAlignment="1" applyProtection="1">
      <alignment vertical="center" shrinkToFit="1"/>
      <protection hidden="1"/>
    </xf>
    <xf numFmtId="38" fontId="5" fillId="2" borderId="0" xfId="1" applyFont="1" applyFill="1" applyAlignment="1" applyProtection="1">
      <alignment vertical="center"/>
    </xf>
    <xf numFmtId="49" fontId="4" fillId="2" borderId="0" xfId="1" applyNumberFormat="1" applyFont="1" applyFill="1" applyAlignment="1" applyProtection="1">
      <alignment vertical="center"/>
    </xf>
    <xf numFmtId="38" fontId="5" fillId="2" borderId="0" xfId="1" applyFont="1" applyFill="1" applyBorder="1" applyAlignment="1" applyProtection="1">
      <alignment vertical="center"/>
    </xf>
    <xf numFmtId="49" fontId="5" fillId="2" borderId="0" xfId="1" applyNumberFormat="1" applyFont="1" applyFill="1" applyAlignment="1" applyProtection="1">
      <alignment vertical="center"/>
    </xf>
    <xf numFmtId="177" fontId="7" fillId="2" borderId="27" xfId="2" applyNumberFormat="1" applyFont="1" applyFill="1" applyBorder="1" applyAlignment="1" applyProtection="1">
      <alignment vertical="center" shrinkToFit="1"/>
      <protection hidden="1"/>
    </xf>
    <xf numFmtId="177" fontId="7" fillId="2" borderId="44" xfId="2" applyNumberFormat="1" applyFont="1" applyFill="1" applyBorder="1" applyAlignment="1" applyProtection="1">
      <alignment vertical="center" shrinkToFit="1"/>
      <protection hidden="1"/>
    </xf>
    <xf numFmtId="177" fontId="7" fillId="2" borderId="20" xfId="2" applyNumberFormat="1" applyFont="1" applyFill="1" applyBorder="1" applyAlignment="1" applyProtection="1">
      <alignment vertical="center" shrinkToFit="1"/>
      <protection hidden="1"/>
    </xf>
    <xf numFmtId="177" fontId="7" fillId="2" borderId="21" xfId="2" applyNumberFormat="1" applyFont="1" applyFill="1" applyBorder="1" applyAlignment="1" applyProtection="1">
      <alignment vertical="center" shrinkToFit="1"/>
      <protection hidden="1"/>
    </xf>
    <xf numFmtId="177" fontId="5" fillId="2" borderId="16" xfId="1" applyNumberFormat="1" applyFont="1" applyFill="1" applyBorder="1" applyAlignment="1" applyProtection="1">
      <alignment vertical="center" shrinkToFit="1"/>
    </xf>
    <xf numFmtId="176" fontId="7" fillId="2" borderId="11" xfId="1" applyNumberFormat="1" applyFont="1" applyFill="1" applyBorder="1" applyAlignment="1" applyProtection="1">
      <alignment vertical="center" shrinkToFit="1"/>
      <protection hidden="1"/>
    </xf>
    <xf numFmtId="176" fontId="7" fillId="2" borderId="10" xfId="1" applyNumberFormat="1" applyFont="1" applyFill="1" applyBorder="1" applyAlignment="1" applyProtection="1">
      <alignment vertical="center" shrinkToFit="1"/>
      <protection hidden="1"/>
    </xf>
    <xf numFmtId="176" fontId="5" fillId="2" borderId="10" xfId="1" applyNumberFormat="1" applyFont="1" applyFill="1" applyBorder="1" applyAlignment="1" applyProtection="1">
      <alignment vertical="center" shrinkToFit="1"/>
    </xf>
    <xf numFmtId="177" fontId="5" fillId="2" borderId="16" xfId="2" applyNumberFormat="1" applyFont="1" applyFill="1" applyBorder="1" applyAlignment="1" applyProtection="1">
      <alignment vertical="center" shrinkToFit="1"/>
    </xf>
    <xf numFmtId="177" fontId="5" fillId="2" borderId="50" xfId="2" applyNumberFormat="1" applyFont="1" applyFill="1" applyBorder="1" applyAlignment="1" applyProtection="1">
      <alignment vertical="center" shrinkToFit="1"/>
    </xf>
    <xf numFmtId="177" fontId="7" fillId="2" borderId="51" xfId="2" applyNumberFormat="1" applyFont="1" applyFill="1" applyBorder="1" applyAlignment="1" applyProtection="1">
      <alignment vertical="center" shrinkToFit="1"/>
      <protection hidden="1"/>
    </xf>
    <xf numFmtId="177" fontId="7" fillId="2" borderId="16" xfId="2" applyNumberFormat="1" applyFont="1" applyFill="1" applyBorder="1" applyAlignment="1" applyProtection="1">
      <alignment vertical="center" shrinkToFit="1"/>
      <protection hidden="1"/>
    </xf>
    <xf numFmtId="177" fontId="7" fillId="2" borderId="50" xfId="2" applyNumberFormat="1" applyFont="1" applyFill="1" applyBorder="1" applyAlignment="1" applyProtection="1">
      <alignment vertical="center" shrinkToFit="1"/>
      <protection hidden="1"/>
    </xf>
    <xf numFmtId="177" fontId="5" fillId="2" borderId="51" xfId="1" applyNumberFormat="1" applyFont="1" applyFill="1" applyBorder="1" applyAlignment="1" applyProtection="1">
      <alignment vertical="center" shrinkToFit="1"/>
      <protection hidden="1"/>
    </xf>
    <xf numFmtId="176" fontId="5" fillId="2" borderId="8" xfId="1" applyNumberFormat="1" applyFont="1" applyFill="1" applyBorder="1" applyAlignment="1" applyProtection="1">
      <alignment vertical="center" shrinkToFit="1"/>
      <protection hidden="1"/>
    </xf>
    <xf numFmtId="176" fontId="5" fillId="2" borderId="0" xfId="1" applyNumberFormat="1" applyFont="1" applyFill="1" applyBorder="1" applyAlignment="1" applyProtection="1">
      <alignment vertical="center" shrinkToFit="1"/>
      <protection hidden="1"/>
    </xf>
    <xf numFmtId="177" fontId="5" fillId="2" borderId="36" xfId="1" applyNumberFormat="1" applyFont="1" applyFill="1" applyBorder="1" applyAlignment="1" applyProtection="1">
      <alignment vertical="center" shrinkToFit="1"/>
      <protection hidden="1"/>
    </xf>
    <xf numFmtId="177" fontId="5" fillId="2" borderId="59" xfId="1" applyNumberFormat="1" applyFont="1" applyFill="1" applyBorder="1" applyAlignment="1" applyProtection="1">
      <alignment vertical="center" shrinkToFit="1"/>
      <protection hidden="1"/>
    </xf>
    <xf numFmtId="177" fontId="5" fillId="2" borderId="56" xfId="1" applyNumberFormat="1" applyFont="1" applyFill="1" applyBorder="1" applyAlignment="1" applyProtection="1">
      <alignment vertical="center" shrinkToFit="1"/>
    </xf>
    <xf numFmtId="177" fontId="5" fillId="2" borderId="7" xfId="1" applyNumberFormat="1" applyFont="1" applyFill="1" applyBorder="1" applyAlignment="1" applyProtection="1">
      <alignment vertical="center" shrinkToFit="1"/>
      <protection hidden="1"/>
    </xf>
    <xf numFmtId="177" fontId="5" fillId="2" borderId="33" xfId="1" applyNumberFormat="1" applyFont="1" applyFill="1" applyBorder="1" applyAlignment="1" applyProtection="1">
      <alignment vertical="center" shrinkToFit="1"/>
      <protection hidden="1"/>
    </xf>
    <xf numFmtId="176" fontId="12" fillId="2" borderId="12" xfId="1" applyNumberFormat="1" applyFont="1" applyFill="1" applyBorder="1" applyAlignment="1" applyProtection="1">
      <alignment vertical="center" shrinkToFit="1"/>
      <protection hidden="1"/>
    </xf>
    <xf numFmtId="177" fontId="5" fillId="2" borderId="52" xfId="1" applyNumberFormat="1" applyFont="1" applyFill="1" applyBorder="1" applyAlignment="1" applyProtection="1">
      <alignment vertical="center" shrinkToFit="1"/>
    </xf>
    <xf numFmtId="177" fontId="5" fillId="2" borderId="52" xfId="1" applyNumberFormat="1" applyFont="1" applyFill="1" applyBorder="1" applyAlignment="1" applyProtection="1">
      <alignment vertical="center" shrinkToFit="1"/>
      <protection hidden="1"/>
    </xf>
    <xf numFmtId="177" fontId="5" fillId="2" borderId="56" xfId="1" applyNumberFormat="1" applyFont="1" applyFill="1" applyBorder="1" applyAlignment="1" applyProtection="1">
      <alignment vertical="center" shrinkToFit="1"/>
      <protection hidden="1"/>
    </xf>
    <xf numFmtId="177" fontId="5" fillId="2" borderId="50" xfId="1" applyNumberFormat="1" applyFont="1" applyFill="1" applyBorder="1" applyAlignment="1" applyProtection="1">
      <alignment vertical="center" shrinkToFit="1"/>
      <protection hidden="1"/>
    </xf>
    <xf numFmtId="177" fontId="5" fillId="2" borderId="53" xfId="1" applyNumberFormat="1" applyFont="1" applyFill="1" applyBorder="1" applyAlignment="1" applyProtection="1">
      <alignment vertical="center" shrinkToFit="1"/>
      <protection hidden="1"/>
    </xf>
    <xf numFmtId="177" fontId="7" fillId="2" borderId="0" xfId="1" applyNumberFormat="1" applyFont="1" applyFill="1" applyBorder="1" applyAlignment="1" applyProtection="1">
      <alignment vertical="center" shrinkToFit="1"/>
    </xf>
    <xf numFmtId="38" fontId="5" fillId="2" borderId="12" xfId="1" applyFont="1" applyFill="1" applyBorder="1" applyAlignment="1" applyProtection="1">
      <alignment horizontal="right" vertical="center" shrinkToFit="1"/>
    </xf>
    <xf numFmtId="38" fontId="5" fillId="2" borderId="0" xfId="1" applyFont="1" applyFill="1" applyBorder="1" applyAlignment="1" applyProtection="1">
      <alignment horizontal="right" vertical="center" shrinkToFit="1"/>
    </xf>
    <xf numFmtId="176" fontId="5" fillId="2" borderId="33" xfId="1" applyNumberFormat="1" applyFont="1" applyFill="1" applyBorder="1" applyAlignment="1" applyProtection="1">
      <alignment vertical="center" shrinkToFit="1"/>
      <protection hidden="1"/>
    </xf>
    <xf numFmtId="38" fontId="5" fillId="2" borderId="27" xfId="1" applyFont="1" applyFill="1" applyBorder="1" applyAlignment="1" applyProtection="1">
      <alignment horizontal="right" vertical="center" shrinkToFit="1"/>
    </xf>
    <xf numFmtId="177" fontId="5" fillId="2" borderId="27" xfId="1" applyNumberFormat="1" applyFont="1" applyFill="1" applyBorder="1" applyAlignment="1" applyProtection="1">
      <alignment vertical="center" shrinkToFit="1"/>
      <protection hidden="1"/>
    </xf>
    <xf numFmtId="177" fontId="5" fillId="2" borderId="20" xfId="1" applyNumberFormat="1" applyFont="1" applyFill="1" applyBorder="1" applyAlignment="1" applyProtection="1">
      <alignment vertical="center" shrinkToFit="1"/>
      <protection hidden="1"/>
    </xf>
    <xf numFmtId="38" fontId="5" fillId="2" borderId="52" xfId="1" applyFont="1" applyFill="1" applyBorder="1" applyAlignment="1" applyProtection="1">
      <alignment horizontal="right" vertical="center" shrinkToFit="1"/>
    </xf>
    <xf numFmtId="38" fontId="5" fillId="2" borderId="33" xfId="1" applyFont="1" applyFill="1" applyBorder="1" applyAlignment="1" applyProtection="1">
      <alignment horizontal="right" vertical="center" shrinkToFit="1"/>
    </xf>
    <xf numFmtId="177" fontId="5" fillId="2" borderId="16" xfId="1" applyNumberFormat="1" applyFont="1" applyFill="1" applyBorder="1" applyAlignment="1" applyProtection="1">
      <alignment vertical="center" shrinkToFit="1"/>
      <protection hidden="1"/>
    </xf>
    <xf numFmtId="176" fontId="5" fillId="2" borderId="10" xfId="1" applyNumberFormat="1" applyFont="1" applyFill="1" applyBorder="1" applyAlignment="1" applyProtection="1">
      <alignment vertical="center" shrinkToFit="1"/>
      <protection hidden="1"/>
    </xf>
    <xf numFmtId="176" fontId="5" fillId="2" borderId="56" xfId="1" applyNumberFormat="1" applyFont="1" applyFill="1" applyBorder="1" applyAlignment="1" applyProtection="1">
      <alignment vertical="center" shrinkToFit="1"/>
      <protection hidden="1"/>
    </xf>
    <xf numFmtId="38" fontId="5" fillId="2" borderId="48" xfId="1" applyFont="1" applyFill="1" applyBorder="1" applyAlignment="1" applyProtection="1">
      <alignment vertical="center" wrapText="1" shrinkToFit="1"/>
    </xf>
    <xf numFmtId="38" fontId="5" fillId="2" borderId="29" xfId="1" applyFont="1" applyFill="1" applyBorder="1" applyAlignment="1" applyProtection="1">
      <alignment horizontal="right" vertical="center" shrinkToFit="1"/>
    </xf>
    <xf numFmtId="177" fontId="5" fillId="2" borderId="48" xfId="1" applyNumberFormat="1" applyFont="1" applyFill="1" applyBorder="1" applyAlignment="1" applyProtection="1">
      <alignment vertical="center" shrinkToFit="1"/>
    </xf>
    <xf numFmtId="177" fontId="5" fillId="2" borderId="45" xfId="1" applyNumberFormat="1" applyFont="1" applyFill="1" applyBorder="1" applyAlignment="1" applyProtection="1">
      <alignment vertical="center" shrinkToFit="1"/>
      <protection hidden="1"/>
    </xf>
    <xf numFmtId="177" fontId="5" fillId="2" borderId="29" xfId="1" applyNumberFormat="1" applyFont="1" applyFill="1" applyBorder="1" applyAlignment="1" applyProtection="1">
      <alignment vertical="center" shrinkToFit="1"/>
      <protection hidden="1"/>
    </xf>
    <xf numFmtId="177" fontId="5" fillId="2" borderId="48" xfId="1" applyNumberFormat="1" applyFont="1" applyFill="1" applyBorder="1" applyAlignment="1" applyProtection="1">
      <alignment vertical="center" shrinkToFit="1"/>
      <protection hidden="1"/>
    </xf>
    <xf numFmtId="176" fontId="5" fillId="2" borderId="19" xfId="1" applyNumberFormat="1" applyFont="1" applyFill="1" applyBorder="1" applyAlignment="1" applyProtection="1">
      <alignment vertical="center" shrinkToFit="1"/>
      <protection hidden="1"/>
    </xf>
    <xf numFmtId="38" fontId="11" fillId="2" borderId="0" xfId="1" applyFont="1" applyFill="1" applyAlignment="1" applyProtection="1">
      <alignment vertical="center"/>
    </xf>
    <xf numFmtId="38" fontId="5" fillId="2" borderId="0" xfId="1" applyFont="1" applyFill="1" applyAlignment="1" applyProtection="1">
      <alignment vertical="center" shrinkToFit="1"/>
    </xf>
    <xf numFmtId="38" fontId="5" fillId="2" borderId="38" xfId="1" applyFont="1" applyFill="1" applyBorder="1" applyAlignment="1" applyProtection="1">
      <alignment vertical="center" shrinkToFit="1"/>
    </xf>
    <xf numFmtId="38" fontId="5" fillId="2" borderId="40" xfId="1" applyFont="1" applyFill="1" applyBorder="1" applyAlignment="1" applyProtection="1">
      <alignment vertical="center" shrinkToFit="1"/>
    </xf>
    <xf numFmtId="38" fontId="5" fillId="2" borderId="7" xfId="1" applyFont="1" applyFill="1" applyBorder="1" applyAlignment="1" applyProtection="1">
      <alignment vertical="center" shrinkToFit="1"/>
    </xf>
    <xf numFmtId="38" fontId="5" fillId="2" borderId="27" xfId="1" applyFont="1" applyFill="1" applyBorder="1" applyAlignment="1" applyProtection="1">
      <alignment vertical="center" shrinkToFit="1"/>
    </xf>
    <xf numFmtId="38" fontId="5" fillId="2" borderId="44" xfId="1" applyFont="1" applyFill="1" applyBorder="1" applyAlignment="1" applyProtection="1">
      <alignment vertical="center" shrinkToFit="1"/>
    </xf>
    <xf numFmtId="38" fontId="5" fillId="2" borderId="28" xfId="1" applyFont="1" applyFill="1" applyBorder="1" applyAlignment="1" applyProtection="1">
      <alignment vertical="center" wrapText="1" shrinkToFit="1"/>
    </xf>
    <xf numFmtId="38" fontId="5" fillId="2" borderId="20" xfId="1" applyFont="1" applyFill="1" applyBorder="1" applyAlignment="1" applyProtection="1">
      <alignment horizontal="right" vertical="center" shrinkToFit="1"/>
    </xf>
    <xf numFmtId="38" fontId="5" fillId="2" borderId="7" xfId="1" applyFont="1" applyFill="1" applyBorder="1" applyAlignment="1" applyProtection="1">
      <alignment horizontal="right" vertical="center" shrinkToFit="1"/>
    </xf>
    <xf numFmtId="38" fontId="5" fillId="2" borderId="51" xfId="1" applyFont="1" applyFill="1" applyBorder="1" applyAlignment="1" applyProtection="1">
      <alignment horizontal="right" vertical="center" shrinkToFit="1"/>
    </xf>
    <xf numFmtId="38" fontId="5" fillId="2" borderId="8" xfId="1" applyFont="1" applyFill="1" applyBorder="1" applyAlignment="1" applyProtection="1">
      <alignment horizontal="right" vertical="center" shrinkToFit="1"/>
    </xf>
    <xf numFmtId="38" fontId="5" fillId="2" borderId="19" xfId="1" applyFont="1" applyFill="1" applyBorder="1" applyAlignment="1" applyProtection="1">
      <alignment horizontal="right" vertical="center" shrinkToFit="1"/>
    </xf>
    <xf numFmtId="38" fontId="5" fillId="2" borderId="21" xfId="1" applyFont="1" applyFill="1" applyBorder="1" applyAlignment="1" applyProtection="1">
      <alignment horizontal="right" vertical="center" shrinkToFit="1"/>
    </xf>
    <xf numFmtId="38" fontId="5" fillId="2" borderId="31" xfId="1" applyFont="1" applyFill="1" applyBorder="1" applyAlignment="1" applyProtection="1">
      <alignment horizontal="right" vertical="center" shrinkToFit="1"/>
    </xf>
    <xf numFmtId="38" fontId="5" fillId="2" borderId="28" xfId="1" applyFont="1" applyFill="1" applyBorder="1" applyAlignment="1" applyProtection="1">
      <alignment horizontal="right" vertical="center" shrinkToFit="1"/>
    </xf>
    <xf numFmtId="176" fontId="5" fillId="2" borderId="0" xfId="1" applyNumberFormat="1" applyFont="1" applyFill="1" applyBorder="1" applyAlignment="1" applyProtection="1">
      <alignment vertical="center" shrinkToFit="1"/>
    </xf>
    <xf numFmtId="176" fontId="12" fillId="2" borderId="12" xfId="1" applyNumberFormat="1" applyFont="1" applyFill="1" applyBorder="1" applyAlignment="1" applyProtection="1">
      <alignment vertical="center" shrinkToFit="1"/>
    </xf>
    <xf numFmtId="176" fontId="12" fillId="2" borderId="15" xfId="1" applyNumberFormat="1" applyFont="1" applyFill="1" applyBorder="1" applyAlignment="1" applyProtection="1">
      <alignment vertical="center" shrinkToFit="1"/>
    </xf>
    <xf numFmtId="177" fontId="5" fillId="2" borderId="29" xfId="1" applyNumberFormat="1" applyFont="1" applyFill="1" applyBorder="1" applyAlignment="1" applyProtection="1">
      <alignment vertical="center" shrinkToFit="1"/>
    </xf>
    <xf numFmtId="176" fontId="5" fillId="2" borderId="16" xfId="1" applyNumberFormat="1" applyFont="1" applyFill="1" applyBorder="1" applyAlignment="1" applyProtection="1">
      <alignment vertical="center" shrinkToFit="1"/>
    </xf>
    <xf numFmtId="176" fontId="5" fillId="2" borderId="40" xfId="1" applyNumberFormat="1" applyFont="1" applyFill="1" applyBorder="1" applyAlignment="1" applyProtection="1">
      <alignment vertical="center" shrinkToFit="1"/>
    </xf>
    <xf numFmtId="176" fontId="5" fillId="2" borderId="56" xfId="1" applyNumberFormat="1" applyFont="1" applyFill="1" applyBorder="1" applyAlignment="1" applyProtection="1">
      <alignment vertical="center" shrinkToFit="1"/>
    </xf>
    <xf numFmtId="178" fontId="5" fillId="2" borderId="20" xfId="3" applyNumberFormat="1" applyFont="1" applyFill="1" applyBorder="1" applyAlignment="1" applyProtection="1">
      <alignment vertical="center" shrinkToFit="1"/>
      <protection hidden="1"/>
    </xf>
    <xf numFmtId="176" fontId="12" fillId="2" borderId="18" xfId="1" applyNumberFormat="1" applyFont="1" applyFill="1" applyBorder="1" applyAlignment="1" applyProtection="1">
      <alignment vertical="center" shrinkToFit="1"/>
      <protection hidden="1"/>
    </xf>
    <xf numFmtId="177" fontId="5" fillId="2" borderId="18" xfId="1" applyNumberFormat="1" applyFont="1" applyFill="1" applyBorder="1" applyAlignment="1" applyProtection="1">
      <alignment vertical="center" shrinkToFit="1"/>
      <protection hidden="1"/>
    </xf>
    <xf numFmtId="177" fontId="5" fillId="2" borderId="8" xfId="1" applyNumberFormat="1" applyFont="1" applyFill="1" applyBorder="1" applyAlignment="1" applyProtection="1">
      <alignment vertical="center" shrinkToFit="1"/>
      <protection hidden="1"/>
    </xf>
    <xf numFmtId="176" fontId="12" fillId="2" borderId="19" xfId="1" applyNumberFormat="1" applyFont="1" applyFill="1" applyBorder="1" applyAlignment="1" applyProtection="1">
      <alignment vertical="center" shrinkToFit="1"/>
      <protection hidden="1"/>
    </xf>
    <xf numFmtId="177" fontId="5" fillId="2" borderId="21" xfId="1" applyNumberFormat="1" applyFont="1" applyFill="1" applyBorder="1" applyAlignment="1" applyProtection="1">
      <alignment vertical="center" shrinkToFit="1"/>
      <protection hidden="1"/>
    </xf>
    <xf numFmtId="176" fontId="5" fillId="2" borderId="7" xfId="1" applyNumberFormat="1" applyFont="1" applyFill="1" applyBorder="1" applyAlignment="1" applyProtection="1">
      <alignment vertical="center" shrinkToFit="1"/>
      <protection hidden="1"/>
    </xf>
    <xf numFmtId="176" fontId="12" fillId="2" borderId="10" xfId="1" applyNumberFormat="1" applyFont="1" applyFill="1" applyBorder="1" applyAlignment="1" applyProtection="1">
      <alignment vertical="center" shrinkToFit="1"/>
      <protection hidden="1"/>
    </xf>
    <xf numFmtId="177" fontId="5" fillId="2" borderId="10" xfId="1" applyNumberFormat="1" applyFont="1" applyFill="1" applyBorder="1" applyAlignment="1" applyProtection="1">
      <alignment vertical="center" shrinkToFit="1"/>
      <protection hidden="1"/>
    </xf>
    <xf numFmtId="177" fontId="5" fillId="2" borderId="14" xfId="1" applyNumberFormat="1" applyFont="1" applyFill="1" applyBorder="1" applyAlignment="1" applyProtection="1">
      <alignment vertical="center" shrinkToFit="1"/>
      <protection hidden="1"/>
    </xf>
    <xf numFmtId="176" fontId="12" fillId="2" borderId="11" xfId="1" applyNumberFormat="1" applyFont="1" applyFill="1" applyBorder="1" applyAlignment="1" applyProtection="1">
      <alignment vertical="center" shrinkToFit="1"/>
      <protection hidden="1"/>
    </xf>
    <xf numFmtId="177" fontId="5" fillId="2" borderId="55" xfId="1" applyNumberFormat="1" applyFont="1" applyFill="1" applyBorder="1" applyAlignment="1" applyProtection="1">
      <alignment vertical="center" shrinkToFit="1"/>
      <protection hidden="1"/>
    </xf>
    <xf numFmtId="176" fontId="5" fillId="2" borderId="11" xfId="1" applyNumberFormat="1" applyFont="1" applyFill="1" applyBorder="1" applyAlignment="1" applyProtection="1">
      <alignment vertical="center" shrinkToFit="1"/>
      <protection hidden="1"/>
    </xf>
    <xf numFmtId="176" fontId="5" fillId="2" borderId="14" xfId="1" applyNumberFormat="1" applyFont="1" applyFill="1" applyBorder="1" applyAlignment="1" applyProtection="1">
      <alignment vertical="center" shrinkToFit="1"/>
      <protection hidden="1"/>
    </xf>
    <xf numFmtId="176" fontId="5" fillId="2" borderId="16" xfId="1" applyNumberFormat="1" applyFont="1" applyFill="1" applyBorder="1" applyAlignment="1" applyProtection="1">
      <alignment vertical="center" shrinkToFit="1"/>
      <protection hidden="1"/>
    </xf>
    <xf numFmtId="178" fontId="5" fillId="2" borderId="27" xfId="3" applyNumberFormat="1" applyFont="1" applyFill="1" applyBorder="1" applyAlignment="1" applyProtection="1">
      <alignment vertical="center" shrinkToFit="1"/>
      <protection hidden="1"/>
    </xf>
    <xf numFmtId="177" fontId="5" fillId="2" borderId="12" xfId="1" applyNumberFormat="1" applyFont="1" applyFill="1" applyBorder="1" applyAlignment="1" applyProtection="1">
      <alignment vertical="center" shrinkToFit="1"/>
      <protection hidden="1"/>
    </xf>
    <xf numFmtId="177" fontId="5" fillId="2" borderId="0" xfId="1" applyNumberFormat="1" applyFont="1" applyFill="1" applyBorder="1" applyAlignment="1" applyProtection="1">
      <alignment vertical="center" shrinkToFit="1"/>
      <protection hidden="1"/>
    </xf>
    <xf numFmtId="176" fontId="12" fillId="2" borderId="15" xfId="1" applyNumberFormat="1" applyFont="1" applyFill="1" applyBorder="1" applyAlignment="1" applyProtection="1">
      <alignment vertical="center" shrinkToFit="1"/>
      <protection hidden="1"/>
    </xf>
    <xf numFmtId="177" fontId="5" fillId="2" borderId="44" xfId="1" applyNumberFormat="1" applyFont="1" applyFill="1" applyBorder="1" applyAlignment="1" applyProtection="1">
      <alignment vertical="center" shrinkToFit="1"/>
      <protection hidden="1"/>
    </xf>
    <xf numFmtId="176" fontId="5" fillId="2" borderId="15" xfId="1" applyNumberFormat="1" applyFont="1" applyFill="1" applyBorder="1" applyAlignment="1" applyProtection="1">
      <alignment vertical="center" shrinkToFit="1"/>
      <protection hidden="1"/>
    </xf>
    <xf numFmtId="38" fontId="5" fillId="2" borderId="34" xfId="1" applyFont="1" applyFill="1" applyBorder="1" applyAlignment="1" applyProtection="1">
      <alignment horizontal="distributed" vertical="center" shrinkToFit="1"/>
    </xf>
    <xf numFmtId="38" fontId="5" fillId="2" borderId="58" xfId="1" applyFont="1" applyFill="1" applyBorder="1" applyAlignment="1" applyProtection="1">
      <alignment horizontal="distributed" vertical="center" shrinkToFit="1"/>
    </xf>
    <xf numFmtId="176" fontId="12" fillId="2" borderId="20" xfId="1" applyNumberFormat="1" applyFont="1" applyFill="1" applyBorder="1" applyAlignment="1" applyProtection="1">
      <alignment vertical="center" shrinkToFit="1"/>
      <protection hidden="1"/>
    </xf>
    <xf numFmtId="176" fontId="5" fillId="2" borderId="52" xfId="1" applyNumberFormat="1" applyFont="1" applyFill="1" applyBorder="1" applyAlignment="1" applyProtection="1">
      <alignment vertical="center" shrinkToFit="1"/>
      <protection hidden="1"/>
    </xf>
    <xf numFmtId="176" fontId="5" fillId="2" borderId="46" xfId="1" applyNumberFormat="1" applyFont="1" applyFill="1" applyBorder="1" applyAlignment="1" applyProtection="1">
      <alignment vertical="center" shrinkToFit="1"/>
      <protection hidden="1"/>
    </xf>
    <xf numFmtId="177" fontId="5" fillId="2" borderId="49" xfId="1" applyNumberFormat="1" applyFont="1" applyFill="1" applyBorder="1" applyAlignment="1" applyProtection="1">
      <alignment vertical="center" shrinkToFit="1"/>
      <protection hidden="1"/>
    </xf>
    <xf numFmtId="38" fontId="4" fillId="2" borderId="0" xfId="1" applyFont="1" applyFill="1" applyBorder="1" applyAlignment="1" applyProtection="1">
      <alignment horizontal="distributed" vertical="center"/>
    </xf>
    <xf numFmtId="176" fontId="4" fillId="2" borderId="0" xfId="1" applyNumberFormat="1" applyFont="1" applyFill="1" applyBorder="1" applyAlignment="1" applyProtection="1">
      <alignment vertical="center"/>
    </xf>
    <xf numFmtId="177" fontId="4" fillId="2" borderId="0" xfId="1" applyNumberFormat="1" applyFont="1" applyFill="1" applyBorder="1" applyAlignment="1" applyProtection="1">
      <alignment vertical="center"/>
    </xf>
    <xf numFmtId="0" fontId="4" fillId="2" borderId="0" xfId="1" applyNumberFormat="1" applyFont="1" applyFill="1" applyAlignment="1" applyProtection="1">
      <alignment vertical="center"/>
    </xf>
    <xf numFmtId="38" fontId="4" fillId="2" borderId="0" xfId="1" applyFont="1" applyFill="1" applyBorder="1" applyAlignment="1" applyProtection="1">
      <alignment vertical="center"/>
    </xf>
    <xf numFmtId="176" fontId="5" fillId="2" borderId="11" xfId="1" applyNumberFormat="1" applyFont="1" applyFill="1" applyBorder="1" applyAlignment="1" applyProtection="1">
      <alignment vertical="center" shrinkToFit="1"/>
    </xf>
    <xf numFmtId="176" fontId="7" fillId="2" borderId="19" xfId="1" applyNumberFormat="1" applyFont="1" applyFill="1" applyBorder="1" applyAlignment="1" applyProtection="1">
      <alignment vertical="center" shrinkToFit="1"/>
    </xf>
    <xf numFmtId="176" fontId="7" fillId="2" borderId="18" xfId="1" applyNumberFormat="1" applyFont="1" applyFill="1" applyBorder="1" applyAlignment="1" applyProtection="1">
      <alignment vertical="center" shrinkToFit="1"/>
    </xf>
    <xf numFmtId="0" fontId="10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23" xfId="0" applyFont="1" applyFill="1" applyBorder="1" applyAlignment="1">
      <alignment vertical="center"/>
    </xf>
    <xf numFmtId="0" fontId="5" fillId="2" borderId="24" xfId="0" applyFont="1" applyFill="1" applyBorder="1" applyAlignment="1">
      <alignment vertical="center"/>
    </xf>
    <xf numFmtId="0" fontId="5" fillId="2" borderId="25" xfId="0" applyFont="1" applyFill="1" applyBorder="1" applyAlignment="1">
      <alignment vertical="center"/>
    </xf>
    <xf numFmtId="0" fontId="5" fillId="2" borderId="26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27" xfId="0" applyFont="1" applyFill="1" applyBorder="1" applyAlignment="1">
      <alignment vertical="center"/>
    </xf>
    <xf numFmtId="0" fontId="5" fillId="2" borderId="28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18" xfId="0" applyFont="1" applyFill="1" applyBorder="1" applyAlignment="1">
      <alignment vertical="center"/>
    </xf>
    <xf numFmtId="0" fontId="5" fillId="2" borderId="29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30" xfId="0" applyFont="1" applyFill="1" applyBorder="1" applyAlignment="1">
      <alignment vertical="center"/>
    </xf>
    <xf numFmtId="0" fontId="5" fillId="2" borderId="16" xfId="0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8" xfId="0" applyFont="1" applyFill="1" applyBorder="1" applyAlignment="1">
      <alignment horizontal="right" vertical="center"/>
    </xf>
    <xf numFmtId="0" fontId="5" fillId="2" borderId="20" xfId="0" applyFont="1" applyFill="1" applyBorder="1" applyAlignment="1">
      <alignment horizontal="right" vertical="center"/>
    </xf>
    <xf numFmtId="0" fontId="5" fillId="2" borderId="45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distributed" vertical="center"/>
    </xf>
    <xf numFmtId="176" fontId="5" fillId="2" borderId="12" xfId="0" applyNumberFormat="1" applyFont="1" applyFill="1" applyBorder="1" applyAlignment="1">
      <alignment vertical="center"/>
    </xf>
    <xf numFmtId="176" fontId="5" fillId="2" borderId="27" xfId="0" applyNumberFormat="1" applyFont="1" applyFill="1" applyBorder="1" applyAlignment="1">
      <alignment vertical="center"/>
    </xf>
    <xf numFmtId="176" fontId="5" fillId="2" borderId="48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horizontal="distributed" vertical="center"/>
    </xf>
    <xf numFmtId="176" fontId="5" fillId="2" borderId="18" xfId="0" applyNumberFormat="1" applyFont="1" applyFill="1" applyBorder="1" applyAlignment="1">
      <alignment vertical="center"/>
    </xf>
    <xf numFmtId="176" fontId="5" fillId="2" borderId="20" xfId="0" applyNumberFormat="1" applyFont="1" applyFill="1" applyBorder="1" applyAlignment="1">
      <alignment vertical="center"/>
    </xf>
    <xf numFmtId="176" fontId="5" fillId="2" borderId="45" xfId="0" applyNumberFormat="1" applyFont="1" applyFill="1" applyBorder="1" applyAlignment="1">
      <alignment vertical="center"/>
    </xf>
    <xf numFmtId="176" fontId="5" fillId="2" borderId="29" xfId="0" applyNumberFormat="1" applyFont="1" applyFill="1" applyBorder="1" applyAlignment="1">
      <alignment vertical="center"/>
    </xf>
    <xf numFmtId="0" fontId="5" fillId="2" borderId="22" xfId="0" applyFont="1" applyFill="1" applyBorder="1" applyAlignment="1">
      <alignment horizontal="distributed" vertical="center"/>
    </xf>
    <xf numFmtId="176" fontId="5" fillId="2" borderId="12" xfId="0" applyNumberFormat="1" applyFont="1" applyFill="1" applyBorder="1" applyAlignment="1" applyProtection="1">
      <alignment vertical="center"/>
      <protection locked="0"/>
    </xf>
    <xf numFmtId="176" fontId="5" fillId="2" borderId="27" xfId="0" applyNumberFormat="1" applyFont="1" applyFill="1" applyBorder="1" applyAlignment="1" applyProtection="1">
      <alignment vertical="center"/>
      <protection locked="0"/>
    </xf>
    <xf numFmtId="176" fontId="5" fillId="2" borderId="28" xfId="0" applyNumberFormat="1" applyFont="1" applyFill="1" applyBorder="1" applyAlignment="1">
      <alignment vertical="center"/>
    </xf>
    <xf numFmtId="176" fontId="5" fillId="2" borderId="35" xfId="0" applyNumberFormat="1" applyFont="1" applyFill="1" applyBorder="1" applyAlignment="1" applyProtection="1">
      <alignment vertical="center"/>
      <protection locked="0"/>
    </xf>
    <xf numFmtId="176" fontId="5" fillId="2" borderId="36" xfId="0" applyNumberFormat="1" applyFont="1" applyFill="1" applyBorder="1" applyAlignment="1" applyProtection="1">
      <alignment vertical="center"/>
      <protection locked="0"/>
    </xf>
    <xf numFmtId="176" fontId="5" fillId="2" borderId="37" xfId="0" applyNumberFormat="1" applyFont="1" applyFill="1" applyBorder="1" applyAlignment="1">
      <alignment vertical="center"/>
    </xf>
    <xf numFmtId="49" fontId="5" fillId="2" borderId="0" xfId="0" applyNumberFormat="1" applyFont="1" applyFill="1" applyAlignment="1">
      <alignment vertical="center"/>
    </xf>
    <xf numFmtId="0" fontId="10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5" fillId="2" borderId="1" xfId="0" applyFont="1" applyFill="1" applyBorder="1" applyAlignment="1" applyProtection="1">
      <alignment vertical="center"/>
    </xf>
    <xf numFmtId="0" fontId="5" fillId="2" borderId="23" xfId="0" applyFont="1" applyFill="1" applyBorder="1" applyAlignment="1" applyProtection="1">
      <alignment vertical="center"/>
    </xf>
    <xf numFmtId="0" fontId="5" fillId="2" borderId="24" xfId="0" applyFont="1" applyFill="1" applyBorder="1" applyAlignment="1" applyProtection="1">
      <alignment vertical="center"/>
    </xf>
    <xf numFmtId="0" fontId="5" fillId="2" borderId="25" xfId="0" applyFont="1" applyFill="1" applyBorder="1" applyAlignment="1" applyProtection="1">
      <alignment vertical="center"/>
    </xf>
    <xf numFmtId="0" fontId="5" fillId="2" borderId="26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5" fillId="2" borderId="4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5" fillId="2" borderId="12" xfId="0" applyFont="1" applyFill="1" applyBorder="1" applyAlignment="1" applyProtection="1">
      <alignment vertical="center"/>
    </xf>
    <xf numFmtId="0" fontId="5" fillId="2" borderId="27" xfId="0" applyFont="1" applyFill="1" applyBorder="1" applyAlignment="1" applyProtection="1">
      <alignment vertical="center"/>
    </xf>
    <xf numFmtId="0" fontId="5" fillId="2" borderId="28" xfId="0" applyFont="1" applyFill="1" applyBorder="1" applyAlignment="1" applyProtection="1">
      <alignment vertical="center"/>
    </xf>
    <xf numFmtId="0" fontId="5" fillId="2" borderId="7" xfId="0" applyFont="1" applyFill="1" applyBorder="1" applyAlignment="1" applyProtection="1">
      <alignment vertical="center"/>
    </xf>
    <xf numFmtId="0" fontId="5" fillId="2" borderId="8" xfId="0" applyFont="1" applyFill="1" applyBorder="1" applyAlignment="1" applyProtection="1">
      <alignment vertical="center"/>
    </xf>
    <xf numFmtId="0" fontId="5" fillId="2" borderId="18" xfId="0" applyFont="1" applyFill="1" applyBorder="1" applyAlignment="1" applyProtection="1">
      <alignment vertical="center"/>
    </xf>
    <xf numFmtId="0" fontId="5" fillId="2" borderId="31" xfId="0" applyFont="1" applyFill="1" applyBorder="1" applyAlignment="1" applyProtection="1">
      <alignment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vertical="center"/>
    </xf>
    <xf numFmtId="0" fontId="5" fillId="2" borderId="30" xfId="0" applyFont="1" applyFill="1" applyBorder="1" applyAlignment="1" applyProtection="1">
      <alignment vertical="center"/>
    </xf>
    <xf numFmtId="0" fontId="5" fillId="2" borderId="16" xfId="0" applyFont="1" applyFill="1" applyBorder="1" applyAlignment="1" applyProtection="1">
      <alignment vertical="center"/>
    </xf>
    <xf numFmtId="0" fontId="5" fillId="2" borderId="4" xfId="0" applyFont="1" applyFill="1" applyBorder="1" applyAlignment="1" applyProtection="1">
      <alignment vertical="center" wrapText="1"/>
    </xf>
    <xf numFmtId="0" fontId="5" fillId="2" borderId="12" xfId="0" applyFont="1" applyFill="1" applyBorder="1" applyAlignment="1" applyProtection="1">
      <alignment vertical="center" wrapText="1"/>
    </xf>
    <xf numFmtId="0" fontId="5" fillId="2" borderId="27" xfId="0" applyFont="1" applyFill="1" applyBorder="1" applyAlignment="1" applyProtection="1">
      <alignment vertical="center" wrapText="1"/>
    </xf>
    <xf numFmtId="0" fontId="5" fillId="2" borderId="0" xfId="0" applyFont="1" applyFill="1" applyAlignment="1" applyProtection="1">
      <alignment vertical="center" wrapText="1"/>
    </xf>
    <xf numFmtId="0" fontId="4" fillId="2" borderId="0" xfId="0" applyFont="1" applyFill="1" applyAlignment="1" applyProtection="1">
      <alignment vertical="center" wrapText="1"/>
    </xf>
    <xf numFmtId="0" fontId="5" fillId="2" borderId="27" xfId="0" applyFont="1" applyFill="1" applyBorder="1" applyAlignment="1" applyProtection="1">
      <alignment vertical="top" wrapText="1"/>
    </xf>
    <xf numFmtId="0" fontId="5" fillId="2" borderId="28" xfId="0" applyFont="1" applyFill="1" applyBorder="1" applyAlignment="1" applyProtection="1">
      <alignment vertical="top" wrapText="1"/>
    </xf>
    <xf numFmtId="0" fontId="5" fillId="2" borderId="17" xfId="0" applyFont="1" applyFill="1" applyBorder="1" applyAlignment="1" applyProtection="1">
      <alignment vertical="center"/>
    </xf>
    <xf numFmtId="0" fontId="5" fillId="2" borderId="18" xfId="0" applyFont="1" applyFill="1" applyBorder="1" applyAlignment="1" applyProtection="1">
      <alignment horizontal="right" vertical="center"/>
    </xf>
    <xf numFmtId="0" fontId="5" fillId="2" borderId="20" xfId="0" applyFont="1" applyFill="1" applyBorder="1" applyAlignment="1" applyProtection="1">
      <alignment horizontal="right" vertical="center"/>
    </xf>
    <xf numFmtId="0" fontId="5" fillId="2" borderId="31" xfId="0" applyFont="1" applyFill="1" applyBorder="1" applyAlignment="1" applyProtection="1">
      <alignment horizontal="right" vertical="center"/>
    </xf>
    <xf numFmtId="0" fontId="5" fillId="2" borderId="4" xfId="0" applyFont="1" applyFill="1" applyBorder="1" applyAlignment="1" applyProtection="1">
      <alignment horizontal="distributed" vertical="center"/>
    </xf>
    <xf numFmtId="176" fontId="5" fillId="2" borderId="12" xfId="0" applyNumberFormat="1" applyFont="1" applyFill="1" applyBorder="1" applyAlignment="1" applyProtection="1">
      <alignment vertical="center"/>
    </xf>
    <xf numFmtId="176" fontId="5" fillId="2" borderId="27" xfId="0" applyNumberFormat="1" applyFont="1" applyFill="1" applyBorder="1" applyAlignment="1" applyProtection="1">
      <alignment vertical="center"/>
    </xf>
    <xf numFmtId="176" fontId="5" fillId="2" borderId="16" xfId="0" applyNumberFormat="1" applyFont="1" applyFill="1" applyBorder="1" applyAlignment="1" applyProtection="1">
      <alignment vertical="center"/>
    </xf>
    <xf numFmtId="176" fontId="5" fillId="2" borderId="28" xfId="0" applyNumberFormat="1" applyFont="1" applyFill="1" applyBorder="1" applyAlignment="1" applyProtection="1">
      <alignment vertical="center"/>
    </xf>
    <xf numFmtId="0" fontId="5" fillId="2" borderId="17" xfId="0" applyFont="1" applyFill="1" applyBorder="1" applyAlignment="1" applyProtection="1">
      <alignment horizontal="distributed" vertical="center"/>
    </xf>
    <xf numFmtId="176" fontId="5" fillId="2" borderId="18" xfId="0" applyNumberFormat="1" applyFont="1" applyFill="1" applyBorder="1" applyAlignment="1" applyProtection="1">
      <alignment vertical="center"/>
    </xf>
    <xf numFmtId="176" fontId="5" fillId="2" borderId="20" xfId="0" applyNumberFormat="1" applyFont="1" applyFill="1" applyBorder="1" applyAlignment="1" applyProtection="1">
      <alignment vertical="center"/>
    </xf>
    <xf numFmtId="176" fontId="5" fillId="2" borderId="31" xfId="0" applyNumberFormat="1" applyFont="1" applyFill="1" applyBorder="1" applyAlignment="1" applyProtection="1">
      <alignment vertical="center"/>
    </xf>
    <xf numFmtId="0" fontId="5" fillId="2" borderId="60" xfId="0" applyFont="1" applyFill="1" applyBorder="1" applyAlignment="1" applyProtection="1">
      <alignment horizontal="distributed" vertical="center"/>
    </xf>
    <xf numFmtId="176" fontId="5" fillId="2" borderId="10" xfId="0" applyNumberFormat="1" applyFont="1" applyFill="1" applyBorder="1" applyAlignment="1" applyProtection="1">
      <alignment vertical="center"/>
      <protection locked="0"/>
    </xf>
    <xf numFmtId="176" fontId="5" fillId="2" borderId="16" xfId="0" applyNumberFormat="1" applyFont="1" applyFill="1" applyBorder="1" applyAlignment="1" applyProtection="1">
      <alignment vertical="center"/>
      <protection locked="0"/>
    </xf>
    <xf numFmtId="176" fontId="5" fillId="2" borderId="61" xfId="0" applyNumberFormat="1" applyFont="1" applyFill="1" applyBorder="1" applyAlignment="1" applyProtection="1">
      <alignment vertical="center"/>
      <protection locked="0"/>
    </xf>
    <xf numFmtId="0" fontId="5" fillId="2" borderId="22" xfId="0" applyFont="1" applyFill="1" applyBorder="1" applyAlignment="1" applyProtection="1">
      <alignment horizontal="distributed" vertical="center"/>
    </xf>
    <xf numFmtId="176" fontId="5" fillId="2" borderId="35" xfId="0" applyNumberFormat="1" applyFont="1" applyFill="1" applyBorder="1" applyAlignment="1" applyProtection="1">
      <alignment vertical="center"/>
    </xf>
    <xf numFmtId="176" fontId="5" fillId="2" borderId="36" xfId="0" applyNumberFormat="1" applyFont="1" applyFill="1" applyBorder="1" applyAlignment="1" applyProtection="1">
      <alignment vertical="center"/>
    </xf>
    <xf numFmtId="176" fontId="5" fillId="2" borderId="37" xfId="0" applyNumberFormat="1" applyFont="1" applyFill="1" applyBorder="1" applyAlignment="1" applyProtection="1">
      <alignment vertical="center"/>
    </xf>
    <xf numFmtId="49" fontId="4" fillId="2" borderId="0" xfId="0" applyNumberFormat="1" applyFont="1" applyFill="1" applyAlignment="1" applyProtection="1">
      <alignment vertical="center"/>
    </xf>
    <xf numFmtId="176" fontId="5" fillId="2" borderId="14" xfId="1" applyNumberFormat="1" applyFont="1" applyFill="1" applyBorder="1" applyAlignment="1" applyProtection="1">
      <alignment vertical="center" shrinkToFit="1"/>
    </xf>
    <xf numFmtId="177" fontId="5" fillId="2" borderId="12" xfId="0" applyNumberFormat="1" applyFont="1" applyFill="1" applyBorder="1" applyAlignment="1">
      <alignment vertical="center"/>
    </xf>
    <xf numFmtId="177" fontId="5" fillId="2" borderId="18" xfId="0" applyNumberFormat="1" applyFont="1" applyFill="1" applyBorder="1" applyAlignment="1">
      <alignment vertical="center"/>
    </xf>
    <xf numFmtId="178" fontId="5" fillId="2" borderId="16" xfId="3" applyNumberFormat="1" applyFont="1" applyFill="1" applyBorder="1" applyAlignment="1" applyProtection="1">
      <alignment vertical="center" shrinkToFit="1"/>
      <protection hidden="1"/>
    </xf>
    <xf numFmtId="176" fontId="12" fillId="2" borderId="16" xfId="1" applyNumberFormat="1" applyFont="1" applyFill="1" applyBorder="1" applyAlignment="1" applyProtection="1">
      <alignment vertical="center" shrinkToFit="1"/>
      <protection hidden="1"/>
    </xf>
    <xf numFmtId="176" fontId="7" fillId="2" borderId="16" xfId="1" applyNumberFormat="1" applyFont="1" applyFill="1" applyBorder="1" applyAlignment="1" applyProtection="1">
      <alignment vertical="center" shrinkToFit="1"/>
      <protection hidden="1"/>
    </xf>
    <xf numFmtId="176" fontId="7" fillId="2" borderId="7" xfId="1" applyNumberFormat="1" applyFont="1" applyFill="1" applyBorder="1" applyAlignment="1" applyProtection="1">
      <alignment vertical="center" shrinkToFit="1"/>
      <protection hidden="1"/>
    </xf>
    <xf numFmtId="176" fontId="7" fillId="2" borderId="9" xfId="1" applyNumberFormat="1" applyFont="1" applyFill="1" applyBorder="1" applyAlignment="1" applyProtection="1">
      <alignment vertical="center" shrinkToFit="1"/>
      <protection hidden="1"/>
    </xf>
    <xf numFmtId="38" fontId="5" fillId="2" borderId="60" xfId="1" applyFont="1" applyFill="1" applyBorder="1" applyAlignment="1" applyProtection="1">
      <alignment horizontal="distributed" vertical="center" shrinkToFit="1"/>
    </xf>
    <xf numFmtId="176" fontId="7" fillId="2" borderId="11" xfId="1" applyNumberFormat="1" applyFont="1" applyFill="1" applyBorder="1" applyAlignment="1" applyProtection="1">
      <alignment vertical="center" shrinkToFit="1"/>
    </xf>
    <xf numFmtId="176" fontId="5" fillId="2" borderId="16" xfId="0" applyNumberFormat="1" applyFont="1" applyFill="1" applyBorder="1" applyAlignment="1">
      <alignment vertical="center"/>
    </xf>
    <xf numFmtId="177" fontId="7" fillId="2" borderId="50" xfId="1" applyNumberFormat="1" applyFont="1" applyFill="1" applyBorder="1" applyAlignment="1" applyProtection="1">
      <alignment vertical="center" shrinkToFit="1"/>
      <protection hidden="1"/>
    </xf>
    <xf numFmtId="0" fontId="3" fillId="0" borderId="0" xfId="0" applyFont="1" applyAlignment="1">
      <alignment horizontal="center" vertical="center" justifyLastLine="1"/>
    </xf>
    <xf numFmtId="38" fontId="5" fillId="2" borderId="13" xfId="1" applyFont="1" applyFill="1" applyBorder="1" applyAlignment="1" applyProtection="1">
      <alignment horizontal="left" vertical="center" shrinkToFit="1"/>
    </xf>
    <xf numFmtId="38" fontId="5" fillId="2" borderId="6" xfId="1" applyFont="1" applyFill="1" applyBorder="1" applyAlignment="1" applyProtection="1">
      <alignment horizontal="left" vertical="center" shrinkToFit="1"/>
    </xf>
    <xf numFmtId="38" fontId="5" fillId="2" borderId="43" xfId="1" applyFont="1" applyFill="1" applyBorder="1" applyAlignment="1" applyProtection="1">
      <alignment horizontal="left" vertical="center" shrinkToFit="1"/>
    </xf>
    <xf numFmtId="49" fontId="6" fillId="2" borderId="0" xfId="1" applyNumberFormat="1" applyFont="1" applyFill="1" applyAlignment="1" applyProtection="1">
      <alignment horizontal="center" vertical="center"/>
    </xf>
    <xf numFmtId="38" fontId="5" fillId="2" borderId="9" xfId="1" applyFont="1" applyFill="1" applyBorder="1" applyAlignment="1" applyProtection="1">
      <alignment horizontal="left" vertical="center" shrinkToFit="1"/>
    </xf>
    <xf numFmtId="38" fontId="5" fillId="2" borderId="8" xfId="1" applyFont="1" applyFill="1" applyBorder="1" applyAlignment="1" applyProtection="1">
      <alignment horizontal="left" vertical="center" shrinkToFit="1"/>
    </xf>
    <xf numFmtId="38" fontId="5" fillId="2" borderId="21" xfId="1" applyFont="1" applyFill="1" applyBorder="1" applyAlignment="1" applyProtection="1">
      <alignment horizontal="left" vertical="center" shrinkToFit="1"/>
    </xf>
    <xf numFmtId="38" fontId="5" fillId="2" borderId="42" xfId="1" applyFont="1" applyFill="1" applyBorder="1" applyAlignment="1" applyProtection="1">
      <alignment horizontal="left" vertical="center" shrinkToFit="1"/>
    </xf>
    <xf numFmtId="38" fontId="4" fillId="2" borderId="46" xfId="1" applyFont="1" applyFill="1" applyBorder="1" applyAlignment="1" applyProtection="1">
      <alignment horizontal="right" vertical="center" shrinkToFit="1"/>
    </xf>
    <xf numFmtId="38" fontId="11" fillId="2" borderId="46" xfId="1" applyFont="1" applyFill="1" applyBorder="1" applyAlignment="1" applyProtection="1">
      <alignment horizontal="left" vertical="center" shrinkToFit="1"/>
    </xf>
    <xf numFmtId="38" fontId="5" fillId="2" borderId="2" xfId="1" applyFont="1" applyFill="1" applyBorder="1" applyAlignment="1" applyProtection="1">
      <alignment horizontal="left" vertical="center" shrinkToFit="1"/>
    </xf>
    <xf numFmtId="38" fontId="5" fillId="2" borderId="3" xfId="1" applyFont="1" applyFill="1" applyBorder="1" applyAlignment="1" applyProtection="1">
      <alignment horizontal="left" vertical="center" shrinkToFit="1"/>
    </xf>
    <xf numFmtId="38" fontId="5" fillId="2" borderId="33" xfId="1" applyFont="1" applyFill="1" applyBorder="1" applyAlignment="1" applyProtection="1">
      <alignment horizontal="left" vertical="center" shrinkToFit="1"/>
    </xf>
    <xf numFmtId="38" fontId="5" fillId="2" borderId="0" xfId="1" applyFont="1" applyFill="1" applyBorder="1" applyAlignment="1" applyProtection="1">
      <alignment horizontal="left" vertical="center" shrinkToFit="1"/>
    </xf>
    <xf numFmtId="38" fontId="5" fillId="2" borderId="40" xfId="1" applyFont="1" applyFill="1" applyBorder="1" applyAlignment="1" applyProtection="1">
      <alignment horizontal="left" vertical="center" shrinkToFit="1"/>
    </xf>
    <xf numFmtId="38" fontId="7" fillId="2" borderId="6" xfId="1" applyFont="1" applyFill="1" applyBorder="1" applyAlignment="1" applyProtection="1">
      <alignment horizontal="center" vertical="center"/>
    </xf>
    <xf numFmtId="38" fontId="7" fillId="2" borderId="42" xfId="1" applyFont="1" applyFill="1" applyBorder="1" applyAlignment="1" applyProtection="1">
      <alignment horizontal="center" vertical="center"/>
    </xf>
    <xf numFmtId="38" fontId="7" fillId="2" borderId="41" xfId="1" applyFont="1" applyFill="1" applyBorder="1" applyAlignment="1" applyProtection="1">
      <alignment horizontal="center" vertical="center"/>
    </xf>
    <xf numFmtId="38" fontId="7" fillId="2" borderId="5" xfId="1" applyFont="1" applyFill="1" applyBorder="1" applyAlignment="1" applyProtection="1">
      <alignment horizontal="center" vertical="center"/>
    </xf>
    <xf numFmtId="38" fontId="7" fillId="2" borderId="14" xfId="1" applyFont="1" applyFill="1" applyBorder="1" applyAlignment="1" applyProtection="1">
      <alignment horizontal="center" vertical="center"/>
    </xf>
    <xf numFmtId="38" fontId="7" fillId="2" borderId="55" xfId="1" applyFont="1" applyFill="1" applyBorder="1" applyAlignment="1" applyProtection="1">
      <alignment horizontal="center" vertical="center"/>
    </xf>
    <xf numFmtId="38" fontId="7" fillId="2" borderId="9" xfId="1" applyFont="1" applyFill="1" applyBorder="1" applyAlignment="1" applyProtection="1">
      <alignment horizontal="center" vertical="center"/>
    </xf>
    <xf numFmtId="38" fontId="7" fillId="2" borderId="8" xfId="1" applyFont="1" applyFill="1" applyBorder="1" applyAlignment="1" applyProtection="1">
      <alignment horizontal="center" vertical="center"/>
    </xf>
    <xf numFmtId="38" fontId="7" fillId="2" borderId="21" xfId="1" applyFont="1" applyFill="1" applyBorder="1" applyAlignment="1" applyProtection="1">
      <alignment horizontal="center" vertical="center"/>
    </xf>
    <xf numFmtId="38" fontId="7" fillId="2" borderId="57" xfId="1" applyFont="1" applyFill="1" applyBorder="1" applyAlignment="1" applyProtection="1">
      <alignment horizontal="center" vertical="center"/>
    </xf>
    <xf numFmtId="38" fontId="7" fillId="2" borderId="63" xfId="1" applyFont="1" applyFill="1" applyBorder="1" applyAlignment="1" applyProtection="1">
      <alignment horizontal="center" vertical="center"/>
    </xf>
    <xf numFmtId="38" fontId="7" fillId="2" borderId="64" xfId="1" applyFont="1" applyFill="1" applyBorder="1" applyAlignment="1" applyProtection="1">
      <alignment horizontal="center" vertical="center"/>
    </xf>
    <xf numFmtId="38" fontId="7" fillId="2" borderId="56" xfId="1" applyFont="1" applyFill="1" applyBorder="1" applyAlignment="1" applyProtection="1">
      <alignment horizontal="center" vertical="center"/>
    </xf>
    <xf numFmtId="38" fontId="7" fillId="2" borderId="7" xfId="1" applyFont="1" applyFill="1" applyBorder="1" applyAlignment="1" applyProtection="1">
      <alignment horizontal="center" vertical="center"/>
    </xf>
    <xf numFmtId="38" fontId="7" fillId="2" borderId="30" xfId="1" applyFont="1" applyFill="1" applyBorder="1" applyAlignment="1" applyProtection="1">
      <alignment horizontal="center" vertical="center"/>
    </xf>
    <xf numFmtId="38" fontId="7" fillId="2" borderId="10" xfId="1" applyFont="1" applyFill="1" applyBorder="1" applyAlignment="1" applyProtection="1">
      <alignment horizontal="center" vertical="center"/>
    </xf>
    <xf numFmtId="38" fontId="7" fillId="2" borderId="18" xfId="1" applyFont="1" applyFill="1" applyBorder="1" applyAlignment="1" applyProtection="1">
      <alignment horizontal="center" vertical="center"/>
    </xf>
    <xf numFmtId="38" fontId="7" fillId="2" borderId="62" xfId="1" applyFont="1" applyFill="1" applyBorder="1" applyAlignment="1" applyProtection="1">
      <alignment horizontal="center" vertical="center"/>
    </xf>
    <xf numFmtId="49" fontId="9" fillId="2" borderId="0" xfId="1" applyNumberFormat="1" applyFont="1" applyFill="1" applyAlignment="1" applyProtection="1">
      <alignment horizontal="center" vertical="center"/>
    </xf>
    <xf numFmtId="49" fontId="5" fillId="2" borderId="0" xfId="1" applyNumberFormat="1" applyFont="1" applyFill="1" applyAlignment="1" applyProtection="1">
      <alignment horizontal="center" vertical="center"/>
    </xf>
    <xf numFmtId="38" fontId="5" fillId="2" borderId="32" xfId="1" applyFont="1" applyFill="1" applyBorder="1" applyAlignment="1" applyProtection="1">
      <alignment horizontal="left" vertical="center" shrinkToFit="1"/>
    </xf>
    <xf numFmtId="38" fontId="5" fillId="2" borderId="23" xfId="1" applyFont="1" applyFill="1" applyBorder="1" applyAlignment="1" applyProtection="1">
      <alignment horizontal="left" vertical="center" shrinkToFit="1"/>
    </xf>
    <xf numFmtId="49" fontId="6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 applyProtection="1">
      <alignment horizontal="center" vertical="center"/>
    </xf>
  </cellXfs>
  <cellStyles count="4">
    <cellStyle name="パーセント" xfId="3" builtinId="5"/>
    <cellStyle name="桁区切り" xfId="1" builtinId="6"/>
    <cellStyle name="桁区切り 2" xfId="2"/>
    <cellStyle name="標準" xfId="0" builtinId="0"/>
  </cellStyles>
  <dxfs count="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21:J24"/>
  <sheetViews>
    <sheetView view="pageBreakPreview" topLeftCell="A4" zoomScale="75" zoomScaleNormal="100" zoomScaleSheetLayoutView="75" workbookViewId="0">
      <selection activeCell="A6" sqref="A6"/>
    </sheetView>
  </sheetViews>
  <sheetFormatPr defaultRowHeight="13.5" x14ac:dyDescent="0.15"/>
  <sheetData>
    <row r="21" spans="2:10" ht="13.5" customHeight="1" x14ac:dyDescent="0.15">
      <c r="B21" s="338" t="s">
        <v>27</v>
      </c>
      <c r="C21" s="338"/>
      <c r="D21" s="338"/>
      <c r="E21" s="338"/>
      <c r="F21" s="338"/>
      <c r="G21" s="338"/>
      <c r="H21" s="338"/>
      <c r="I21" s="338"/>
      <c r="J21" s="338"/>
    </row>
    <row r="22" spans="2:10" ht="13.5" customHeight="1" x14ac:dyDescent="0.15">
      <c r="B22" s="338"/>
      <c r="C22" s="338"/>
      <c r="D22" s="338"/>
      <c r="E22" s="338"/>
      <c r="F22" s="338"/>
      <c r="G22" s="338"/>
      <c r="H22" s="338"/>
      <c r="I22" s="338"/>
      <c r="J22" s="338"/>
    </row>
    <row r="23" spans="2:10" ht="13.5" customHeight="1" x14ac:dyDescent="0.15">
      <c r="B23" s="338"/>
      <c r="C23" s="338"/>
      <c r="D23" s="338"/>
      <c r="E23" s="338"/>
      <c r="F23" s="338"/>
      <c r="G23" s="338"/>
      <c r="H23" s="338"/>
      <c r="I23" s="338"/>
      <c r="J23" s="338"/>
    </row>
    <row r="24" spans="2:10" ht="13.5" customHeight="1" x14ac:dyDescent="0.15">
      <c r="B24" s="338"/>
      <c r="C24" s="338"/>
      <c r="D24" s="338"/>
      <c r="E24" s="338"/>
      <c r="F24" s="338"/>
      <c r="G24" s="338"/>
      <c r="H24" s="338"/>
      <c r="I24" s="338"/>
      <c r="J24" s="338"/>
    </row>
  </sheetData>
  <mergeCells count="1">
    <mergeCell ref="B21:J24"/>
  </mergeCells>
  <phoneticPr fontId="2"/>
  <printOptions horizontalCentered="1" verticalCentered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AT53"/>
  <sheetViews>
    <sheetView view="pageBreakPreview" zoomScale="55" zoomScaleNormal="55" zoomScaleSheetLayoutView="55" workbookViewId="0">
      <selection activeCell="F18" sqref="F18"/>
    </sheetView>
  </sheetViews>
  <sheetFormatPr defaultRowHeight="14.25" x14ac:dyDescent="0.15"/>
  <cols>
    <col min="1" max="1" width="12.75" style="43" bestFit="1" customWidth="1"/>
    <col min="2" max="2" width="13.375" style="43" customWidth="1"/>
    <col min="3" max="3" width="9.375" style="43" customWidth="1"/>
    <col min="4" max="5" width="7.375" style="43" customWidth="1"/>
    <col min="6" max="6" width="15.375" style="43" customWidth="1"/>
    <col min="7" max="7" width="9.375" style="43" customWidth="1"/>
    <col min="8" max="9" width="7.375" style="43" customWidth="1"/>
    <col min="10" max="10" width="13.375" style="43" customWidth="1"/>
    <col min="11" max="11" width="8.625" style="43" customWidth="1"/>
    <col min="12" max="13" width="7.375" style="43" customWidth="1"/>
    <col min="14" max="14" width="13.375" style="43" customWidth="1"/>
    <col min="15" max="15" width="8.625" style="43" customWidth="1"/>
    <col min="16" max="17" width="7.375" style="43" customWidth="1"/>
    <col min="18" max="18" width="15.375" style="43" customWidth="1"/>
    <col min="19" max="20" width="9.375" style="43" customWidth="1"/>
    <col min="21" max="22" width="7.375" style="43" customWidth="1"/>
    <col min="23" max="23" width="7.75" style="43" customWidth="1"/>
    <col min="24" max="25" width="12.75" style="43" customWidth="1"/>
    <col min="26" max="26" width="8.625" style="43" customWidth="1"/>
    <col min="27" max="28" width="7.375" style="43" customWidth="1"/>
    <col min="29" max="29" width="13.375" style="43" customWidth="1"/>
    <col min="30" max="30" width="9.375" style="43" customWidth="1"/>
    <col min="31" max="32" width="7.375" style="43" customWidth="1"/>
    <col min="33" max="33" width="12.75" style="43" customWidth="1"/>
    <col min="34" max="34" width="8.625" style="43" customWidth="1"/>
    <col min="35" max="36" width="7.375" style="43" customWidth="1"/>
    <col min="37" max="37" width="12.75" style="43" customWidth="1"/>
    <col min="38" max="38" width="8.625" style="43" customWidth="1"/>
    <col min="39" max="40" width="7.375" style="43" customWidth="1"/>
    <col min="41" max="41" width="13.375" style="43" customWidth="1"/>
    <col min="42" max="43" width="9.375" style="43" customWidth="1"/>
    <col min="44" max="45" width="7.375" style="43" customWidth="1"/>
    <col min="46" max="46" width="7.75" style="43" customWidth="1"/>
    <col min="47" max="16384" width="9" style="43"/>
  </cols>
  <sheetData>
    <row r="1" spans="1:46" s="175" customFormat="1" ht="24.75" customHeight="1" thickBot="1" x14ac:dyDescent="0.2">
      <c r="A1" s="174" t="s">
        <v>0</v>
      </c>
      <c r="R1" s="347" t="s">
        <v>1</v>
      </c>
      <c r="S1" s="347"/>
      <c r="T1" s="347"/>
      <c r="U1" s="347"/>
      <c r="V1" s="347"/>
      <c r="W1" s="347"/>
      <c r="X1" s="348" t="s">
        <v>2</v>
      </c>
      <c r="Y1" s="348"/>
      <c r="Z1" s="348"/>
      <c r="AA1" s="348"/>
      <c r="AB1" s="348"/>
      <c r="AC1" s="348"/>
      <c r="AD1" s="348"/>
      <c r="AO1" s="347" t="s">
        <v>1</v>
      </c>
      <c r="AP1" s="347"/>
      <c r="AQ1" s="347"/>
      <c r="AR1" s="347"/>
      <c r="AS1" s="347"/>
      <c r="AT1" s="347"/>
    </row>
    <row r="2" spans="1:46" s="175" customFormat="1" ht="18" customHeight="1" x14ac:dyDescent="0.15">
      <c r="A2" s="10"/>
      <c r="B2" s="13"/>
      <c r="C2" s="13"/>
      <c r="D2" s="13"/>
      <c r="E2" s="13"/>
      <c r="F2" s="176"/>
      <c r="G2" s="13"/>
      <c r="H2" s="13"/>
      <c r="I2" s="13"/>
      <c r="J2" s="176"/>
      <c r="K2" s="13"/>
      <c r="L2" s="13"/>
      <c r="M2" s="13"/>
      <c r="N2" s="176"/>
      <c r="O2" s="13"/>
      <c r="P2" s="13"/>
      <c r="Q2" s="13"/>
      <c r="R2" s="176"/>
      <c r="S2" s="13"/>
      <c r="T2" s="13"/>
      <c r="U2" s="13"/>
      <c r="V2" s="13"/>
      <c r="W2" s="14"/>
      <c r="X2" s="10"/>
      <c r="Y2" s="349" t="s">
        <v>69</v>
      </c>
      <c r="Z2" s="350"/>
      <c r="AA2" s="350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2"/>
    </row>
    <row r="3" spans="1:46" s="175" customFormat="1" ht="18" customHeight="1" x14ac:dyDescent="0.15">
      <c r="A3" s="15"/>
      <c r="B3" s="351" t="s">
        <v>69</v>
      </c>
      <c r="C3" s="352"/>
      <c r="D3" s="16"/>
      <c r="E3" s="16"/>
      <c r="F3" s="353" t="s">
        <v>49</v>
      </c>
      <c r="G3" s="352"/>
      <c r="H3" s="16"/>
      <c r="I3" s="16"/>
      <c r="J3" s="353" t="s">
        <v>70</v>
      </c>
      <c r="K3" s="352"/>
      <c r="L3" s="16"/>
      <c r="M3" s="16"/>
      <c r="N3" s="353" t="s">
        <v>95</v>
      </c>
      <c r="O3" s="352"/>
      <c r="P3" s="352"/>
      <c r="Q3" s="16"/>
      <c r="R3" s="177" t="s">
        <v>38</v>
      </c>
      <c r="S3" s="16"/>
      <c r="T3" s="16"/>
      <c r="U3" s="16"/>
      <c r="V3" s="16"/>
      <c r="W3" s="18"/>
      <c r="X3" s="15"/>
      <c r="Y3" s="16"/>
      <c r="Z3" s="16"/>
      <c r="AA3" s="16"/>
      <c r="AB3" s="16"/>
      <c r="AC3" s="17"/>
      <c r="AD3" s="16"/>
      <c r="AE3" s="16"/>
      <c r="AF3" s="16"/>
      <c r="AG3" s="17"/>
      <c r="AH3" s="16"/>
      <c r="AI3" s="16"/>
      <c r="AJ3" s="16"/>
      <c r="AK3" s="17"/>
      <c r="AL3" s="16"/>
      <c r="AM3" s="16"/>
      <c r="AN3" s="16"/>
      <c r="AO3" s="17"/>
      <c r="AP3" s="16"/>
      <c r="AQ3" s="16"/>
      <c r="AR3" s="16"/>
      <c r="AS3" s="16"/>
      <c r="AT3" s="18"/>
    </row>
    <row r="4" spans="1:46" s="175" customFormat="1" ht="18" customHeight="1" x14ac:dyDescent="0.15">
      <c r="A4" s="15"/>
      <c r="B4" s="178"/>
      <c r="C4" s="19"/>
      <c r="D4" s="19"/>
      <c r="E4" s="19"/>
      <c r="F4" s="20"/>
      <c r="G4" s="19"/>
      <c r="H4" s="19"/>
      <c r="I4" s="19"/>
      <c r="J4" s="20"/>
      <c r="K4" s="19"/>
      <c r="L4" s="19"/>
      <c r="M4" s="19"/>
      <c r="N4" s="20"/>
      <c r="O4" s="19"/>
      <c r="P4" s="19"/>
      <c r="Q4" s="19"/>
      <c r="R4" s="20"/>
      <c r="S4" s="19"/>
      <c r="T4" s="19"/>
      <c r="U4" s="19"/>
      <c r="V4" s="19"/>
      <c r="W4" s="21"/>
      <c r="X4" s="15"/>
      <c r="Y4" s="178" t="s">
        <v>3</v>
      </c>
      <c r="Z4" s="19"/>
      <c r="AA4" s="19"/>
      <c r="AB4" s="19"/>
      <c r="AC4" s="343" t="s">
        <v>96</v>
      </c>
      <c r="AD4" s="344"/>
      <c r="AE4" s="344"/>
      <c r="AF4" s="345"/>
      <c r="AG4" s="343" t="s">
        <v>97</v>
      </c>
      <c r="AH4" s="344"/>
      <c r="AI4" s="19"/>
      <c r="AJ4" s="19"/>
      <c r="AK4" s="343" t="s">
        <v>98</v>
      </c>
      <c r="AL4" s="344"/>
      <c r="AM4" s="344"/>
      <c r="AN4" s="345"/>
      <c r="AO4" s="20" t="s">
        <v>38</v>
      </c>
      <c r="AP4" s="19"/>
      <c r="AQ4" s="19"/>
      <c r="AR4" s="19"/>
      <c r="AS4" s="19"/>
      <c r="AT4" s="21"/>
    </row>
    <row r="5" spans="1:46" s="175" customFormat="1" ht="18" customHeight="1" x14ac:dyDescent="0.15">
      <c r="A5" s="22" t="s">
        <v>57</v>
      </c>
      <c r="B5" s="179"/>
      <c r="C5" s="26"/>
      <c r="D5" s="339" t="s">
        <v>56</v>
      </c>
      <c r="E5" s="346"/>
      <c r="F5" s="27"/>
      <c r="G5" s="26"/>
      <c r="H5" s="339" t="s">
        <v>56</v>
      </c>
      <c r="I5" s="346"/>
      <c r="J5" s="27"/>
      <c r="K5" s="179"/>
      <c r="L5" s="339" t="s">
        <v>56</v>
      </c>
      <c r="M5" s="346"/>
      <c r="N5" s="24"/>
      <c r="O5" s="26"/>
      <c r="P5" s="339" t="s">
        <v>56</v>
      </c>
      <c r="Q5" s="346"/>
      <c r="R5" s="27"/>
      <c r="S5" s="26"/>
      <c r="T5" s="26"/>
      <c r="U5" s="339" t="s">
        <v>56</v>
      </c>
      <c r="V5" s="340"/>
      <c r="W5" s="341"/>
      <c r="X5" s="22" t="s">
        <v>57</v>
      </c>
      <c r="Y5" s="26"/>
      <c r="Z5" s="26"/>
      <c r="AA5" s="339" t="s">
        <v>56</v>
      </c>
      <c r="AB5" s="346"/>
      <c r="AC5" s="24"/>
      <c r="AD5" s="23"/>
      <c r="AE5" s="339" t="s">
        <v>56</v>
      </c>
      <c r="AF5" s="346"/>
      <c r="AG5" s="24"/>
      <c r="AH5" s="25"/>
      <c r="AI5" s="339" t="s">
        <v>56</v>
      </c>
      <c r="AJ5" s="346"/>
      <c r="AK5" s="24"/>
      <c r="AL5" s="23"/>
      <c r="AM5" s="339" t="s">
        <v>56</v>
      </c>
      <c r="AN5" s="346"/>
      <c r="AO5" s="24"/>
      <c r="AP5" s="23"/>
      <c r="AQ5" s="23"/>
      <c r="AR5" s="339" t="s">
        <v>56</v>
      </c>
      <c r="AS5" s="340"/>
      <c r="AT5" s="341"/>
    </row>
    <row r="6" spans="1:46" s="175" customFormat="1" ht="30" customHeight="1" x14ac:dyDescent="0.15">
      <c r="A6" s="15"/>
      <c r="B6" s="179" t="s">
        <v>59</v>
      </c>
      <c r="C6" s="26" t="s">
        <v>60</v>
      </c>
      <c r="D6" s="179" t="s">
        <v>59</v>
      </c>
      <c r="E6" s="16" t="s">
        <v>60</v>
      </c>
      <c r="F6" s="27" t="s">
        <v>59</v>
      </c>
      <c r="G6" s="26" t="s">
        <v>60</v>
      </c>
      <c r="H6" s="26" t="s">
        <v>59</v>
      </c>
      <c r="I6" s="16" t="s">
        <v>60</v>
      </c>
      <c r="J6" s="27" t="s">
        <v>59</v>
      </c>
      <c r="K6" s="26" t="s">
        <v>60</v>
      </c>
      <c r="L6" s="179" t="s">
        <v>59</v>
      </c>
      <c r="M6" s="180" t="s">
        <v>60</v>
      </c>
      <c r="N6" s="27" t="s">
        <v>59</v>
      </c>
      <c r="O6" s="26" t="s">
        <v>60</v>
      </c>
      <c r="P6" s="26" t="s">
        <v>59</v>
      </c>
      <c r="Q6" s="16" t="s">
        <v>60</v>
      </c>
      <c r="R6" s="27" t="s">
        <v>59</v>
      </c>
      <c r="S6" s="26" t="s">
        <v>60</v>
      </c>
      <c r="T6" s="29" t="s">
        <v>114</v>
      </c>
      <c r="U6" s="26" t="s">
        <v>59</v>
      </c>
      <c r="V6" s="26" t="s">
        <v>60</v>
      </c>
      <c r="W6" s="167" t="s">
        <v>114</v>
      </c>
      <c r="X6" s="15"/>
      <c r="Y6" s="26" t="s">
        <v>59</v>
      </c>
      <c r="Z6" s="26" t="s">
        <v>60</v>
      </c>
      <c r="AA6" s="26" t="s">
        <v>59</v>
      </c>
      <c r="AB6" s="16" t="s">
        <v>60</v>
      </c>
      <c r="AC6" s="27" t="s">
        <v>59</v>
      </c>
      <c r="AD6" s="26" t="s">
        <v>60</v>
      </c>
      <c r="AE6" s="23" t="s">
        <v>59</v>
      </c>
      <c r="AF6" s="16" t="s">
        <v>60</v>
      </c>
      <c r="AG6" s="27" t="s">
        <v>59</v>
      </c>
      <c r="AH6" s="179" t="s">
        <v>60</v>
      </c>
      <c r="AI6" s="25" t="s">
        <v>59</v>
      </c>
      <c r="AJ6" s="180" t="s">
        <v>60</v>
      </c>
      <c r="AK6" s="27" t="s">
        <v>59</v>
      </c>
      <c r="AL6" s="26" t="s">
        <v>60</v>
      </c>
      <c r="AM6" s="23" t="s">
        <v>59</v>
      </c>
      <c r="AN6" s="16" t="s">
        <v>60</v>
      </c>
      <c r="AO6" s="27" t="s">
        <v>59</v>
      </c>
      <c r="AP6" s="26" t="s">
        <v>60</v>
      </c>
      <c r="AQ6" s="29" t="s">
        <v>114</v>
      </c>
      <c r="AR6" s="23" t="s">
        <v>59</v>
      </c>
      <c r="AS6" s="23" t="s">
        <v>60</v>
      </c>
      <c r="AT6" s="181" t="s">
        <v>114</v>
      </c>
    </row>
    <row r="7" spans="1:46" s="175" customFormat="1" ht="18" customHeight="1" x14ac:dyDescent="0.15">
      <c r="A7" s="30"/>
      <c r="B7" s="182" t="s">
        <v>61</v>
      </c>
      <c r="C7" s="31" t="s">
        <v>105</v>
      </c>
      <c r="D7" s="183" t="s">
        <v>4</v>
      </c>
      <c r="E7" s="184" t="s">
        <v>4</v>
      </c>
      <c r="F7" s="31" t="s">
        <v>61</v>
      </c>
      <c r="G7" s="31" t="s">
        <v>62</v>
      </c>
      <c r="H7" s="31" t="s">
        <v>4</v>
      </c>
      <c r="I7" s="185" t="s">
        <v>4</v>
      </c>
      <c r="J7" s="186" t="s">
        <v>61</v>
      </c>
      <c r="K7" s="31" t="s">
        <v>62</v>
      </c>
      <c r="L7" s="182" t="s">
        <v>4</v>
      </c>
      <c r="M7" s="187" t="s">
        <v>4</v>
      </c>
      <c r="N7" s="186" t="s">
        <v>61</v>
      </c>
      <c r="O7" s="31" t="s">
        <v>62</v>
      </c>
      <c r="P7" s="185" t="s">
        <v>4</v>
      </c>
      <c r="Q7" s="184" t="s">
        <v>4</v>
      </c>
      <c r="R7" s="31" t="s">
        <v>61</v>
      </c>
      <c r="S7" s="31" t="s">
        <v>62</v>
      </c>
      <c r="T7" s="182" t="s">
        <v>79</v>
      </c>
      <c r="U7" s="31" t="s">
        <v>4</v>
      </c>
      <c r="V7" s="31" t="s">
        <v>4</v>
      </c>
      <c r="W7" s="188" t="s">
        <v>4</v>
      </c>
      <c r="X7" s="30"/>
      <c r="Y7" s="182" t="s">
        <v>61</v>
      </c>
      <c r="Z7" s="31" t="s">
        <v>62</v>
      </c>
      <c r="AA7" s="31" t="s">
        <v>4</v>
      </c>
      <c r="AB7" s="157" t="s">
        <v>4</v>
      </c>
      <c r="AC7" s="186" t="s">
        <v>61</v>
      </c>
      <c r="AD7" s="31" t="s">
        <v>62</v>
      </c>
      <c r="AE7" s="31" t="s">
        <v>4</v>
      </c>
      <c r="AF7" s="185" t="s">
        <v>4</v>
      </c>
      <c r="AG7" s="186" t="s">
        <v>61</v>
      </c>
      <c r="AH7" s="182" t="s">
        <v>62</v>
      </c>
      <c r="AI7" s="182" t="s">
        <v>4</v>
      </c>
      <c r="AJ7" s="187" t="s">
        <v>4</v>
      </c>
      <c r="AK7" s="186" t="s">
        <v>61</v>
      </c>
      <c r="AL7" s="31" t="s">
        <v>62</v>
      </c>
      <c r="AM7" s="31" t="s">
        <v>4</v>
      </c>
      <c r="AN7" s="185" t="s">
        <v>4</v>
      </c>
      <c r="AO7" s="186" t="s">
        <v>61</v>
      </c>
      <c r="AP7" s="31" t="s">
        <v>62</v>
      </c>
      <c r="AQ7" s="156" t="s">
        <v>63</v>
      </c>
      <c r="AR7" s="156" t="s">
        <v>4</v>
      </c>
      <c r="AS7" s="156" t="s">
        <v>4</v>
      </c>
      <c r="AT7" s="189" t="s">
        <v>4</v>
      </c>
    </row>
    <row r="8" spans="1:46" s="175" customFormat="1" ht="18" customHeight="1" x14ac:dyDescent="0.15">
      <c r="A8" s="32"/>
      <c r="B8" s="35"/>
      <c r="C8" s="190"/>
      <c r="D8" s="81"/>
      <c r="E8" s="150"/>
      <c r="F8" s="191">
        <v>0</v>
      </c>
      <c r="G8" s="191">
        <v>0</v>
      </c>
      <c r="H8" s="4"/>
      <c r="I8" s="5"/>
      <c r="J8" s="192"/>
      <c r="K8" s="191"/>
      <c r="L8" s="81"/>
      <c r="M8" s="82"/>
      <c r="N8" s="34">
        <v>0</v>
      </c>
      <c r="O8" s="33">
        <v>0</v>
      </c>
      <c r="P8" s="146"/>
      <c r="Q8" s="150"/>
      <c r="R8" s="33"/>
      <c r="S8" s="33"/>
      <c r="T8" s="190">
        <v>0</v>
      </c>
      <c r="U8" s="81"/>
      <c r="V8" s="81"/>
      <c r="W8" s="193"/>
      <c r="X8" s="32"/>
      <c r="Y8" s="33">
        <v>0</v>
      </c>
      <c r="Z8" s="33">
        <v>0</v>
      </c>
      <c r="AA8" s="5"/>
      <c r="AB8" s="83"/>
      <c r="AC8" s="33">
        <v>0</v>
      </c>
      <c r="AD8" s="33">
        <v>0</v>
      </c>
      <c r="AE8" s="33"/>
      <c r="AF8" s="5"/>
      <c r="AG8" s="34">
        <v>0</v>
      </c>
      <c r="AH8" s="194">
        <v>0</v>
      </c>
      <c r="AI8" s="35"/>
      <c r="AJ8" s="82"/>
      <c r="AK8" s="34">
        <v>0</v>
      </c>
      <c r="AL8" s="33">
        <v>0</v>
      </c>
      <c r="AM8" s="33"/>
      <c r="AN8" s="5"/>
      <c r="AO8" s="195"/>
      <c r="AP8" s="194"/>
      <c r="AQ8" s="196">
        <v>0</v>
      </c>
      <c r="AR8" s="132"/>
      <c r="AS8" s="132"/>
      <c r="AT8" s="169"/>
    </row>
    <row r="9" spans="1:46" s="175" customFormat="1" ht="18" customHeight="1" x14ac:dyDescent="0.15">
      <c r="A9" s="37" t="s">
        <v>31</v>
      </c>
      <c r="B9" s="7">
        <v>33057200</v>
      </c>
      <c r="C9" s="142">
        <v>15069</v>
      </c>
      <c r="D9" s="197">
        <v>100.3</v>
      </c>
      <c r="E9" s="150">
        <v>99.9</v>
      </c>
      <c r="F9" s="198">
        <v>151377300</v>
      </c>
      <c r="G9" s="198">
        <v>20183</v>
      </c>
      <c r="H9" s="199">
        <v>103.7</v>
      </c>
      <c r="I9" s="5">
        <v>100.6</v>
      </c>
      <c r="J9" s="201">
        <v>2064100</v>
      </c>
      <c r="K9" s="191">
        <v>354</v>
      </c>
      <c r="L9" s="161">
        <v>98.1</v>
      </c>
      <c r="M9" s="202">
        <v>97.8</v>
      </c>
      <c r="N9" s="173">
        <v>22308000</v>
      </c>
      <c r="O9" s="33">
        <v>3718</v>
      </c>
      <c r="P9" s="147">
        <v>101.7</v>
      </c>
      <c r="Q9" s="141">
        <v>101.7</v>
      </c>
      <c r="R9" s="2">
        <f>SUM(B9,F9,J9,N9)</f>
        <v>208806600</v>
      </c>
      <c r="S9" s="2">
        <f>SUM(C9,G9,K9,O9)</f>
        <v>39324</v>
      </c>
      <c r="T9" s="142">
        <v>29065</v>
      </c>
      <c r="U9" s="161">
        <v>102.8</v>
      </c>
      <c r="V9" s="161">
        <v>100.4</v>
      </c>
      <c r="W9" s="170">
        <v>100.2</v>
      </c>
      <c r="X9" s="37" t="s">
        <v>167</v>
      </c>
      <c r="Y9" s="7">
        <v>814000</v>
      </c>
      <c r="Z9" s="2">
        <v>220</v>
      </c>
      <c r="AA9" s="200">
        <v>107.3</v>
      </c>
      <c r="AB9" s="141">
        <v>107.3</v>
      </c>
      <c r="AC9" s="2">
        <v>15776000</v>
      </c>
      <c r="AD9" s="2">
        <v>7888</v>
      </c>
      <c r="AE9" s="199">
        <v>96.7</v>
      </c>
      <c r="AF9" s="200">
        <v>96.7</v>
      </c>
      <c r="AG9" s="173">
        <v>1196000</v>
      </c>
      <c r="AH9" s="7">
        <v>598</v>
      </c>
      <c r="AI9" s="161">
        <v>98.5</v>
      </c>
      <c r="AJ9" s="141">
        <v>98.5</v>
      </c>
      <c r="AK9" s="2">
        <v>15271200</v>
      </c>
      <c r="AL9" s="2">
        <v>6363</v>
      </c>
      <c r="AM9" s="199">
        <v>104.1</v>
      </c>
      <c r="AN9" s="200">
        <v>104.1</v>
      </c>
      <c r="AO9" s="173">
        <f>SUM(Y9,AC9,AG9,AK9,)</f>
        <v>33057200</v>
      </c>
      <c r="AP9" s="7">
        <f>SUM(Z9,AD9,AH9,AL9)</f>
        <v>15069</v>
      </c>
      <c r="AQ9" s="203">
        <v>13135</v>
      </c>
      <c r="AR9" s="161">
        <v>100.3</v>
      </c>
      <c r="AS9" s="161">
        <v>99.9</v>
      </c>
      <c r="AT9" s="170">
        <v>99.6</v>
      </c>
    </row>
    <row r="10" spans="1:46" s="175" customFormat="1" ht="18" customHeight="1" x14ac:dyDescent="0.15">
      <c r="A10" s="32"/>
      <c r="B10" s="38">
        <v>0</v>
      </c>
      <c r="C10" s="211">
        <v>0</v>
      </c>
      <c r="D10" s="329"/>
      <c r="E10" s="153">
        <v>0</v>
      </c>
      <c r="F10" s="191">
        <v>0</v>
      </c>
      <c r="G10" s="191">
        <v>0</v>
      </c>
      <c r="H10" s="205">
        <v>0</v>
      </c>
      <c r="I10" s="206">
        <v>0</v>
      </c>
      <c r="J10" s="207"/>
      <c r="K10" s="204"/>
      <c r="L10" s="164">
        <v>0</v>
      </c>
      <c r="M10" s="208">
        <v>0</v>
      </c>
      <c r="N10" s="34">
        <v>0</v>
      </c>
      <c r="O10" s="165">
        <v>0</v>
      </c>
      <c r="P10" s="146">
        <v>0</v>
      </c>
      <c r="Q10" s="150">
        <v>0</v>
      </c>
      <c r="R10" s="3">
        <f t="shared" ref="R10:R43" si="0">SUM(B10,F10,J10,N10)</f>
        <v>0</v>
      </c>
      <c r="S10" s="3">
        <f t="shared" ref="S10:S43" si="1">SUM(C10,G10,K10,O10)</f>
        <v>0</v>
      </c>
      <c r="T10" s="210">
        <v>0</v>
      </c>
      <c r="U10" s="164">
        <v>0</v>
      </c>
      <c r="V10" s="164">
        <v>0</v>
      </c>
      <c r="W10" s="172">
        <v>0</v>
      </c>
      <c r="X10" s="334"/>
      <c r="Y10" s="165">
        <v>0</v>
      </c>
      <c r="Z10" s="165">
        <v>0</v>
      </c>
      <c r="AA10" s="206">
        <v>0</v>
      </c>
      <c r="AB10" s="153">
        <v>0</v>
      </c>
      <c r="AC10" s="165">
        <v>0</v>
      </c>
      <c r="AD10" s="165">
        <v>0</v>
      </c>
      <c r="AE10" s="205">
        <v>0</v>
      </c>
      <c r="AF10" s="206">
        <v>0</v>
      </c>
      <c r="AG10" s="209">
        <v>0</v>
      </c>
      <c r="AH10" s="211">
        <v>0</v>
      </c>
      <c r="AI10" s="164">
        <v>0</v>
      </c>
      <c r="AJ10" s="153">
        <v>0</v>
      </c>
      <c r="AK10" s="165">
        <v>0</v>
      </c>
      <c r="AL10" s="165">
        <v>0</v>
      </c>
      <c r="AM10" s="205">
        <v>0</v>
      </c>
      <c r="AN10" s="206">
        <v>0</v>
      </c>
      <c r="AO10" s="217">
        <f t="shared" ref="AO10:AO43" si="2">SUM(Y10,AC10,AG10,AK10,)</f>
        <v>0</v>
      </c>
      <c r="AP10" s="38">
        <f t="shared" ref="AP10:AP43" si="3">SUM(Z10,AD10,AH10,AL10)</f>
        <v>0</v>
      </c>
      <c r="AQ10" s="210">
        <v>0</v>
      </c>
      <c r="AR10" s="164">
        <v>0</v>
      </c>
      <c r="AS10" s="164">
        <v>0</v>
      </c>
      <c r="AT10" s="172">
        <v>0</v>
      </c>
    </row>
    <row r="11" spans="1:46" s="175" customFormat="1" ht="18" customHeight="1" x14ac:dyDescent="0.15">
      <c r="A11" s="37" t="s">
        <v>6</v>
      </c>
      <c r="B11" s="7">
        <v>29970900</v>
      </c>
      <c r="C11" s="142">
        <v>13779</v>
      </c>
      <c r="D11" s="197">
        <v>99.8</v>
      </c>
      <c r="E11" s="141">
        <v>99.4</v>
      </c>
      <c r="F11" s="198">
        <v>138548100</v>
      </c>
      <c r="G11" s="198">
        <v>18411</v>
      </c>
      <c r="H11" s="199">
        <v>103.5</v>
      </c>
      <c r="I11" s="200">
        <v>100.6</v>
      </c>
      <c r="J11" s="201">
        <v>2604100</v>
      </c>
      <c r="K11" s="198">
        <v>509</v>
      </c>
      <c r="L11" s="161">
        <v>114.7</v>
      </c>
      <c r="M11" s="202">
        <v>113.1</v>
      </c>
      <c r="N11" s="173">
        <v>20004000</v>
      </c>
      <c r="O11" s="2">
        <v>3334</v>
      </c>
      <c r="P11" s="147">
        <v>104.6</v>
      </c>
      <c r="Q11" s="141">
        <v>104.6</v>
      </c>
      <c r="R11" s="173">
        <f t="shared" si="0"/>
        <v>191127100</v>
      </c>
      <c r="S11" s="7">
        <f t="shared" si="1"/>
        <v>36033</v>
      </c>
      <c r="T11" s="142">
        <v>24855</v>
      </c>
      <c r="U11" s="161">
        <v>103.2</v>
      </c>
      <c r="V11" s="161">
        <v>100.6</v>
      </c>
      <c r="W11" s="170">
        <v>100.5</v>
      </c>
      <c r="X11" s="37" t="s">
        <v>6</v>
      </c>
      <c r="Y11" s="2">
        <v>595700</v>
      </c>
      <c r="Z11" s="2">
        <v>161</v>
      </c>
      <c r="AA11" s="200">
        <v>106.6</v>
      </c>
      <c r="AB11" s="141">
        <v>106.6</v>
      </c>
      <c r="AC11" s="2">
        <v>15548000</v>
      </c>
      <c r="AD11" s="2">
        <v>7774</v>
      </c>
      <c r="AE11" s="199">
        <v>96.4</v>
      </c>
      <c r="AF11" s="200">
        <v>96.4</v>
      </c>
      <c r="AG11" s="173">
        <v>992000</v>
      </c>
      <c r="AH11" s="7">
        <v>496</v>
      </c>
      <c r="AI11" s="161">
        <v>96.1</v>
      </c>
      <c r="AJ11" s="141">
        <v>96.1</v>
      </c>
      <c r="AK11" s="2">
        <v>12835200</v>
      </c>
      <c r="AL11" s="2">
        <v>5348</v>
      </c>
      <c r="AM11" s="199">
        <v>104.2</v>
      </c>
      <c r="AN11" s="200">
        <v>104.2</v>
      </c>
      <c r="AO11" s="173">
        <f t="shared" si="2"/>
        <v>29970900</v>
      </c>
      <c r="AP11" s="7">
        <f t="shared" si="3"/>
        <v>13779</v>
      </c>
      <c r="AQ11" s="142">
        <v>11601</v>
      </c>
      <c r="AR11" s="161">
        <v>99.8</v>
      </c>
      <c r="AS11" s="161">
        <v>99.4</v>
      </c>
      <c r="AT11" s="170">
        <v>98.9</v>
      </c>
    </row>
    <row r="12" spans="1:46" s="175" customFormat="1" ht="18" customHeight="1" x14ac:dyDescent="0.15">
      <c r="A12" s="32"/>
      <c r="B12" s="38">
        <v>0</v>
      </c>
      <c r="C12" s="166">
        <v>0</v>
      </c>
      <c r="D12" s="329"/>
      <c r="E12" s="153">
        <v>0</v>
      </c>
      <c r="F12" s="191">
        <v>0</v>
      </c>
      <c r="G12" s="191">
        <v>0</v>
      </c>
      <c r="H12" s="205">
        <v>0</v>
      </c>
      <c r="I12" s="206">
        <v>0</v>
      </c>
      <c r="J12" s="207"/>
      <c r="K12" s="204"/>
      <c r="L12" s="164">
        <v>0</v>
      </c>
      <c r="M12" s="208">
        <v>0</v>
      </c>
      <c r="N12" s="34">
        <v>0</v>
      </c>
      <c r="O12" s="165">
        <v>0</v>
      </c>
      <c r="P12" s="146">
        <v>0</v>
      </c>
      <c r="Q12" s="150">
        <v>0</v>
      </c>
      <c r="R12" s="3">
        <f t="shared" si="0"/>
        <v>0</v>
      </c>
      <c r="S12" s="3">
        <f t="shared" si="1"/>
        <v>0</v>
      </c>
      <c r="T12" s="210">
        <v>0</v>
      </c>
      <c r="U12" s="164">
        <v>0</v>
      </c>
      <c r="V12" s="164">
        <v>0</v>
      </c>
      <c r="W12" s="172">
        <v>0</v>
      </c>
      <c r="X12" s="334"/>
      <c r="Y12" s="165">
        <v>0</v>
      </c>
      <c r="Z12" s="165">
        <v>0</v>
      </c>
      <c r="AA12" s="206">
        <v>0</v>
      </c>
      <c r="AB12" s="153">
        <v>0</v>
      </c>
      <c r="AC12" s="165">
        <v>0</v>
      </c>
      <c r="AD12" s="165">
        <v>0</v>
      </c>
      <c r="AE12" s="205">
        <v>0</v>
      </c>
      <c r="AF12" s="206">
        <v>0</v>
      </c>
      <c r="AG12" s="209">
        <v>0</v>
      </c>
      <c r="AH12" s="211">
        <v>0</v>
      </c>
      <c r="AI12" s="164">
        <v>0</v>
      </c>
      <c r="AJ12" s="153">
        <v>0</v>
      </c>
      <c r="AK12" s="165">
        <v>0</v>
      </c>
      <c r="AL12" s="165">
        <v>0</v>
      </c>
      <c r="AM12" s="205">
        <v>0</v>
      </c>
      <c r="AN12" s="206">
        <v>0</v>
      </c>
      <c r="AO12" s="217">
        <f t="shared" si="2"/>
        <v>0</v>
      </c>
      <c r="AP12" s="38">
        <f t="shared" si="3"/>
        <v>0</v>
      </c>
      <c r="AQ12" s="210">
        <v>0</v>
      </c>
      <c r="AR12" s="164">
        <v>0</v>
      </c>
      <c r="AS12" s="164">
        <v>0</v>
      </c>
      <c r="AT12" s="172">
        <v>0</v>
      </c>
    </row>
    <row r="13" spans="1:46" s="175" customFormat="1" ht="18" customHeight="1" x14ac:dyDescent="0.15">
      <c r="A13" s="37" t="s">
        <v>7</v>
      </c>
      <c r="B13" s="7">
        <v>9274400</v>
      </c>
      <c r="C13" s="142">
        <v>4230</v>
      </c>
      <c r="D13" s="197">
        <v>100.7</v>
      </c>
      <c r="E13" s="141">
        <v>100.5</v>
      </c>
      <c r="F13" s="198">
        <v>49043900</v>
      </c>
      <c r="G13" s="198">
        <v>6726</v>
      </c>
      <c r="H13" s="199">
        <v>103.3</v>
      </c>
      <c r="I13" s="200">
        <v>99.8</v>
      </c>
      <c r="J13" s="201">
        <v>259600</v>
      </c>
      <c r="K13" s="198">
        <v>44</v>
      </c>
      <c r="L13" s="161">
        <v>89.8</v>
      </c>
      <c r="M13" s="202">
        <v>89.8</v>
      </c>
      <c r="N13" s="173">
        <v>6954000</v>
      </c>
      <c r="O13" s="2">
        <v>1159</v>
      </c>
      <c r="P13" s="147">
        <v>103.2</v>
      </c>
      <c r="Q13" s="141">
        <v>103.2</v>
      </c>
      <c r="R13" s="173">
        <f t="shared" si="0"/>
        <v>65531900</v>
      </c>
      <c r="S13" s="7">
        <f t="shared" si="1"/>
        <v>12159</v>
      </c>
      <c r="T13" s="142">
        <v>7684</v>
      </c>
      <c r="U13" s="161">
        <v>102.9</v>
      </c>
      <c r="V13" s="161">
        <v>100.3</v>
      </c>
      <c r="W13" s="170">
        <v>100.7</v>
      </c>
      <c r="X13" s="37" t="s">
        <v>7</v>
      </c>
      <c r="Y13" s="2">
        <v>384800</v>
      </c>
      <c r="Z13" s="2">
        <v>104</v>
      </c>
      <c r="AA13" s="200">
        <v>96.3</v>
      </c>
      <c r="AB13" s="141">
        <v>96.3</v>
      </c>
      <c r="AC13" s="2">
        <v>4744000</v>
      </c>
      <c r="AD13" s="2">
        <v>2372</v>
      </c>
      <c r="AE13" s="199">
        <v>97.6</v>
      </c>
      <c r="AF13" s="200">
        <v>97.6</v>
      </c>
      <c r="AG13" s="173">
        <v>320000</v>
      </c>
      <c r="AH13" s="7">
        <v>160</v>
      </c>
      <c r="AI13" s="161">
        <v>100</v>
      </c>
      <c r="AJ13" s="141">
        <v>100</v>
      </c>
      <c r="AK13" s="2">
        <v>3825600</v>
      </c>
      <c r="AL13" s="2">
        <v>1594</v>
      </c>
      <c r="AM13" s="199">
        <v>105.4</v>
      </c>
      <c r="AN13" s="200">
        <v>105.4</v>
      </c>
      <c r="AO13" s="173">
        <f t="shared" si="2"/>
        <v>9274400</v>
      </c>
      <c r="AP13" s="7">
        <f t="shared" si="3"/>
        <v>4230</v>
      </c>
      <c r="AQ13" s="142">
        <v>3489</v>
      </c>
      <c r="AR13" s="161">
        <v>100.7</v>
      </c>
      <c r="AS13" s="161">
        <v>100.5</v>
      </c>
      <c r="AT13" s="170">
        <v>100.3</v>
      </c>
    </row>
    <row r="14" spans="1:46" s="175" customFormat="1" ht="18" customHeight="1" x14ac:dyDescent="0.15">
      <c r="A14" s="32"/>
      <c r="B14" s="38"/>
      <c r="C14" s="166"/>
      <c r="D14" s="329"/>
      <c r="E14" s="151"/>
      <c r="F14" s="191">
        <v>35000</v>
      </c>
      <c r="G14" s="191">
        <v>15</v>
      </c>
      <c r="H14" s="213">
        <v>89.7</v>
      </c>
      <c r="I14" s="214">
        <v>100</v>
      </c>
      <c r="J14" s="215"/>
      <c r="K14" s="149"/>
      <c r="L14" s="160"/>
      <c r="M14" s="216"/>
      <c r="N14" s="34">
        <v>2000</v>
      </c>
      <c r="O14" s="3">
        <v>2</v>
      </c>
      <c r="P14" s="146">
        <v>66.7</v>
      </c>
      <c r="Q14" s="150">
        <v>66.7</v>
      </c>
      <c r="R14" s="3">
        <v>37000</v>
      </c>
      <c r="S14" s="3">
        <v>17</v>
      </c>
      <c r="T14" s="143"/>
      <c r="U14" s="160">
        <v>88.1</v>
      </c>
      <c r="V14" s="160">
        <v>94.4</v>
      </c>
      <c r="W14" s="171"/>
      <c r="X14" s="32"/>
      <c r="Y14" s="3"/>
      <c r="Z14" s="3"/>
      <c r="AA14" s="214"/>
      <c r="AB14" s="151"/>
      <c r="AC14" s="3"/>
      <c r="AD14" s="3"/>
      <c r="AE14" s="213"/>
      <c r="AF14" s="214"/>
      <c r="AG14" s="217"/>
      <c r="AH14" s="38"/>
      <c r="AI14" s="160"/>
      <c r="AJ14" s="151"/>
      <c r="AK14" s="3"/>
      <c r="AL14" s="3"/>
      <c r="AM14" s="213"/>
      <c r="AN14" s="214"/>
      <c r="AO14" s="217"/>
      <c r="AP14" s="211"/>
      <c r="AQ14" s="143"/>
      <c r="AR14" s="160"/>
      <c r="AS14" s="160"/>
      <c r="AT14" s="171"/>
    </row>
    <row r="15" spans="1:46" s="175" customFormat="1" ht="18" customHeight="1" x14ac:dyDescent="0.15">
      <c r="A15" s="37" t="s">
        <v>32</v>
      </c>
      <c r="B15" s="7">
        <v>14476900</v>
      </c>
      <c r="C15" s="142">
        <v>6625</v>
      </c>
      <c r="D15" s="197">
        <v>100.6</v>
      </c>
      <c r="E15" s="151">
        <v>100.1</v>
      </c>
      <c r="F15" s="198">
        <v>65425600</v>
      </c>
      <c r="G15" s="198">
        <v>8869</v>
      </c>
      <c r="H15" s="199">
        <v>103.9</v>
      </c>
      <c r="I15" s="200">
        <v>101.2</v>
      </c>
      <c r="J15" s="201">
        <v>914500</v>
      </c>
      <c r="K15" s="198">
        <v>155</v>
      </c>
      <c r="L15" s="161">
        <v>96.3</v>
      </c>
      <c r="M15" s="202">
        <v>96.3</v>
      </c>
      <c r="N15" s="173">
        <v>10854000</v>
      </c>
      <c r="O15" s="2">
        <v>1809</v>
      </c>
      <c r="P15" s="147">
        <v>104.1</v>
      </c>
      <c r="Q15" s="141">
        <v>104.1</v>
      </c>
      <c r="R15" s="173">
        <f t="shared" si="0"/>
        <v>91671000</v>
      </c>
      <c r="S15" s="7">
        <f t="shared" si="1"/>
        <v>17458</v>
      </c>
      <c r="T15" s="142">
        <v>11793</v>
      </c>
      <c r="U15" s="161">
        <v>103.3</v>
      </c>
      <c r="V15" s="161">
        <v>101</v>
      </c>
      <c r="W15" s="170">
        <v>100.8</v>
      </c>
      <c r="X15" s="37" t="s">
        <v>168</v>
      </c>
      <c r="Y15" s="2">
        <v>566100</v>
      </c>
      <c r="Z15" s="2">
        <v>153</v>
      </c>
      <c r="AA15" s="200">
        <v>112.5</v>
      </c>
      <c r="AB15" s="141">
        <v>112.5</v>
      </c>
      <c r="AC15" s="2">
        <v>7582000</v>
      </c>
      <c r="AD15" s="2">
        <v>3791</v>
      </c>
      <c r="AE15" s="199">
        <v>96.5</v>
      </c>
      <c r="AF15" s="200">
        <v>96.5</v>
      </c>
      <c r="AG15" s="173">
        <v>528000</v>
      </c>
      <c r="AH15" s="7">
        <v>264</v>
      </c>
      <c r="AI15" s="161">
        <v>99.2</v>
      </c>
      <c r="AJ15" s="141">
        <v>99.2</v>
      </c>
      <c r="AK15" s="2">
        <v>5800800</v>
      </c>
      <c r="AL15" s="2">
        <v>2417</v>
      </c>
      <c r="AM15" s="199">
        <v>105.5</v>
      </c>
      <c r="AN15" s="147">
        <v>105.5</v>
      </c>
      <c r="AO15" s="173">
        <f t="shared" si="2"/>
        <v>14476900</v>
      </c>
      <c r="AP15" s="7">
        <f t="shared" si="3"/>
        <v>6625</v>
      </c>
      <c r="AQ15" s="142">
        <v>5486</v>
      </c>
      <c r="AR15" s="161">
        <v>100.6</v>
      </c>
      <c r="AS15" s="161">
        <v>100.1</v>
      </c>
      <c r="AT15" s="170">
        <v>99.7</v>
      </c>
    </row>
    <row r="16" spans="1:46" s="175" customFormat="1" ht="18" customHeight="1" x14ac:dyDescent="0.15">
      <c r="A16" s="32"/>
      <c r="B16" s="38">
        <v>0</v>
      </c>
      <c r="C16" s="166">
        <v>0</v>
      </c>
      <c r="D16" s="329"/>
      <c r="E16" s="153">
        <v>0</v>
      </c>
      <c r="F16" s="191">
        <v>0</v>
      </c>
      <c r="G16" s="191">
        <v>0</v>
      </c>
      <c r="H16" s="213">
        <v>0</v>
      </c>
      <c r="I16" s="214">
        <v>0</v>
      </c>
      <c r="J16" s="215"/>
      <c r="K16" s="149"/>
      <c r="L16" s="160">
        <v>0</v>
      </c>
      <c r="M16" s="216">
        <v>0</v>
      </c>
      <c r="N16" s="34">
        <v>0</v>
      </c>
      <c r="O16" s="3">
        <v>0</v>
      </c>
      <c r="P16" s="146">
        <v>0</v>
      </c>
      <c r="Q16" s="150">
        <v>0</v>
      </c>
      <c r="R16" s="3">
        <f t="shared" si="0"/>
        <v>0</v>
      </c>
      <c r="S16" s="3">
        <f t="shared" si="1"/>
        <v>0</v>
      </c>
      <c r="T16" s="143">
        <v>0</v>
      </c>
      <c r="U16" s="160">
        <v>0</v>
      </c>
      <c r="V16" s="160">
        <v>0</v>
      </c>
      <c r="W16" s="171">
        <v>0</v>
      </c>
      <c r="X16" s="32"/>
      <c r="Y16" s="3">
        <v>0</v>
      </c>
      <c r="Z16" s="3">
        <v>0</v>
      </c>
      <c r="AA16" s="214">
        <v>0</v>
      </c>
      <c r="AB16" s="151">
        <v>0</v>
      </c>
      <c r="AC16" s="3">
        <v>0</v>
      </c>
      <c r="AD16" s="3">
        <v>0</v>
      </c>
      <c r="AE16" s="213">
        <v>0</v>
      </c>
      <c r="AF16" s="214">
        <v>0</v>
      </c>
      <c r="AG16" s="217">
        <v>0</v>
      </c>
      <c r="AH16" s="38">
        <v>0</v>
      </c>
      <c r="AI16" s="160">
        <v>0</v>
      </c>
      <c r="AJ16" s="151">
        <v>0</v>
      </c>
      <c r="AK16" s="3">
        <v>0</v>
      </c>
      <c r="AL16" s="3">
        <v>0</v>
      </c>
      <c r="AM16" s="213">
        <v>0</v>
      </c>
      <c r="AN16" s="214">
        <v>0</v>
      </c>
      <c r="AO16" s="209">
        <f t="shared" si="2"/>
        <v>0</v>
      </c>
      <c r="AP16" s="38">
        <f t="shared" si="3"/>
        <v>0</v>
      </c>
      <c r="AQ16" s="143">
        <v>0</v>
      </c>
      <c r="AR16" s="160">
        <v>0</v>
      </c>
      <c r="AS16" s="160">
        <v>0</v>
      </c>
      <c r="AT16" s="171">
        <v>0</v>
      </c>
    </row>
    <row r="17" spans="1:46" s="175" customFormat="1" ht="18" customHeight="1" x14ac:dyDescent="0.15">
      <c r="A17" s="37" t="s">
        <v>33</v>
      </c>
      <c r="B17" s="7">
        <v>29886600</v>
      </c>
      <c r="C17" s="142">
        <v>13771</v>
      </c>
      <c r="D17" s="197">
        <v>100.4</v>
      </c>
      <c r="E17" s="141">
        <v>100.1</v>
      </c>
      <c r="F17" s="198">
        <v>103101200</v>
      </c>
      <c r="G17" s="198">
        <v>13806</v>
      </c>
      <c r="H17" s="199">
        <v>103.9</v>
      </c>
      <c r="I17" s="200">
        <v>101.3</v>
      </c>
      <c r="J17" s="201">
        <v>394400</v>
      </c>
      <c r="K17" s="198">
        <v>71</v>
      </c>
      <c r="L17" s="161">
        <v>97.7</v>
      </c>
      <c r="M17" s="202">
        <v>98.6</v>
      </c>
      <c r="N17" s="173">
        <v>14508000</v>
      </c>
      <c r="O17" s="2">
        <v>2418</v>
      </c>
      <c r="P17" s="147">
        <v>102.8</v>
      </c>
      <c r="Q17" s="141">
        <v>102.8</v>
      </c>
      <c r="R17" s="173">
        <f t="shared" si="0"/>
        <v>147890200</v>
      </c>
      <c r="S17" s="7">
        <f t="shared" si="1"/>
        <v>30066</v>
      </c>
      <c r="T17" s="142">
        <v>22719</v>
      </c>
      <c r="U17" s="161">
        <v>103</v>
      </c>
      <c r="V17" s="161">
        <v>100.9</v>
      </c>
      <c r="W17" s="170">
        <v>100.6</v>
      </c>
      <c r="X17" s="37" t="s">
        <v>169</v>
      </c>
      <c r="Y17" s="2">
        <v>525400</v>
      </c>
      <c r="Z17" s="2">
        <v>142</v>
      </c>
      <c r="AA17" s="200">
        <v>106.8</v>
      </c>
      <c r="AB17" s="141">
        <v>106.8</v>
      </c>
      <c r="AC17" s="2">
        <v>15842000</v>
      </c>
      <c r="AD17" s="2">
        <v>7921</v>
      </c>
      <c r="AE17" s="199">
        <v>97.8</v>
      </c>
      <c r="AF17" s="200">
        <v>97.8</v>
      </c>
      <c r="AG17" s="173">
        <v>900000</v>
      </c>
      <c r="AH17" s="7">
        <v>450</v>
      </c>
      <c r="AI17" s="161">
        <v>97.6</v>
      </c>
      <c r="AJ17" s="141">
        <v>97.6</v>
      </c>
      <c r="AK17" s="2">
        <v>12619200</v>
      </c>
      <c r="AL17" s="2">
        <v>5258</v>
      </c>
      <c r="AM17" s="199">
        <v>103.8</v>
      </c>
      <c r="AN17" s="200">
        <v>103.8</v>
      </c>
      <c r="AO17" s="173">
        <f t="shared" si="2"/>
        <v>29886600</v>
      </c>
      <c r="AP17" s="7">
        <f t="shared" si="3"/>
        <v>13771</v>
      </c>
      <c r="AQ17" s="142">
        <v>12145</v>
      </c>
      <c r="AR17" s="161">
        <v>100.4</v>
      </c>
      <c r="AS17" s="161">
        <v>100.1</v>
      </c>
      <c r="AT17" s="170">
        <v>99.7</v>
      </c>
    </row>
    <row r="18" spans="1:46" s="175" customFormat="1" ht="18" customHeight="1" x14ac:dyDescent="0.15">
      <c r="A18" s="32"/>
      <c r="B18" s="211">
        <v>0</v>
      </c>
      <c r="C18" s="166">
        <v>0</v>
      </c>
      <c r="D18" s="329"/>
      <c r="E18" s="151">
        <v>0</v>
      </c>
      <c r="F18" s="191">
        <v>0</v>
      </c>
      <c r="G18" s="191">
        <v>0</v>
      </c>
      <c r="H18" s="213">
        <v>0</v>
      </c>
      <c r="I18" s="214">
        <v>0</v>
      </c>
      <c r="J18" s="215"/>
      <c r="K18" s="149"/>
      <c r="L18" s="160">
        <v>0</v>
      </c>
      <c r="M18" s="216">
        <v>0</v>
      </c>
      <c r="N18" s="34">
        <v>0</v>
      </c>
      <c r="O18" s="3">
        <v>0</v>
      </c>
      <c r="P18" s="146">
        <v>0</v>
      </c>
      <c r="Q18" s="150">
        <v>0</v>
      </c>
      <c r="R18" s="3">
        <f t="shared" si="0"/>
        <v>0</v>
      </c>
      <c r="S18" s="3">
        <f t="shared" si="1"/>
        <v>0</v>
      </c>
      <c r="T18" s="143">
        <v>0</v>
      </c>
      <c r="U18" s="160">
        <v>0</v>
      </c>
      <c r="V18" s="160">
        <v>0</v>
      </c>
      <c r="W18" s="171">
        <v>0</v>
      </c>
      <c r="X18" s="32"/>
      <c r="Y18" s="3">
        <v>0</v>
      </c>
      <c r="Z18" s="3">
        <v>0</v>
      </c>
      <c r="AA18" s="214">
        <v>0</v>
      </c>
      <c r="AB18" s="151">
        <v>0</v>
      </c>
      <c r="AC18" s="3">
        <v>0</v>
      </c>
      <c r="AD18" s="3">
        <v>0</v>
      </c>
      <c r="AE18" s="213">
        <v>0</v>
      </c>
      <c r="AF18" s="214">
        <v>0</v>
      </c>
      <c r="AG18" s="217">
        <v>0</v>
      </c>
      <c r="AH18" s="38">
        <v>0</v>
      </c>
      <c r="AI18" s="160">
        <v>0</v>
      </c>
      <c r="AJ18" s="151">
        <v>0</v>
      </c>
      <c r="AK18" s="3">
        <v>0</v>
      </c>
      <c r="AL18" s="3">
        <v>0</v>
      </c>
      <c r="AM18" s="213">
        <v>0</v>
      </c>
      <c r="AN18" s="214">
        <v>0</v>
      </c>
      <c r="AO18" s="209">
        <f t="shared" si="2"/>
        <v>0</v>
      </c>
      <c r="AP18" s="38">
        <f t="shared" si="3"/>
        <v>0</v>
      </c>
      <c r="AQ18" s="143">
        <v>0</v>
      </c>
      <c r="AR18" s="160">
        <v>0</v>
      </c>
      <c r="AS18" s="160">
        <v>0</v>
      </c>
      <c r="AT18" s="171">
        <v>0</v>
      </c>
    </row>
    <row r="19" spans="1:46" s="175" customFormat="1" ht="18" customHeight="1" x14ac:dyDescent="0.15">
      <c r="A19" s="37" t="s">
        <v>8</v>
      </c>
      <c r="B19" s="7">
        <v>33127100</v>
      </c>
      <c r="C19" s="142">
        <v>15282</v>
      </c>
      <c r="D19" s="197">
        <v>99.1</v>
      </c>
      <c r="E19" s="141">
        <v>98.8</v>
      </c>
      <c r="F19" s="198">
        <v>138162900</v>
      </c>
      <c r="G19" s="198">
        <v>17839</v>
      </c>
      <c r="H19" s="199">
        <v>104.1</v>
      </c>
      <c r="I19" s="200">
        <v>101</v>
      </c>
      <c r="J19" s="201">
        <v>532000</v>
      </c>
      <c r="K19" s="198">
        <v>105</v>
      </c>
      <c r="L19" s="161">
        <v>91.5</v>
      </c>
      <c r="M19" s="202">
        <v>92.1</v>
      </c>
      <c r="N19" s="173">
        <v>16338000</v>
      </c>
      <c r="O19" s="2">
        <v>2723</v>
      </c>
      <c r="P19" s="147">
        <v>101.5</v>
      </c>
      <c r="Q19" s="141">
        <v>101.5</v>
      </c>
      <c r="R19" s="173">
        <f t="shared" si="0"/>
        <v>188160000</v>
      </c>
      <c r="S19" s="7">
        <f t="shared" si="1"/>
        <v>35949</v>
      </c>
      <c r="T19" s="142">
        <v>26501</v>
      </c>
      <c r="U19" s="161">
        <v>102.9</v>
      </c>
      <c r="V19" s="161">
        <v>100.1</v>
      </c>
      <c r="W19" s="170">
        <v>99.6</v>
      </c>
      <c r="X19" s="37" t="s">
        <v>8</v>
      </c>
      <c r="Y19" s="2">
        <v>543900</v>
      </c>
      <c r="Z19" s="2">
        <v>147</v>
      </c>
      <c r="AA19" s="200">
        <v>102.1</v>
      </c>
      <c r="AB19" s="141">
        <v>102.1</v>
      </c>
      <c r="AC19" s="2">
        <v>17738000</v>
      </c>
      <c r="AD19" s="2">
        <v>8869</v>
      </c>
      <c r="AE19" s="199">
        <v>95.8</v>
      </c>
      <c r="AF19" s="200">
        <v>95.8</v>
      </c>
      <c r="AG19" s="173">
        <v>966000</v>
      </c>
      <c r="AH19" s="7">
        <v>483</v>
      </c>
      <c r="AI19" s="161">
        <v>101.5</v>
      </c>
      <c r="AJ19" s="141">
        <v>101.5</v>
      </c>
      <c r="AK19" s="2">
        <v>13879200</v>
      </c>
      <c r="AL19" s="2">
        <v>5783</v>
      </c>
      <c r="AM19" s="199">
        <v>103.2</v>
      </c>
      <c r="AN19" s="200">
        <v>103.2</v>
      </c>
      <c r="AO19" s="173">
        <f t="shared" si="2"/>
        <v>33127100</v>
      </c>
      <c r="AP19" s="7">
        <f t="shared" si="3"/>
        <v>15282</v>
      </c>
      <c r="AQ19" s="142">
        <v>13451</v>
      </c>
      <c r="AR19" s="161">
        <v>99.1</v>
      </c>
      <c r="AS19" s="161">
        <v>98.8</v>
      </c>
      <c r="AT19" s="170">
        <v>98.3</v>
      </c>
    </row>
    <row r="20" spans="1:46" s="175" customFormat="1" ht="18" customHeight="1" x14ac:dyDescent="0.15">
      <c r="A20" s="32"/>
      <c r="B20" s="211">
        <v>0</v>
      </c>
      <c r="C20" s="210">
        <v>0</v>
      </c>
      <c r="D20" s="329"/>
      <c r="E20" s="151">
        <v>0</v>
      </c>
      <c r="F20" s="191">
        <v>0</v>
      </c>
      <c r="G20" s="191">
        <v>0</v>
      </c>
      <c r="H20" s="213">
        <v>0</v>
      </c>
      <c r="I20" s="214">
        <v>0</v>
      </c>
      <c r="J20" s="215"/>
      <c r="K20" s="149"/>
      <c r="L20" s="160">
        <v>0</v>
      </c>
      <c r="M20" s="216">
        <v>0</v>
      </c>
      <c r="N20" s="34">
        <v>0</v>
      </c>
      <c r="O20" s="3">
        <v>0</v>
      </c>
      <c r="P20" s="146">
        <v>0</v>
      </c>
      <c r="Q20" s="150">
        <v>0</v>
      </c>
      <c r="R20" s="3">
        <f t="shared" si="0"/>
        <v>0</v>
      </c>
      <c r="S20" s="3">
        <f t="shared" si="1"/>
        <v>0</v>
      </c>
      <c r="T20" s="143">
        <v>0</v>
      </c>
      <c r="U20" s="160">
        <v>0</v>
      </c>
      <c r="V20" s="160">
        <v>0</v>
      </c>
      <c r="W20" s="171">
        <v>0</v>
      </c>
      <c r="X20" s="32"/>
      <c r="Y20" s="3">
        <v>0</v>
      </c>
      <c r="Z20" s="3">
        <v>0</v>
      </c>
      <c r="AA20" s="214">
        <v>0</v>
      </c>
      <c r="AB20" s="151">
        <v>0</v>
      </c>
      <c r="AC20" s="3">
        <v>0</v>
      </c>
      <c r="AD20" s="3">
        <v>0</v>
      </c>
      <c r="AE20" s="213">
        <v>0</v>
      </c>
      <c r="AF20" s="214">
        <v>0</v>
      </c>
      <c r="AG20" s="217">
        <v>0</v>
      </c>
      <c r="AH20" s="38">
        <v>0</v>
      </c>
      <c r="AI20" s="160">
        <v>0</v>
      </c>
      <c r="AJ20" s="151">
        <v>0</v>
      </c>
      <c r="AK20" s="3">
        <v>0</v>
      </c>
      <c r="AL20" s="3">
        <v>0</v>
      </c>
      <c r="AM20" s="213">
        <v>0</v>
      </c>
      <c r="AN20" s="214">
        <v>0</v>
      </c>
      <c r="AO20" s="217">
        <f t="shared" si="2"/>
        <v>0</v>
      </c>
      <c r="AP20" s="38">
        <f t="shared" si="3"/>
        <v>0</v>
      </c>
      <c r="AQ20" s="143">
        <v>0</v>
      </c>
      <c r="AR20" s="160">
        <v>0</v>
      </c>
      <c r="AS20" s="160">
        <v>0</v>
      </c>
      <c r="AT20" s="171">
        <v>0</v>
      </c>
    </row>
    <row r="21" spans="1:46" s="175" customFormat="1" ht="18" customHeight="1" x14ac:dyDescent="0.15">
      <c r="A21" s="37" t="s">
        <v>9</v>
      </c>
      <c r="B21" s="7">
        <v>38285300</v>
      </c>
      <c r="C21" s="142">
        <v>17738</v>
      </c>
      <c r="D21" s="197">
        <v>99.8</v>
      </c>
      <c r="E21" s="141">
        <v>99.5</v>
      </c>
      <c r="F21" s="198">
        <v>138560700</v>
      </c>
      <c r="G21" s="198">
        <v>18055</v>
      </c>
      <c r="H21" s="199">
        <v>106.2</v>
      </c>
      <c r="I21" s="200">
        <v>102.6</v>
      </c>
      <c r="J21" s="201">
        <v>508400</v>
      </c>
      <c r="K21" s="198">
        <v>136</v>
      </c>
      <c r="L21" s="161">
        <v>98.2</v>
      </c>
      <c r="M21" s="202">
        <v>99.3</v>
      </c>
      <c r="N21" s="173">
        <v>17748000</v>
      </c>
      <c r="O21" s="2">
        <v>2958</v>
      </c>
      <c r="P21" s="147">
        <v>101.8</v>
      </c>
      <c r="Q21" s="141">
        <v>101.8</v>
      </c>
      <c r="R21" s="173">
        <f t="shared" si="0"/>
        <v>195102400</v>
      </c>
      <c r="S21" s="7">
        <f t="shared" si="1"/>
        <v>38887</v>
      </c>
      <c r="T21" s="142">
        <v>28914</v>
      </c>
      <c r="U21" s="161">
        <v>104.5</v>
      </c>
      <c r="V21" s="161">
        <v>101.1</v>
      </c>
      <c r="W21" s="170">
        <v>100.1</v>
      </c>
      <c r="X21" s="37" t="s">
        <v>9</v>
      </c>
      <c r="Y21" s="2">
        <v>580900</v>
      </c>
      <c r="Z21" s="2">
        <v>157</v>
      </c>
      <c r="AA21" s="200">
        <v>109</v>
      </c>
      <c r="AB21" s="141">
        <v>109</v>
      </c>
      <c r="AC21" s="2">
        <v>21336000</v>
      </c>
      <c r="AD21" s="2">
        <v>10668</v>
      </c>
      <c r="AE21" s="199">
        <v>96.9</v>
      </c>
      <c r="AF21" s="200">
        <v>96.9</v>
      </c>
      <c r="AG21" s="173">
        <v>1114000</v>
      </c>
      <c r="AH21" s="7">
        <v>557</v>
      </c>
      <c r="AI21" s="161">
        <v>98.1</v>
      </c>
      <c r="AJ21" s="141">
        <v>98.1</v>
      </c>
      <c r="AK21" s="2">
        <v>15254400</v>
      </c>
      <c r="AL21" s="2">
        <v>6356</v>
      </c>
      <c r="AM21" s="199">
        <v>104.1</v>
      </c>
      <c r="AN21" s="200">
        <v>104.1</v>
      </c>
      <c r="AO21" s="173">
        <f t="shared" si="2"/>
        <v>38285300</v>
      </c>
      <c r="AP21" s="7">
        <f t="shared" si="3"/>
        <v>17738</v>
      </c>
      <c r="AQ21" s="142">
        <v>15657</v>
      </c>
      <c r="AR21" s="161">
        <v>99.8</v>
      </c>
      <c r="AS21" s="161">
        <v>99.5</v>
      </c>
      <c r="AT21" s="170">
        <v>98.7</v>
      </c>
    </row>
    <row r="22" spans="1:46" s="175" customFormat="1" ht="18" customHeight="1" x14ac:dyDescent="0.15">
      <c r="A22" s="32"/>
      <c r="B22" s="211">
        <v>0</v>
      </c>
      <c r="C22" s="210">
        <v>0</v>
      </c>
      <c r="D22" s="329"/>
      <c r="E22" s="151">
        <v>0</v>
      </c>
      <c r="F22" s="191">
        <v>0</v>
      </c>
      <c r="G22" s="191">
        <v>0</v>
      </c>
      <c r="H22" s="213">
        <v>0</v>
      </c>
      <c r="I22" s="214">
        <v>0</v>
      </c>
      <c r="J22" s="215"/>
      <c r="K22" s="149"/>
      <c r="L22" s="160">
        <v>0</v>
      </c>
      <c r="M22" s="216">
        <v>0</v>
      </c>
      <c r="N22" s="34">
        <v>0</v>
      </c>
      <c r="O22" s="3">
        <v>0</v>
      </c>
      <c r="P22" s="146">
        <v>0</v>
      </c>
      <c r="Q22" s="150">
        <v>0</v>
      </c>
      <c r="R22" s="3">
        <f t="shared" si="0"/>
        <v>0</v>
      </c>
      <c r="S22" s="3">
        <f t="shared" si="1"/>
        <v>0</v>
      </c>
      <c r="T22" s="143">
        <v>0</v>
      </c>
      <c r="U22" s="160">
        <v>0</v>
      </c>
      <c r="V22" s="160">
        <v>0</v>
      </c>
      <c r="W22" s="171">
        <v>0</v>
      </c>
      <c r="X22" s="32"/>
      <c r="Y22" s="3">
        <v>0</v>
      </c>
      <c r="Z22" s="3">
        <v>0</v>
      </c>
      <c r="AA22" s="214">
        <v>0</v>
      </c>
      <c r="AB22" s="151">
        <v>0</v>
      </c>
      <c r="AC22" s="3">
        <v>0</v>
      </c>
      <c r="AD22" s="3">
        <v>0</v>
      </c>
      <c r="AE22" s="213">
        <v>0</v>
      </c>
      <c r="AF22" s="214">
        <v>0</v>
      </c>
      <c r="AG22" s="217">
        <v>0</v>
      </c>
      <c r="AH22" s="38">
        <v>0</v>
      </c>
      <c r="AI22" s="160">
        <v>0</v>
      </c>
      <c r="AJ22" s="151">
        <v>0</v>
      </c>
      <c r="AK22" s="3">
        <v>0</v>
      </c>
      <c r="AL22" s="3">
        <v>0</v>
      </c>
      <c r="AM22" s="213">
        <v>0</v>
      </c>
      <c r="AN22" s="214">
        <v>0</v>
      </c>
      <c r="AO22" s="209">
        <f t="shared" si="2"/>
        <v>0</v>
      </c>
      <c r="AP22" s="38">
        <f t="shared" si="3"/>
        <v>0</v>
      </c>
      <c r="AQ22" s="143">
        <v>0</v>
      </c>
      <c r="AR22" s="160">
        <v>0</v>
      </c>
      <c r="AS22" s="160">
        <v>0</v>
      </c>
      <c r="AT22" s="171">
        <v>0</v>
      </c>
    </row>
    <row r="23" spans="1:46" s="175" customFormat="1" ht="18" customHeight="1" x14ac:dyDescent="0.15">
      <c r="A23" s="37" t="s">
        <v>34</v>
      </c>
      <c r="B23" s="7">
        <v>43078400</v>
      </c>
      <c r="C23" s="142">
        <v>20085</v>
      </c>
      <c r="D23" s="197">
        <v>99.2</v>
      </c>
      <c r="E23" s="141">
        <v>98.9</v>
      </c>
      <c r="F23" s="198">
        <v>212169500</v>
      </c>
      <c r="G23" s="198">
        <v>26456</v>
      </c>
      <c r="H23" s="199">
        <v>104.8</v>
      </c>
      <c r="I23" s="200">
        <v>101.5</v>
      </c>
      <c r="J23" s="201">
        <v>1383900</v>
      </c>
      <c r="K23" s="198">
        <v>301</v>
      </c>
      <c r="L23" s="161">
        <v>99.2</v>
      </c>
      <c r="M23" s="202">
        <v>100</v>
      </c>
      <c r="N23" s="173">
        <v>19854000</v>
      </c>
      <c r="O23" s="2">
        <v>3309</v>
      </c>
      <c r="P23" s="147">
        <v>103.5</v>
      </c>
      <c r="Q23" s="141">
        <v>103.5</v>
      </c>
      <c r="R23" s="173">
        <f t="shared" si="0"/>
        <v>276485800</v>
      </c>
      <c r="S23" s="7">
        <f t="shared" si="1"/>
        <v>50151</v>
      </c>
      <c r="T23" s="142">
        <v>36814</v>
      </c>
      <c r="U23" s="161">
        <v>103.7</v>
      </c>
      <c r="V23" s="161">
        <v>100.5</v>
      </c>
      <c r="W23" s="170">
        <v>99.6</v>
      </c>
      <c r="X23" s="37" t="s">
        <v>170</v>
      </c>
      <c r="Y23" s="2">
        <v>606800</v>
      </c>
      <c r="Z23" s="2">
        <v>164</v>
      </c>
      <c r="AA23" s="200">
        <v>103.1</v>
      </c>
      <c r="AB23" s="141">
        <v>103.1</v>
      </c>
      <c r="AC23" s="2">
        <v>25514000</v>
      </c>
      <c r="AD23" s="2">
        <v>12757</v>
      </c>
      <c r="AE23" s="199">
        <v>96.4</v>
      </c>
      <c r="AF23" s="200">
        <v>96.4</v>
      </c>
      <c r="AG23" s="173">
        <v>1180000</v>
      </c>
      <c r="AH23" s="7">
        <v>590</v>
      </c>
      <c r="AI23" s="161">
        <v>99.7</v>
      </c>
      <c r="AJ23" s="141">
        <v>99.7</v>
      </c>
      <c r="AK23" s="2">
        <v>15777600</v>
      </c>
      <c r="AL23" s="2">
        <v>6574</v>
      </c>
      <c r="AM23" s="199">
        <v>104</v>
      </c>
      <c r="AN23" s="200">
        <v>104</v>
      </c>
      <c r="AO23" s="173">
        <f t="shared" si="2"/>
        <v>43078400</v>
      </c>
      <c r="AP23" s="7">
        <f t="shared" si="3"/>
        <v>20085</v>
      </c>
      <c r="AQ23" s="142">
        <v>17715</v>
      </c>
      <c r="AR23" s="161">
        <v>99.2</v>
      </c>
      <c r="AS23" s="161">
        <v>98.9</v>
      </c>
      <c r="AT23" s="170">
        <v>98.4</v>
      </c>
    </row>
    <row r="24" spans="1:46" s="175" customFormat="1" ht="18" customHeight="1" x14ac:dyDescent="0.15">
      <c r="A24" s="32"/>
      <c r="B24" s="211">
        <v>0</v>
      </c>
      <c r="C24" s="210">
        <v>0</v>
      </c>
      <c r="D24" s="329"/>
      <c r="E24" s="151">
        <v>0</v>
      </c>
      <c r="F24" s="191">
        <v>0</v>
      </c>
      <c r="G24" s="191">
        <v>0</v>
      </c>
      <c r="H24" s="213">
        <v>0</v>
      </c>
      <c r="I24" s="214">
        <v>0</v>
      </c>
      <c r="J24" s="215"/>
      <c r="K24" s="149"/>
      <c r="L24" s="160">
        <v>0</v>
      </c>
      <c r="M24" s="216">
        <v>0</v>
      </c>
      <c r="N24" s="34">
        <v>0</v>
      </c>
      <c r="O24" s="3">
        <v>0</v>
      </c>
      <c r="P24" s="146">
        <v>0</v>
      </c>
      <c r="Q24" s="150">
        <v>0</v>
      </c>
      <c r="R24" s="3">
        <f t="shared" si="0"/>
        <v>0</v>
      </c>
      <c r="S24" s="3">
        <f t="shared" si="1"/>
        <v>0</v>
      </c>
      <c r="T24" s="143">
        <v>0</v>
      </c>
      <c r="U24" s="160">
        <v>0</v>
      </c>
      <c r="V24" s="160">
        <v>0</v>
      </c>
      <c r="W24" s="171">
        <v>0</v>
      </c>
      <c r="X24" s="32"/>
      <c r="Y24" s="3">
        <v>0</v>
      </c>
      <c r="Z24" s="3">
        <v>0</v>
      </c>
      <c r="AA24" s="214">
        <v>0</v>
      </c>
      <c r="AB24" s="151">
        <v>0</v>
      </c>
      <c r="AC24" s="3">
        <v>0</v>
      </c>
      <c r="AD24" s="3">
        <v>0</v>
      </c>
      <c r="AE24" s="213">
        <v>0</v>
      </c>
      <c r="AF24" s="214">
        <v>0</v>
      </c>
      <c r="AG24" s="217">
        <v>0</v>
      </c>
      <c r="AH24" s="38">
        <v>0</v>
      </c>
      <c r="AI24" s="160">
        <v>0</v>
      </c>
      <c r="AJ24" s="151">
        <v>0</v>
      </c>
      <c r="AK24" s="3">
        <v>0</v>
      </c>
      <c r="AL24" s="3">
        <v>0</v>
      </c>
      <c r="AM24" s="213">
        <v>0</v>
      </c>
      <c r="AN24" s="214">
        <v>0</v>
      </c>
      <c r="AO24" s="209">
        <f t="shared" si="2"/>
        <v>0</v>
      </c>
      <c r="AP24" s="38">
        <f t="shared" si="3"/>
        <v>0</v>
      </c>
      <c r="AQ24" s="143">
        <v>0</v>
      </c>
      <c r="AR24" s="160">
        <v>0</v>
      </c>
      <c r="AS24" s="160">
        <v>0</v>
      </c>
      <c r="AT24" s="171">
        <v>0</v>
      </c>
    </row>
    <row r="25" spans="1:46" s="175" customFormat="1" ht="18" customHeight="1" x14ac:dyDescent="0.15">
      <c r="A25" s="37" t="s">
        <v>35</v>
      </c>
      <c r="B25" s="7">
        <v>23795400</v>
      </c>
      <c r="C25" s="142">
        <v>10938</v>
      </c>
      <c r="D25" s="197">
        <v>99.6</v>
      </c>
      <c r="E25" s="141">
        <v>99.2</v>
      </c>
      <c r="F25" s="198">
        <v>96035000</v>
      </c>
      <c r="G25" s="198">
        <v>12792</v>
      </c>
      <c r="H25" s="199">
        <v>104.9</v>
      </c>
      <c r="I25" s="200">
        <v>101.9</v>
      </c>
      <c r="J25" s="201">
        <v>302600</v>
      </c>
      <c r="K25" s="198">
        <v>59</v>
      </c>
      <c r="L25" s="161">
        <v>98.1</v>
      </c>
      <c r="M25" s="202">
        <v>98.3</v>
      </c>
      <c r="N25" s="173">
        <v>13518000</v>
      </c>
      <c r="O25" s="2">
        <v>2253</v>
      </c>
      <c r="P25" s="147">
        <v>103</v>
      </c>
      <c r="Q25" s="141">
        <v>103</v>
      </c>
      <c r="R25" s="173">
        <f t="shared" si="0"/>
        <v>133651000</v>
      </c>
      <c r="S25" s="7">
        <f t="shared" si="1"/>
        <v>26042</v>
      </c>
      <c r="T25" s="142">
        <v>19288</v>
      </c>
      <c r="U25" s="161">
        <v>103.7</v>
      </c>
      <c r="V25" s="161">
        <v>100.8</v>
      </c>
      <c r="W25" s="170">
        <v>100.1</v>
      </c>
      <c r="X25" s="37" t="s">
        <v>171</v>
      </c>
      <c r="Y25" s="2">
        <v>347800</v>
      </c>
      <c r="Z25" s="2">
        <v>94</v>
      </c>
      <c r="AA25" s="200">
        <v>110.6</v>
      </c>
      <c r="AB25" s="141">
        <v>110.6</v>
      </c>
      <c r="AC25" s="2">
        <v>12040000</v>
      </c>
      <c r="AD25" s="2">
        <v>6020</v>
      </c>
      <c r="AE25" s="199">
        <v>96.4</v>
      </c>
      <c r="AF25" s="200">
        <v>96.4</v>
      </c>
      <c r="AG25" s="173">
        <v>850000</v>
      </c>
      <c r="AH25" s="7">
        <v>425</v>
      </c>
      <c r="AI25" s="161">
        <v>96.2</v>
      </c>
      <c r="AJ25" s="141">
        <v>96.2</v>
      </c>
      <c r="AK25" s="2">
        <v>10557600</v>
      </c>
      <c r="AL25" s="2">
        <v>4399</v>
      </c>
      <c r="AM25" s="199">
        <v>103.5</v>
      </c>
      <c r="AN25" s="200">
        <v>103.5</v>
      </c>
      <c r="AO25" s="173">
        <f t="shared" si="2"/>
        <v>23795400</v>
      </c>
      <c r="AP25" s="7">
        <f t="shared" si="3"/>
        <v>10938</v>
      </c>
      <c r="AQ25" s="142">
        <v>9623</v>
      </c>
      <c r="AR25" s="161">
        <v>99.6</v>
      </c>
      <c r="AS25" s="161">
        <v>99.2</v>
      </c>
      <c r="AT25" s="170">
        <v>98.9</v>
      </c>
    </row>
    <row r="26" spans="1:46" s="175" customFormat="1" ht="18" customHeight="1" x14ac:dyDescent="0.15">
      <c r="A26" s="32"/>
      <c r="B26" s="211">
        <v>0</v>
      </c>
      <c r="C26" s="210">
        <v>0</v>
      </c>
      <c r="D26" s="329"/>
      <c r="E26" s="151">
        <v>0</v>
      </c>
      <c r="F26" s="191">
        <v>0</v>
      </c>
      <c r="G26" s="191">
        <v>0</v>
      </c>
      <c r="H26" s="213">
        <v>0</v>
      </c>
      <c r="I26" s="214">
        <v>0</v>
      </c>
      <c r="J26" s="215"/>
      <c r="K26" s="149"/>
      <c r="L26" s="160">
        <v>0</v>
      </c>
      <c r="M26" s="216">
        <v>0</v>
      </c>
      <c r="N26" s="34">
        <v>0</v>
      </c>
      <c r="O26" s="3">
        <v>0</v>
      </c>
      <c r="P26" s="146">
        <v>0</v>
      </c>
      <c r="Q26" s="150">
        <v>0</v>
      </c>
      <c r="R26" s="3">
        <f t="shared" si="0"/>
        <v>0</v>
      </c>
      <c r="S26" s="3">
        <f t="shared" si="1"/>
        <v>0</v>
      </c>
      <c r="T26" s="143">
        <v>0</v>
      </c>
      <c r="U26" s="160">
        <v>0</v>
      </c>
      <c r="V26" s="160">
        <v>0</v>
      </c>
      <c r="W26" s="171">
        <v>0</v>
      </c>
      <c r="X26" s="32"/>
      <c r="Y26" s="3">
        <v>0</v>
      </c>
      <c r="Z26" s="3">
        <v>0</v>
      </c>
      <c r="AA26" s="214">
        <v>0</v>
      </c>
      <c r="AB26" s="151">
        <v>0</v>
      </c>
      <c r="AC26" s="3">
        <v>0</v>
      </c>
      <c r="AD26" s="3">
        <v>0</v>
      </c>
      <c r="AE26" s="213">
        <v>0</v>
      </c>
      <c r="AF26" s="214">
        <v>0</v>
      </c>
      <c r="AG26" s="217">
        <v>0</v>
      </c>
      <c r="AH26" s="38">
        <v>0</v>
      </c>
      <c r="AI26" s="160">
        <v>0</v>
      </c>
      <c r="AJ26" s="151">
        <v>0</v>
      </c>
      <c r="AK26" s="3">
        <v>0</v>
      </c>
      <c r="AL26" s="3">
        <v>0</v>
      </c>
      <c r="AM26" s="213">
        <v>0</v>
      </c>
      <c r="AN26" s="214">
        <v>0</v>
      </c>
      <c r="AO26" s="209">
        <f t="shared" si="2"/>
        <v>0</v>
      </c>
      <c r="AP26" s="38">
        <f t="shared" si="3"/>
        <v>0</v>
      </c>
      <c r="AQ26" s="143">
        <v>0</v>
      </c>
      <c r="AR26" s="160">
        <v>0</v>
      </c>
      <c r="AS26" s="160">
        <v>0</v>
      </c>
      <c r="AT26" s="171">
        <v>0</v>
      </c>
    </row>
    <row r="27" spans="1:46" s="175" customFormat="1" ht="18" customHeight="1" x14ac:dyDescent="0.15">
      <c r="A27" s="37" t="s">
        <v>10</v>
      </c>
      <c r="B27" s="7">
        <v>29878400</v>
      </c>
      <c r="C27" s="142">
        <v>13765</v>
      </c>
      <c r="D27" s="197">
        <v>99.2</v>
      </c>
      <c r="E27" s="141">
        <v>98.9</v>
      </c>
      <c r="F27" s="198">
        <v>127868500</v>
      </c>
      <c r="G27" s="198">
        <v>16452</v>
      </c>
      <c r="H27" s="199">
        <v>104.4</v>
      </c>
      <c r="I27" s="200">
        <v>101.2</v>
      </c>
      <c r="J27" s="201">
        <v>1216700</v>
      </c>
      <c r="K27" s="198">
        <v>208</v>
      </c>
      <c r="L27" s="161">
        <v>102</v>
      </c>
      <c r="M27" s="202">
        <v>102</v>
      </c>
      <c r="N27" s="173">
        <v>15834000</v>
      </c>
      <c r="O27" s="2">
        <v>2639</v>
      </c>
      <c r="P27" s="147">
        <v>103</v>
      </c>
      <c r="Q27" s="141">
        <v>103</v>
      </c>
      <c r="R27" s="173">
        <f t="shared" si="0"/>
        <v>174797600</v>
      </c>
      <c r="S27" s="7">
        <f t="shared" si="1"/>
        <v>33064</v>
      </c>
      <c r="T27" s="142">
        <v>24495</v>
      </c>
      <c r="U27" s="161">
        <v>103.3</v>
      </c>
      <c r="V27" s="161">
        <v>100.4</v>
      </c>
      <c r="W27" s="170">
        <v>99.8</v>
      </c>
      <c r="X27" s="37" t="s">
        <v>10</v>
      </c>
      <c r="Y27" s="2">
        <v>473600</v>
      </c>
      <c r="Z27" s="2">
        <v>128</v>
      </c>
      <c r="AA27" s="200">
        <v>94.1</v>
      </c>
      <c r="AB27" s="141">
        <v>94.1</v>
      </c>
      <c r="AC27" s="2">
        <v>15734000</v>
      </c>
      <c r="AD27" s="2">
        <v>7867</v>
      </c>
      <c r="AE27" s="199">
        <v>95.7</v>
      </c>
      <c r="AF27" s="200">
        <v>95.7</v>
      </c>
      <c r="AG27" s="173">
        <v>886000</v>
      </c>
      <c r="AH27" s="7">
        <v>443</v>
      </c>
      <c r="AI27" s="161">
        <v>97.4</v>
      </c>
      <c r="AJ27" s="141">
        <v>97.4</v>
      </c>
      <c r="AK27" s="2">
        <v>12784800</v>
      </c>
      <c r="AL27" s="2">
        <v>5327</v>
      </c>
      <c r="AM27" s="199">
        <v>104.3</v>
      </c>
      <c r="AN27" s="200">
        <v>104.3</v>
      </c>
      <c r="AO27" s="173">
        <f t="shared" si="2"/>
        <v>29878400</v>
      </c>
      <c r="AP27" s="7">
        <f t="shared" si="3"/>
        <v>13765</v>
      </c>
      <c r="AQ27" s="142">
        <v>12175</v>
      </c>
      <c r="AR27" s="161">
        <v>99.2</v>
      </c>
      <c r="AS27" s="161">
        <v>98.9</v>
      </c>
      <c r="AT27" s="170">
        <v>98.4</v>
      </c>
    </row>
    <row r="28" spans="1:46" s="175" customFormat="1" ht="18" customHeight="1" x14ac:dyDescent="0.15">
      <c r="A28" s="32"/>
      <c r="B28" s="211">
        <v>0</v>
      </c>
      <c r="C28" s="210">
        <v>0</v>
      </c>
      <c r="D28" s="329"/>
      <c r="E28" s="151">
        <v>0</v>
      </c>
      <c r="F28" s="191">
        <v>0</v>
      </c>
      <c r="G28" s="191">
        <v>0</v>
      </c>
      <c r="H28" s="213">
        <v>0</v>
      </c>
      <c r="I28" s="214">
        <v>0</v>
      </c>
      <c r="J28" s="215"/>
      <c r="K28" s="149"/>
      <c r="L28" s="160">
        <v>0</v>
      </c>
      <c r="M28" s="216">
        <v>0</v>
      </c>
      <c r="N28" s="34">
        <v>0</v>
      </c>
      <c r="O28" s="3">
        <v>0</v>
      </c>
      <c r="P28" s="146">
        <v>0</v>
      </c>
      <c r="Q28" s="150">
        <v>0</v>
      </c>
      <c r="R28" s="3">
        <f t="shared" si="0"/>
        <v>0</v>
      </c>
      <c r="S28" s="3">
        <f t="shared" si="1"/>
        <v>0</v>
      </c>
      <c r="T28" s="143">
        <v>0</v>
      </c>
      <c r="U28" s="160">
        <v>0</v>
      </c>
      <c r="V28" s="160">
        <v>0</v>
      </c>
      <c r="W28" s="171">
        <v>0</v>
      </c>
      <c r="X28" s="32"/>
      <c r="Y28" s="3">
        <v>0</v>
      </c>
      <c r="Z28" s="3">
        <v>0</v>
      </c>
      <c r="AA28" s="214">
        <v>0</v>
      </c>
      <c r="AB28" s="151">
        <v>0</v>
      </c>
      <c r="AC28" s="3">
        <v>0</v>
      </c>
      <c r="AD28" s="3">
        <v>0</v>
      </c>
      <c r="AE28" s="213">
        <v>0</v>
      </c>
      <c r="AF28" s="214">
        <v>0</v>
      </c>
      <c r="AG28" s="217">
        <v>0</v>
      </c>
      <c r="AH28" s="38">
        <v>0</v>
      </c>
      <c r="AI28" s="160">
        <v>0</v>
      </c>
      <c r="AJ28" s="151">
        <v>0</v>
      </c>
      <c r="AK28" s="3">
        <v>0</v>
      </c>
      <c r="AL28" s="3">
        <v>0</v>
      </c>
      <c r="AM28" s="213">
        <v>0</v>
      </c>
      <c r="AN28" s="214">
        <v>0</v>
      </c>
      <c r="AO28" s="209">
        <f t="shared" si="2"/>
        <v>0</v>
      </c>
      <c r="AP28" s="38">
        <f t="shared" si="3"/>
        <v>0</v>
      </c>
      <c r="AQ28" s="143">
        <v>0</v>
      </c>
      <c r="AR28" s="160">
        <v>0</v>
      </c>
      <c r="AS28" s="160">
        <v>0</v>
      </c>
      <c r="AT28" s="171">
        <v>0</v>
      </c>
    </row>
    <row r="29" spans="1:46" s="175" customFormat="1" ht="18" customHeight="1" x14ac:dyDescent="0.15">
      <c r="A29" s="37" t="s">
        <v>11</v>
      </c>
      <c r="B29" s="7">
        <v>31561900</v>
      </c>
      <c r="C29" s="142">
        <v>14506</v>
      </c>
      <c r="D29" s="197">
        <v>100.2</v>
      </c>
      <c r="E29" s="151">
        <v>100</v>
      </c>
      <c r="F29" s="198">
        <v>175787500</v>
      </c>
      <c r="G29" s="198">
        <v>22965</v>
      </c>
      <c r="H29" s="199">
        <v>105.9</v>
      </c>
      <c r="I29" s="200">
        <v>102</v>
      </c>
      <c r="J29" s="201">
        <v>2022700</v>
      </c>
      <c r="K29" s="198">
        <v>468</v>
      </c>
      <c r="L29" s="161">
        <v>102</v>
      </c>
      <c r="M29" s="202">
        <v>101.3</v>
      </c>
      <c r="N29" s="173">
        <v>23994000</v>
      </c>
      <c r="O29" s="2">
        <v>3999</v>
      </c>
      <c r="P29" s="147">
        <v>104</v>
      </c>
      <c r="Q29" s="141">
        <v>104</v>
      </c>
      <c r="R29" s="173">
        <f t="shared" si="0"/>
        <v>233366100</v>
      </c>
      <c r="S29" s="7">
        <f t="shared" si="1"/>
        <v>41938</v>
      </c>
      <c r="T29" s="142">
        <v>29694</v>
      </c>
      <c r="U29" s="161">
        <v>104.8</v>
      </c>
      <c r="V29" s="161">
        <v>101.5</v>
      </c>
      <c r="W29" s="170">
        <v>101</v>
      </c>
      <c r="X29" s="37" t="s">
        <v>11</v>
      </c>
      <c r="Y29" s="2">
        <v>810300</v>
      </c>
      <c r="Z29" s="2">
        <v>219</v>
      </c>
      <c r="AA29" s="200">
        <v>100</v>
      </c>
      <c r="AB29" s="141">
        <v>100</v>
      </c>
      <c r="AC29" s="2">
        <v>16580000</v>
      </c>
      <c r="AD29" s="2">
        <v>8290</v>
      </c>
      <c r="AE29" s="199">
        <v>97.5</v>
      </c>
      <c r="AF29" s="200">
        <v>97.5</v>
      </c>
      <c r="AG29" s="173">
        <v>1106000</v>
      </c>
      <c r="AH29" s="7">
        <v>553</v>
      </c>
      <c r="AI29" s="161">
        <v>95.8</v>
      </c>
      <c r="AJ29" s="141">
        <v>95.8</v>
      </c>
      <c r="AK29" s="2">
        <v>13065600</v>
      </c>
      <c r="AL29" s="2">
        <v>5444</v>
      </c>
      <c r="AM29" s="199">
        <v>104.4</v>
      </c>
      <c r="AN29" s="200">
        <v>104.4</v>
      </c>
      <c r="AO29" s="173">
        <f t="shared" si="2"/>
        <v>31561900</v>
      </c>
      <c r="AP29" s="7">
        <f t="shared" si="3"/>
        <v>14506</v>
      </c>
      <c r="AQ29" s="142">
        <v>12642</v>
      </c>
      <c r="AR29" s="161">
        <v>100.2</v>
      </c>
      <c r="AS29" s="161">
        <v>100</v>
      </c>
      <c r="AT29" s="170">
        <v>99.9</v>
      </c>
    </row>
    <row r="30" spans="1:46" s="175" customFormat="1" ht="18" customHeight="1" x14ac:dyDescent="0.15">
      <c r="A30" s="32"/>
      <c r="B30" s="211">
        <v>0</v>
      </c>
      <c r="C30" s="210">
        <v>0</v>
      </c>
      <c r="D30" s="329"/>
      <c r="E30" s="153">
        <v>0</v>
      </c>
      <c r="F30" s="191">
        <v>0</v>
      </c>
      <c r="G30" s="191">
        <v>0</v>
      </c>
      <c r="H30" s="213">
        <v>0</v>
      </c>
      <c r="I30" s="214">
        <v>0</v>
      </c>
      <c r="J30" s="215"/>
      <c r="K30" s="149"/>
      <c r="L30" s="160">
        <v>0</v>
      </c>
      <c r="M30" s="216">
        <v>0</v>
      </c>
      <c r="N30" s="34">
        <v>0</v>
      </c>
      <c r="O30" s="3">
        <v>0</v>
      </c>
      <c r="P30" s="146">
        <v>0</v>
      </c>
      <c r="Q30" s="150">
        <v>0</v>
      </c>
      <c r="R30" s="3">
        <f t="shared" si="0"/>
        <v>0</v>
      </c>
      <c r="S30" s="3">
        <f t="shared" si="1"/>
        <v>0</v>
      </c>
      <c r="T30" s="143">
        <v>0</v>
      </c>
      <c r="U30" s="160">
        <v>0</v>
      </c>
      <c r="V30" s="160">
        <v>0</v>
      </c>
      <c r="W30" s="171">
        <v>0</v>
      </c>
      <c r="X30" s="32"/>
      <c r="Y30" s="3">
        <v>0</v>
      </c>
      <c r="Z30" s="3">
        <v>0</v>
      </c>
      <c r="AA30" s="214">
        <v>0</v>
      </c>
      <c r="AB30" s="151">
        <v>0</v>
      </c>
      <c r="AC30" s="3">
        <v>0</v>
      </c>
      <c r="AD30" s="3">
        <v>0</v>
      </c>
      <c r="AE30" s="213">
        <v>0</v>
      </c>
      <c r="AF30" s="214">
        <v>0</v>
      </c>
      <c r="AG30" s="217">
        <v>0</v>
      </c>
      <c r="AH30" s="38">
        <v>0</v>
      </c>
      <c r="AI30" s="160">
        <v>0</v>
      </c>
      <c r="AJ30" s="151">
        <v>0</v>
      </c>
      <c r="AK30" s="3">
        <v>0</v>
      </c>
      <c r="AL30" s="3">
        <v>0</v>
      </c>
      <c r="AM30" s="213">
        <v>0</v>
      </c>
      <c r="AN30" s="214">
        <v>0</v>
      </c>
      <c r="AO30" s="209">
        <f t="shared" si="2"/>
        <v>0</v>
      </c>
      <c r="AP30" s="38">
        <f t="shared" si="3"/>
        <v>0</v>
      </c>
      <c r="AQ30" s="143">
        <v>0</v>
      </c>
      <c r="AR30" s="160">
        <v>0</v>
      </c>
      <c r="AS30" s="160">
        <v>0</v>
      </c>
      <c r="AT30" s="171">
        <v>0</v>
      </c>
    </row>
    <row r="31" spans="1:46" s="175" customFormat="1" ht="18" customHeight="1" x14ac:dyDescent="0.15">
      <c r="A31" s="37" t="s">
        <v>36</v>
      </c>
      <c r="B31" s="7">
        <v>23809100</v>
      </c>
      <c r="C31" s="142">
        <v>11031</v>
      </c>
      <c r="D31" s="197">
        <v>98.6</v>
      </c>
      <c r="E31" s="141">
        <v>98.3</v>
      </c>
      <c r="F31" s="198">
        <v>144431200</v>
      </c>
      <c r="G31" s="198">
        <v>17751</v>
      </c>
      <c r="H31" s="199">
        <v>105.9</v>
      </c>
      <c r="I31" s="200">
        <v>102.3</v>
      </c>
      <c r="J31" s="201">
        <v>1073100</v>
      </c>
      <c r="K31" s="198">
        <v>329</v>
      </c>
      <c r="L31" s="161">
        <v>101</v>
      </c>
      <c r="M31" s="202">
        <v>100.9</v>
      </c>
      <c r="N31" s="173">
        <v>15612000</v>
      </c>
      <c r="O31" s="2">
        <v>2602</v>
      </c>
      <c r="P31" s="147">
        <v>102.6</v>
      </c>
      <c r="Q31" s="141">
        <v>102.6</v>
      </c>
      <c r="R31" s="173">
        <f t="shared" si="0"/>
        <v>184925400</v>
      </c>
      <c r="S31" s="7">
        <f t="shared" si="1"/>
        <v>31713</v>
      </c>
      <c r="T31" s="142">
        <v>23164</v>
      </c>
      <c r="U31" s="161">
        <v>104.6</v>
      </c>
      <c r="V31" s="161">
        <v>100.9</v>
      </c>
      <c r="W31" s="170">
        <v>100.5</v>
      </c>
      <c r="X31" s="37" t="s">
        <v>172</v>
      </c>
      <c r="Y31" s="2">
        <v>381100</v>
      </c>
      <c r="Z31" s="2">
        <v>103</v>
      </c>
      <c r="AA31" s="200">
        <v>97.2</v>
      </c>
      <c r="AB31" s="141">
        <v>97.2</v>
      </c>
      <c r="AC31" s="2">
        <v>13234000</v>
      </c>
      <c r="AD31" s="2">
        <v>6617</v>
      </c>
      <c r="AE31" s="199">
        <v>95.5</v>
      </c>
      <c r="AF31" s="200">
        <v>95.5</v>
      </c>
      <c r="AG31" s="173">
        <v>762000</v>
      </c>
      <c r="AH31" s="7">
        <v>381</v>
      </c>
      <c r="AI31" s="161">
        <v>97.4</v>
      </c>
      <c r="AJ31" s="141">
        <v>97.4</v>
      </c>
      <c r="AK31" s="2">
        <v>9432000</v>
      </c>
      <c r="AL31" s="2">
        <v>3930</v>
      </c>
      <c r="AM31" s="199">
        <v>103.4</v>
      </c>
      <c r="AN31" s="200">
        <v>103.4</v>
      </c>
      <c r="AO31" s="173">
        <f t="shared" si="2"/>
        <v>23809100</v>
      </c>
      <c r="AP31" s="7">
        <f t="shared" si="3"/>
        <v>11031</v>
      </c>
      <c r="AQ31" s="142">
        <v>9840</v>
      </c>
      <c r="AR31" s="161">
        <v>98.6</v>
      </c>
      <c r="AS31" s="161">
        <v>98.3</v>
      </c>
      <c r="AT31" s="170">
        <v>98.3</v>
      </c>
    </row>
    <row r="32" spans="1:46" s="175" customFormat="1" ht="18" customHeight="1" x14ac:dyDescent="0.15">
      <c r="A32" s="32"/>
      <c r="B32" s="211">
        <v>0</v>
      </c>
      <c r="C32" s="210">
        <v>0</v>
      </c>
      <c r="D32" s="329"/>
      <c r="E32" s="151">
        <v>0</v>
      </c>
      <c r="F32" s="191">
        <v>0</v>
      </c>
      <c r="G32" s="191">
        <v>0</v>
      </c>
      <c r="H32" s="213">
        <v>0</v>
      </c>
      <c r="I32" s="214">
        <v>0</v>
      </c>
      <c r="J32" s="215"/>
      <c r="K32" s="149"/>
      <c r="L32" s="160">
        <v>0</v>
      </c>
      <c r="M32" s="216">
        <v>0</v>
      </c>
      <c r="N32" s="34">
        <v>0</v>
      </c>
      <c r="O32" s="3">
        <v>0</v>
      </c>
      <c r="P32" s="146">
        <v>0</v>
      </c>
      <c r="Q32" s="150">
        <v>0</v>
      </c>
      <c r="R32" s="3">
        <f t="shared" si="0"/>
        <v>0</v>
      </c>
      <c r="S32" s="3">
        <f t="shared" si="1"/>
        <v>0</v>
      </c>
      <c r="T32" s="143">
        <v>0</v>
      </c>
      <c r="U32" s="160">
        <v>0</v>
      </c>
      <c r="V32" s="160">
        <v>0</v>
      </c>
      <c r="W32" s="171">
        <v>0</v>
      </c>
      <c r="X32" s="32"/>
      <c r="Y32" s="3">
        <v>0</v>
      </c>
      <c r="Z32" s="3">
        <v>0</v>
      </c>
      <c r="AA32" s="214">
        <v>0</v>
      </c>
      <c r="AB32" s="151">
        <v>0</v>
      </c>
      <c r="AC32" s="3">
        <v>0</v>
      </c>
      <c r="AD32" s="3">
        <v>0</v>
      </c>
      <c r="AE32" s="213">
        <v>0</v>
      </c>
      <c r="AF32" s="214">
        <v>0</v>
      </c>
      <c r="AG32" s="217">
        <v>0</v>
      </c>
      <c r="AH32" s="38">
        <v>0</v>
      </c>
      <c r="AI32" s="160">
        <v>0</v>
      </c>
      <c r="AJ32" s="151">
        <v>0</v>
      </c>
      <c r="AK32" s="3">
        <v>0</v>
      </c>
      <c r="AL32" s="3">
        <v>0</v>
      </c>
      <c r="AM32" s="213">
        <v>0</v>
      </c>
      <c r="AN32" s="214">
        <v>0</v>
      </c>
      <c r="AO32" s="209">
        <f t="shared" si="2"/>
        <v>0</v>
      </c>
      <c r="AP32" s="38">
        <f t="shared" si="3"/>
        <v>0</v>
      </c>
      <c r="AQ32" s="143">
        <v>0</v>
      </c>
      <c r="AR32" s="160">
        <v>0</v>
      </c>
      <c r="AS32" s="160">
        <v>0</v>
      </c>
      <c r="AT32" s="171">
        <v>0</v>
      </c>
    </row>
    <row r="33" spans="1:46" s="175" customFormat="1" ht="18" customHeight="1" x14ac:dyDescent="0.15">
      <c r="A33" s="37" t="s">
        <v>12</v>
      </c>
      <c r="B33" s="7">
        <v>26025400</v>
      </c>
      <c r="C33" s="142">
        <v>12088</v>
      </c>
      <c r="D33" s="197">
        <v>100.6</v>
      </c>
      <c r="E33" s="141">
        <v>100.3</v>
      </c>
      <c r="F33" s="198">
        <v>150970700</v>
      </c>
      <c r="G33" s="198">
        <v>19164</v>
      </c>
      <c r="H33" s="199">
        <v>105</v>
      </c>
      <c r="I33" s="200">
        <v>101.7</v>
      </c>
      <c r="J33" s="201">
        <v>913700</v>
      </c>
      <c r="K33" s="198">
        <v>283</v>
      </c>
      <c r="L33" s="161">
        <v>102.4</v>
      </c>
      <c r="M33" s="202">
        <v>102.2</v>
      </c>
      <c r="N33" s="173">
        <v>20142000</v>
      </c>
      <c r="O33" s="2">
        <v>3357</v>
      </c>
      <c r="P33" s="147">
        <v>104.9</v>
      </c>
      <c r="Q33" s="141">
        <v>104.9</v>
      </c>
      <c r="R33" s="173">
        <f t="shared" si="0"/>
        <v>198051800</v>
      </c>
      <c r="S33" s="7">
        <f t="shared" si="1"/>
        <v>34892</v>
      </c>
      <c r="T33" s="142">
        <v>25837</v>
      </c>
      <c r="U33" s="161">
        <v>104.4</v>
      </c>
      <c r="V33" s="161">
        <v>101.5</v>
      </c>
      <c r="W33" s="170">
        <v>101.3</v>
      </c>
      <c r="X33" s="37" t="s">
        <v>12</v>
      </c>
      <c r="Y33" s="2">
        <v>584600</v>
      </c>
      <c r="Z33" s="2">
        <v>158</v>
      </c>
      <c r="AA33" s="200">
        <v>102.6</v>
      </c>
      <c r="AB33" s="141">
        <v>102.6</v>
      </c>
      <c r="AC33" s="2">
        <v>15140000</v>
      </c>
      <c r="AD33" s="2">
        <v>7570</v>
      </c>
      <c r="AE33" s="199">
        <v>98.1</v>
      </c>
      <c r="AF33" s="200">
        <v>98.1</v>
      </c>
      <c r="AG33" s="173">
        <v>816000</v>
      </c>
      <c r="AH33" s="7">
        <v>408</v>
      </c>
      <c r="AI33" s="161">
        <v>100.7</v>
      </c>
      <c r="AJ33" s="141">
        <v>100.7</v>
      </c>
      <c r="AK33" s="2">
        <v>9484800</v>
      </c>
      <c r="AL33" s="2">
        <v>3952</v>
      </c>
      <c r="AM33" s="199">
        <v>104.8</v>
      </c>
      <c r="AN33" s="200">
        <v>104.8</v>
      </c>
      <c r="AO33" s="173">
        <f t="shared" si="2"/>
        <v>26025400</v>
      </c>
      <c r="AP33" s="7">
        <f t="shared" si="3"/>
        <v>12088</v>
      </c>
      <c r="AQ33" s="142">
        <v>10663</v>
      </c>
      <c r="AR33" s="161">
        <v>100.6</v>
      </c>
      <c r="AS33" s="161">
        <v>100.3</v>
      </c>
      <c r="AT33" s="170">
        <v>99.6</v>
      </c>
    </row>
    <row r="34" spans="1:46" s="175" customFormat="1" ht="18" customHeight="1" x14ac:dyDescent="0.15">
      <c r="A34" s="32"/>
      <c r="B34" s="211">
        <v>0</v>
      </c>
      <c r="C34" s="210">
        <v>0</v>
      </c>
      <c r="D34" s="329"/>
      <c r="E34" s="151">
        <v>0</v>
      </c>
      <c r="F34" s="191">
        <v>0</v>
      </c>
      <c r="G34" s="191">
        <v>0</v>
      </c>
      <c r="H34" s="213">
        <v>0</v>
      </c>
      <c r="I34" s="214">
        <v>0</v>
      </c>
      <c r="J34" s="215"/>
      <c r="K34" s="149"/>
      <c r="L34" s="160">
        <v>0</v>
      </c>
      <c r="M34" s="216">
        <v>0</v>
      </c>
      <c r="N34" s="34">
        <v>0</v>
      </c>
      <c r="O34" s="3">
        <v>0</v>
      </c>
      <c r="P34" s="146">
        <v>0</v>
      </c>
      <c r="Q34" s="150">
        <v>0</v>
      </c>
      <c r="R34" s="3">
        <f t="shared" si="0"/>
        <v>0</v>
      </c>
      <c r="S34" s="3">
        <f t="shared" si="1"/>
        <v>0</v>
      </c>
      <c r="T34" s="143">
        <v>0</v>
      </c>
      <c r="U34" s="160">
        <v>0</v>
      </c>
      <c r="V34" s="160">
        <v>0</v>
      </c>
      <c r="W34" s="171">
        <v>0</v>
      </c>
      <c r="X34" s="32"/>
      <c r="Y34" s="3">
        <v>0</v>
      </c>
      <c r="Z34" s="3">
        <v>0</v>
      </c>
      <c r="AA34" s="214">
        <v>0</v>
      </c>
      <c r="AB34" s="151">
        <v>0</v>
      </c>
      <c r="AC34" s="3">
        <v>0</v>
      </c>
      <c r="AD34" s="3">
        <v>0</v>
      </c>
      <c r="AE34" s="213">
        <v>0</v>
      </c>
      <c r="AF34" s="214">
        <v>0</v>
      </c>
      <c r="AG34" s="217">
        <v>0</v>
      </c>
      <c r="AH34" s="38">
        <v>0</v>
      </c>
      <c r="AI34" s="160">
        <v>0</v>
      </c>
      <c r="AJ34" s="151">
        <v>0</v>
      </c>
      <c r="AK34" s="3">
        <v>0</v>
      </c>
      <c r="AL34" s="3">
        <v>0</v>
      </c>
      <c r="AM34" s="213">
        <v>0</v>
      </c>
      <c r="AN34" s="214">
        <v>0</v>
      </c>
      <c r="AO34" s="209">
        <f t="shared" si="2"/>
        <v>0</v>
      </c>
      <c r="AP34" s="38">
        <f t="shared" si="3"/>
        <v>0</v>
      </c>
      <c r="AQ34" s="143">
        <v>0</v>
      </c>
      <c r="AR34" s="160">
        <v>0</v>
      </c>
      <c r="AS34" s="160">
        <v>0</v>
      </c>
      <c r="AT34" s="171">
        <v>0</v>
      </c>
    </row>
    <row r="35" spans="1:46" s="175" customFormat="1" ht="18" customHeight="1" x14ac:dyDescent="0.15">
      <c r="A35" s="37" t="s">
        <v>13</v>
      </c>
      <c r="B35" s="7">
        <v>20408200</v>
      </c>
      <c r="C35" s="142">
        <v>9298</v>
      </c>
      <c r="D35" s="197">
        <v>100.8</v>
      </c>
      <c r="E35" s="141">
        <v>100.3</v>
      </c>
      <c r="F35" s="198">
        <v>160564600</v>
      </c>
      <c r="G35" s="198">
        <v>20687</v>
      </c>
      <c r="H35" s="199">
        <v>106.2</v>
      </c>
      <c r="I35" s="200">
        <v>102.8</v>
      </c>
      <c r="J35" s="201">
        <v>1936800</v>
      </c>
      <c r="K35" s="198">
        <v>457</v>
      </c>
      <c r="L35" s="161">
        <v>97.9</v>
      </c>
      <c r="M35" s="202">
        <v>98.7</v>
      </c>
      <c r="N35" s="173">
        <v>18252000</v>
      </c>
      <c r="O35" s="2">
        <v>3042</v>
      </c>
      <c r="P35" s="147">
        <v>100.8</v>
      </c>
      <c r="Q35" s="141">
        <v>100.8</v>
      </c>
      <c r="R35" s="173">
        <f t="shared" si="0"/>
        <v>201161600</v>
      </c>
      <c r="S35" s="7">
        <f t="shared" si="1"/>
        <v>33484</v>
      </c>
      <c r="T35" s="142">
        <v>21814</v>
      </c>
      <c r="U35" s="161">
        <v>105</v>
      </c>
      <c r="V35" s="161">
        <v>101.8</v>
      </c>
      <c r="W35" s="170">
        <v>101</v>
      </c>
      <c r="X35" s="37" t="s">
        <v>13</v>
      </c>
      <c r="Y35" s="2">
        <v>939800</v>
      </c>
      <c r="Z35" s="2">
        <v>254</v>
      </c>
      <c r="AA35" s="200">
        <v>123.3</v>
      </c>
      <c r="AB35" s="141">
        <v>123.3</v>
      </c>
      <c r="AC35" s="2">
        <v>10392000</v>
      </c>
      <c r="AD35" s="2">
        <v>5196</v>
      </c>
      <c r="AE35" s="199">
        <v>97.7</v>
      </c>
      <c r="AF35" s="200">
        <v>97.7</v>
      </c>
      <c r="AG35" s="173">
        <v>794000</v>
      </c>
      <c r="AH35" s="7">
        <v>397</v>
      </c>
      <c r="AI35" s="161">
        <v>100</v>
      </c>
      <c r="AJ35" s="141">
        <v>100</v>
      </c>
      <c r="AK35" s="2">
        <v>8282400</v>
      </c>
      <c r="AL35" s="2">
        <v>3451</v>
      </c>
      <c r="AM35" s="199">
        <v>103</v>
      </c>
      <c r="AN35" s="200">
        <v>103</v>
      </c>
      <c r="AO35" s="173">
        <f t="shared" si="2"/>
        <v>20408200</v>
      </c>
      <c r="AP35" s="7">
        <f t="shared" si="3"/>
        <v>9298</v>
      </c>
      <c r="AQ35" s="142">
        <v>7949</v>
      </c>
      <c r="AR35" s="161">
        <v>100.8</v>
      </c>
      <c r="AS35" s="161">
        <v>100.3</v>
      </c>
      <c r="AT35" s="170">
        <v>99.1</v>
      </c>
    </row>
    <row r="36" spans="1:46" s="175" customFormat="1" ht="18" customHeight="1" x14ac:dyDescent="0.15">
      <c r="A36" s="32"/>
      <c r="B36" s="211">
        <v>0</v>
      </c>
      <c r="C36" s="210">
        <v>0</v>
      </c>
      <c r="D36" s="329"/>
      <c r="E36" s="151">
        <v>0</v>
      </c>
      <c r="F36" s="191">
        <v>0</v>
      </c>
      <c r="G36" s="191">
        <v>0</v>
      </c>
      <c r="H36" s="213">
        <v>0</v>
      </c>
      <c r="I36" s="214">
        <v>0</v>
      </c>
      <c r="J36" s="215"/>
      <c r="K36" s="149"/>
      <c r="L36" s="160">
        <v>0</v>
      </c>
      <c r="M36" s="216">
        <v>0</v>
      </c>
      <c r="N36" s="34">
        <v>0</v>
      </c>
      <c r="O36" s="3">
        <v>0</v>
      </c>
      <c r="P36" s="146">
        <v>0</v>
      </c>
      <c r="Q36" s="150">
        <v>0</v>
      </c>
      <c r="R36" s="3">
        <f t="shared" si="0"/>
        <v>0</v>
      </c>
      <c r="S36" s="3">
        <f t="shared" si="1"/>
        <v>0</v>
      </c>
      <c r="T36" s="143">
        <v>0</v>
      </c>
      <c r="U36" s="160">
        <v>0</v>
      </c>
      <c r="V36" s="160">
        <v>0</v>
      </c>
      <c r="W36" s="171">
        <v>0</v>
      </c>
      <c r="X36" s="32"/>
      <c r="Y36" s="3">
        <v>0</v>
      </c>
      <c r="Z36" s="3">
        <v>0</v>
      </c>
      <c r="AA36" s="214">
        <v>0</v>
      </c>
      <c r="AB36" s="151">
        <v>0</v>
      </c>
      <c r="AC36" s="3">
        <v>0</v>
      </c>
      <c r="AD36" s="3">
        <v>0</v>
      </c>
      <c r="AE36" s="213">
        <v>0</v>
      </c>
      <c r="AF36" s="214">
        <v>0</v>
      </c>
      <c r="AG36" s="217">
        <v>0</v>
      </c>
      <c r="AH36" s="38">
        <v>0</v>
      </c>
      <c r="AI36" s="160">
        <v>0</v>
      </c>
      <c r="AJ36" s="151">
        <v>0</v>
      </c>
      <c r="AK36" s="3">
        <v>0</v>
      </c>
      <c r="AL36" s="3">
        <v>0</v>
      </c>
      <c r="AM36" s="213">
        <v>0</v>
      </c>
      <c r="AN36" s="214">
        <v>0</v>
      </c>
      <c r="AO36" s="209">
        <f t="shared" si="2"/>
        <v>0</v>
      </c>
      <c r="AP36" s="38">
        <f t="shared" si="3"/>
        <v>0</v>
      </c>
      <c r="AQ36" s="143">
        <v>0</v>
      </c>
      <c r="AR36" s="160">
        <v>0</v>
      </c>
      <c r="AS36" s="160">
        <v>0</v>
      </c>
      <c r="AT36" s="171">
        <v>0</v>
      </c>
    </row>
    <row r="37" spans="1:46" s="175" customFormat="1" ht="18" customHeight="1" x14ac:dyDescent="0.15">
      <c r="A37" s="37" t="s">
        <v>116</v>
      </c>
      <c r="B37" s="7">
        <v>47454000</v>
      </c>
      <c r="C37" s="142">
        <v>22063</v>
      </c>
      <c r="D37" s="197">
        <v>99.5</v>
      </c>
      <c r="E37" s="141">
        <v>99.2</v>
      </c>
      <c r="F37" s="198">
        <v>212282800</v>
      </c>
      <c r="G37" s="198">
        <v>26465</v>
      </c>
      <c r="H37" s="199">
        <v>104.2</v>
      </c>
      <c r="I37" s="200">
        <v>100.8</v>
      </c>
      <c r="J37" s="201">
        <v>1289000</v>
      </c>
      <c r="K37" s="198">
        <v>330</v>
      </c>
      <c r="L37" s="161">
        <v>99.8</v>
      </c>
      <c r="M37" s="202">
        <v>99.7</v>
      </c>
      <c r="N37" s="173">
        <v>22866000</v>
      </c>
      <c r="O37" s="2">
        <v>3811</v>
      </c>
      <c r="P37" s="147">
        <v>104.7</v>
      </c>
      <c r="Q37" s="141">
        <v>104.7</v>
      </c>
      <c r="R37" s="173">
        <f t="shared" si="0"/>
        <v>283891800</v>
      </c>
      <c r="S37" s="7">
        <f t="shared" si="1"/>
        <v>52669</v>
      </c>
      <c r="T37" s="142">
        <v>38329</v>
      </c>
      <c r="U37" s="161">
        <v>103.4</v>
      </c>
      <c r="V37" s="161">
        <v>100.4</v>
      </c>
      <c r="W37" s="170">
        <v>100.2</v>
      </c>
      <c r="X37" s="37" t="s">
        <v>173</v>
      </c>
      <c r="Y37" s="2">
        <v>577200</v>
      </c>
      <c r="Z37" s="2">
        <v>156</v>
      </c>
      <c r="AA37" s="200">
        <v>95.7</v>
      </c>
      <c r="AB37" s="141">
        <v>95.7</v>
      </c>
      <c r="AC37" s="2">
        <v>27340000</v>
      </c>
      <c r="AD37" s="2">
        <v>13670</v>
      </c>
      <c r="AE37" s="199">
        <v>97</v>
      </c>
      <c r="AF37" s="200">
        <v>97</v>
      </c>
      <c r="AG37" s="173">
        <v>1160000</v>
      </c>
      <c r="AH37" s="7">
        <v>580</v>
      </c>
      <c r="AI37" s="161">
        <v>94</v>
      </c>
      <c r="AJ37" s="141">
        <v>94</v>
      </c>
      <c r="AK37" s="2">
        <v>18376800</v>
      </c>
      <c r="AL37" s="2">
        <v>7657</v>
      </c>
      <c r="AM37" s="199">
        <v>104</v>
      </c>
      <c r="AN37" s="200">
        <v>104</v>
      </c>
      <c r="AO37" s="173">
        <f t="shared" si="2"/>
        <v>47454000</v>
      </c>
      <c r="AP37" s="7">
        <f t="shared" si="3"/>
        <v>22063</v>
      </c>
      <c r="AQ37" s="142">
        <v>19590</v>
      </c>
      <c r="AR37" s="161">
        <v>99.5</v>
      </c>
      <c r="AS37" s="161">
        <v>99.2</v>
      </c>
      <c r="AT37" s="170">
        <v>99</v>
      </c>
    </row>
    <row r="38" spans="1:46" s="175" customFormat="1" ht="18" customHeight="1" x14ac:dyDescent="0.15">
      <c r="A38" s="32"/>
      <c r="B38" s="211">
        <v>0</v>
      </c>
      <c r="C38" s="210">
        <v>0</v>
      </c>
      <c r="D38" s="329"/>
      <c r="E38" s="151">
        <v>0</v>
      </c>
      <c r="F38" s="191">
        <v>0</v>
      </c>
      <c r="G38" s="191">
        <v>0</v>
      </c>
      <c r="H38" s="213">
        <v>0</v>
      </c>
      <c r="I38" s="214">
        <v>0</v>
      </c>
      <c r="J38" s="215"/>
      <c r="K38" s="149"/>
      <c r="L38" s="160">
        <v>0</v>
      </c>
      <c r="M38" s="216">
        <v>0</v>
      </c>
      <c r="N38" s="34">
        <v>0</v>
      </c>
      <c r="O38" s="3">
        <v>0</v>
      </c>
      <c r="P38" s="146">
        <v>0</v>
      </c>
      <c r="Q38" s="150">
        <v>0</v>
      </c>
      <c r="R38" s="3">
        <f t="shared" si="0"/>
        <v>0</v>
      </c>
      <c r="S38" s="3">
        <f t="shared" si="1"/>
        <v>0</v>
      </c>
      <c r="T38" s="143">
        <v>0</v>
      </c>
      <c r="U38" s="160">
        <v>0</v>
      </c>
      <c r="V38" s="160">
        <v>0</v>
      </c>
      <c r="W38" s="171">
        <v>0</v>
      </c>
      <c r="X38" s="32"/>
      <c r="Y38" s="3">
        <v>0</v>
      </c>
      <c r="Z38" s="3">
        <v>0</v>
      </c>
      <c r="AA38" s="214">
        <v>0</v>
      </c>
      <c r="AB38" s="151">
        <v>0</v>
      </c>
      <c r="AC38" s="3">
        <v>0</v>
      </c>
      <c r="AD38" s="3">
        <v>0</v>
      </c>
      <c r="AE38" s="213">
        <v>0</v>
      </c>
      <c r="AF38" s="214">
        <v>0</v>
      </c>
      <c r="AG38" s="217">
        <v>0</v>
      </c>
      <c r="AH38" s="38">
        <v>0</v>
      </c>
      <c r="AI38" s="160">
        <v>0</v>
      </c>
      <c r="AJ38" s="151">
        <v>0</v>
      </c>
      <c r="AK38" s="3">
        <v>0</v>
      </c>
      <c r="AL38" s="3">
        <v>0</v>
      </c>
      <c r="AM38" s="213">
        <v>0</v>
      </c>
      <c r="AN38" s="214">
        <v>0</v>
      </c>
      <c r="AO38" s="209">
        <f t="shared" si="2"/>
        <v>0</v>
      </c>
      <c r="AP38" s="211">
        <f t="shared" si="3"/>
        <v>0</v>
      </c>
      <c r="AQ38" s="143">
        <v>0</v>
      </c>
      <c r="AR38" s="160">
        <v>0</v>
      </c>
      <c r="AS38" s="160">
        <v>0</v>
      </c>
      <c r="AT38" s="171">
        <v>0</v>
      </c>
    </row>
    <row r="39" spans="1:46" s="175" customFormat="1" ht="18" customHeight="1" x14ac:dyDescent="0.15">
      <c r="A39" s="37" t="s">
        <v>14</v>
      </c>
      <c r="B39" s="7">
        <v>20735900</v>
      </c>
      <c r="C39" s="142">
        <v>9611</v>
      </c>
      <c r="D39" s="197">
        <v>99.7</v>
      </c>
      <c r="E39" s="141">
        <v>99.4</v>
      </c>
      <c r="F39" s="198">
        <v>85268100</v>
      </c>
      <c r="G39" s="198">
        <v>10750</v>
      </c>
      <c r="H39" s="199">
        <v>104.7</v>
      </c>
      <c r="I39" s="200">
        <v>101.6</v>
      </c>
      <c r="J39" s="201">
        <v>393600</v>
      </c>
      <c r="K39" s="198">
        <v>94</v>
      </c>
      <c r="L39" s="161">
        <v>102.8</v>
      </c>
      <c r="M39" s="202">
        <v>103.3</v>
      </c>
      <c r="N39" s="173">
        <v>9570000</v>
      </c>
      <c r="O39" s="2">
        <v>1595</v>
      </c>
      <c r="P39" s="147">
        <v>101.4</v>
      </c>
      <c r="Q39" s="141">
        <v>101.4</v>
      </c>
      <c r="R39" s="173">
        <f t="shared" si="0"/>
        <v>115967600</v>
      </c>
      <c r="S39" s="7">
        <f t="shared" si="1"/>
        <v>22050</v>
      </c>
      <c r="T39" s="142">
        <v>16703</v>
      </c>
      <c r="U39" s="161">
        <v>103.5</v>
      </c>
      <c r="V39" s="161">
        <v>100.6</v>
      </c>
      <c r="W39" s="170">
        <v>99.7</v>
      </c>
      <c r="X39" s="37" t="s">
        <v>14</v>
      </c>
      <c r="Y39" s="2">
        <v>203500</v>
      </c>
      <c r="Z39" s="2">
        <v>55</v>
      </c>
      <c r="AA39" s="200">
        <v>105.8</v>
      </c>
      <c r="AB39" s="141">
        <v>105.8</v>
      </c>
      <c r="AC39" s="2">
        <v>11448000</v>
      </c>
      <c r="AD39" s="2">
        <v>5724</v>
      </c>
      <c r="AE39" s="199">
        <v>96.7</v>
      </c>
      <c r="AF39" s="200">
        <v>96.7</v>
      </c>
      <c r="AG39" s="173">
        <v>562000</v>
      </c>
      <c r="AH39" s="7">
        <v>281</v>
      </c>
      <c r="AI39" s="161">
        <v>94.9</v>
      </c>
      <c r="AJ39" s="141">
        <v>94.9</v>
      </c>
      <c r="AK39" s="2">
        <v>8522400</v>
      </c>
      <c r="AL39" s="2">
        <v>3551</v>
      </c>
      <c r="AM39" s="199">
        <v>104.2</v>
      </c>
      <c r="AN39" s="200">
        <v>104.2</v>
      </c>
      <c r="AO39" s="173">
        <f t="shared" si="2"/>
        <v>20735900</v>
      </c>
      <c r="AP39" s="7">
        <f t="shared" si="3"/>
        <v>9611</v>
      </c>
      <c r="AQ39" s="142">
        <v>8642</v>
      </c>
      <c r="AR39" s="161">
        <v>99.7</v>
      </c>
      <c r="AS39" s="161">
        <v>99.4</v>
      </c>
      <c r="AT39" s="170">
        <v>99</v>
      </c>
    </row>
    <row r="40" spans="1:46" s="175" customFormat="1" ht="18" customHeight="1" x14ac:dyDescent="0.15">
      <c r="A40" s="32"/>
      <c r="B40" s="211">
        <v>0</v>
      </c>
      <c r="C40" s="210">
        <v>0</v>
      </c>
      <c r="D40" s="329"/>
      <c r="E40" s="151">
        <v>0</v>
      </c>
      <c r="F40" s="191">
        <v>0</v>
      </c>
      <c r="G40" s="191">
        <v>0</v>
      </c>
      <c r="H40" s="213">
        <v>0</v>
      </c>
      <c r="I40" s="214">
        <v>0</v>
      </c>
      <c r="J40" s="215"/>
      <c r="K40" s="149"/>
      <c r="L40" s="160">
        <v>0</v>
      </c>
      <c r="M40" s="216">
        <v>0</v>
      </c>
      <c r="N40" s="34">
        <v>0</v>
      </c>
      <c r="O40" s="3">
        <v>0</v>
      </c>
      <c r="P40" s="146">
        <v>0</v>
      </c>
      <c r="Q40" s="150">
        <v>0</v>
      </c>
      <c r="R40" s="209">
        <f t="shared" si="0"/>
        <v>0</v>
      </c>
      <c r="S40" s="3">
        <f t="shared" si="1"/>
        <v>0</v>
      </c>
      <c r="T40" s="143">
        <v>0</v>
      </c>
      <c r="U40" s="160">
        <v>0</v>
      </c>
      <c r="V40" s="160">
        <v>0</v>
      </c>
      <c r="W40" s="171">
        <v>0</v>
      </c>
      <c r="X40" s="32"/>
      <c r="Y40" s="3">
        <v>0</v>
      </c>
      <c r="Z40" s="3">
        <v>0</v>
      </c>
      <c r="AA40" s="214">
        <v>0</v>
      </c>
      <c r="AB40" s="151">
        <v>0</v>
      </c>
      <c r="AC40" s="3">
        <v>0</v>
      </c>
      <c r="AD40" s="3">
        <v>0</v>
      </c>
      <c r="AE40" s="213">
        <v>0</v>
      </c>
      <c r="AF40" s="214">
        <v>0</v>
      </c>
      <c r="AG40" s="217">
        <v>0</v>
      </c>
      <c r="AH40" s="38">
        <v>0</v>
      </c>
      <c r="AI40" s="160">
        <v>0</v>
      </c>
      <c r="AJ40" s="151">
        <v>0</v>
      </c>
      <c r="AK40" s="3">
        <v>0</v>
      </c>
      <c r="AL40" s="3">
        <v>0</v>
      </c>
      <c r="AM40" s="213">
        <v>0</v>
      </c>
      <c r="AN40" s="214">
        <v>0</v>
      </c>
      <c r="AO40" s="209">
        <f t="shared" si="2"/>
        <v>0</v>
      </c>
      <c r="AP40" s="211">
        <f t="shared" si="3"/>
        <v>0</v>
      </c>
      <c r="AQ40" s="143">
        <v>0</v>
      </c>
      <c r="AR40" s="160">
        <v>0</v>
      </c>
      <c r="AS40" s="160">
        <v>0</v>
      </c>
      <c r="AT40" s="171">
        <v>0</v>
      </c>
    </row>
    <row r="41" spans="1:46" s="175" customFormat="1" ht="18" customHeight="1" x14ac:dyDescent="0.15">
      <c r="A41" s="37" t="s">
        <v>37</v>
      </c>
      <c r="B41" s="7">
        <v>24167600</v>
      </c>
      <c r="C41" s="142">
        <v>11261</v>
      </c>
      <c r="D41" s="197">
        <v>98.8</v>
      </c>
      <c r="E41" s="141">
        <v>98.5</v>
      </c>
      <c r="F41" s="198">
        <v>148928600</v>
      </c>
      <c r="G41" s="198">
        <v>18391</v>
      </c>
      <c r="H41" s="199">
        <v>104.6</v>
      </c>
      <c r="I41" s="200">
        <v>101.4</v>
      </c>
      <c r="J41" s="201">
        <v>1635700</v>
      </c>
      <c r="K41" s="198">
        <v>508</v>
      </c>
      <c r="L41" s="161">
        <v>101</v>
      </c>
      <c r="M41" s="202">
        <v>100.8</v>
      </c>
      <c r="N41" s="173">
        <v>12990000</v>
      </c>
      <c r="O41" s="2">
        <v>2165</v>
      </c>
      <c r="P41" s="147">
        <v>103.5</v>
      </c>
      <c r="Q41" s="141">
        <v>103.5</v>
      </c>
      <c r="R41" s="2">
        <f t="shared" si="0"/>
        <v>187721900</v>
      </c>
      <c r="S41" s="7">
        <f t="shared" si="1"/>
        <v>32325</v>
      </c>
      <c r="T41" s="142">
        <v>23307</v>
      </c>
      <c r="U41" s="161">
        <v>103.7</v>
      </c>
      <c r="V41" s="161">
        <v>100.5</v>
      </c>
      <c r="W41" s="170">
        <v>99.6</v>
      </c>
      <c r="X41" s="37" t="s">
        <v>174</v>
      </c>
      <c r="Y41" s="2">
        <v>340400</v>
      </c>
      <c r="Z41" s="2">
        <v>92</v>
      </c>
      <c r="AA41" s="200">
        <v>112.2</v>
      </c>
      <c r="AB41" s="141">
        <v>112.2</v>
      </c>
      <c r="AC41" s="2">
        <v>14182000</v>
      </c>
      <c r="AD41" s="2">
        <v>7091</v>
      </c>
      <c r="AE41" s="199">
        <v>96.3</v>
      </c>
      <c r="AF41" s="200">
        <v>96.3</v>
      </c>
      <c r="AG41" s="173">
        <v>710000</v>
      </c>
      <c r="AH41" s="7">
        <v>355</v>
      </c>
      <c r="AI41" s="161">
        <v>103.2</v>
      </c>
      <c r="AJ41" s="141">
        <v>103.2</v>
      </c>
      <c r="AK41" s="2">
        <v>8935200</v>
      </c>
      <c r="AL41" s="2">
        <v>3723</v>
      </c>
      <c r="AM41" s="199">
        <v>102.3</v>
      </c>
      <c r="AN41" s="200">
        <v>102.3</v>
      </c>
      <c r="AO41" s="173">
        <f t="shared" si="2"/>
        <v>24167600</v>
      </c>
      <c r="AP41" s="7">
        <f t="shared" si="3"/>
        <v>11261</v>
      </c>
      <c r="AQ41" s="142">
        <v>9921</v>
      </c>
      <c r="AR41" s="161">
        <v>98.8</v>
      </c>
      <c r="AS41" s="161">
        <v>98.5</v>
      </c>
      <c r="AT41" s="170">
        <v>98</v>
      </c>
    </row>
    <row r="42" spans="1:46" s="175" customFormat="1" ht="18" customHeight="1" x14ac:dyDescent="0.15">
      <c r="A42" s="32"/>
      <c r="B42" s="211">
        <v>0</v>
      </c>
      <c r="C42" s="210">
        <v>0</v>
      </c>
      <c r="D42" s="329"/>
      <c r="E42" s="151">
        <v>0</v>
      </c>
      <c r="F42" s="191">
        <v>0</v>
      </c>
      <c r="G42" s="191">
        <v>0</v>
      </c>
      <c r="H42" s="213">
        <v>0</v>
      </c>
      <c r="I42" s="214">
        <v>0</v>
      </c>
      <c r="J42" s="215"/>
      <c r="K42" s="149"/>
      <c r="L42" s="160">
        <v>0</v>
      </c>
      <c r="M42" s="216">
        <v>0</v>
      </c>
      <c r="N42" s="34">
        <v>0</v>
      </c>
      <c r="O42" s="3">
        <v>0</v>
      </c>
      <c r="P42" s="146">
        <v>0</v>
      </c>
      <c r="Q42" s="150">
        <v>0</v>
      </c>
      <c r="R42" s="3">
        <f t="shared" si="0"/>
        <v>0</v>
      </c>
      <c r="S42" s="3">
        <f t="shared" si="1"/>
        <v>0</v>
      </c>
      <c r="T42" s="143">
        <v>0</v>
      </c>
      <c r="U42" s="160">
        <v>0</v>
      </c>
      <c r="V42" s="160">
        <v>0</v>
      </c>
      <c r="W42" s="171">
        <v>0</v>
      </c>
      <c r="X42" s="32"/>
      <c r="Y42" s="3">
        <v>0</v>
      </c>
      <c r="Z42" s="3">
        <v>0</v>
      </c>
      <c r="AA42" s="214">
        <v>0</v>
      </c>
      <c r="AB42" s="151">
        <v>0</v>
      </c>
      <c r="AC42" s="3">
        <v>0</v>
      </c>
      <c r="AD42" s="3">
        <v>0</v>
      </c>
      <c r="AE42" s="213">
        <v>0</v>
      </c>
      <c r="AF42" s="214">
        <v>0</v>
      </c>
      <c r="AG42" s="217">
        <v>0</v>
      </c>
      <c r="AH42" s="38">
        <v>0</v>
      </c>
      <c r="AI42" s="160">
        <v>0</v>
      </c>
      <c r="AJ42" s="151">
        <v>0</v>
      </c>
      <c r="AK42" s="3">
        <v>0</v>
      </c>
      <c r="AL42" s="3">
        <v>0</v>
      </c>
      <c r="AM42" s="213">
        <v>0</v>
      </c>
      <c r="AN42" s="214">
        <v>0</v>
      </c>
      <c r="AO42" s="209">
        <f t="shared" si="2"/>
        <v>0</v>
      </c>
      <c r="AP42" s="211">
        <f t="shared" si="3"/>
        <v>0</v>
      </c>
      <c r="AQ42" s="143">
        <v>0</v>
      </c>
      <c r="AR42" s="160">
        <v>0</v>
      </c>
      <c r="AS42" s="160">
        <v>0</v>
      </c>
      <c r="AT42" s="171">
        <v>0</v>
      </c>
    </row>
    <row r="43" spans="1:46" s="175" customFormat="1" ht="18" customHeight="1" x14ac:dyDescent="0.15">
      <c r="A43" s="37" t="s">
        <v>15</v>
      </c>
      <c r="B43" s="7">
        <v>20054500</v>
      </c>
      <c r="C43" s="142">
        <v>9345</v>
      </c>
      <c r="D43" s="197">
        <v>99.1</v>
      </c>
      <c r="E43" s="141">
        <v>98.8</v>
      </c>
      <c r="F43" s="198">
        <v>133857500</v>
      </c>
      <c r="G43" s="198">
        <v>16358</v>
      </c>
      <c r="H43" s="199">
        <v>105.8</v>
      </c>
      <c r="I43" s="200">
        <v>102.4</v>
      </c>
      <c r="J43" s="201">
        <v>1251700</v>
      </c>
      <c r="K43" s="198">
        <v>313</v>
      </c>
      <c r="L43" s="161">
        <v>101</v>
      </c>
      <c r="M43" s="202">
        <v>99.4</v>
      </c>
      <c r="N43" s="173">
        <v>11250000</v>
      </c>
      <c r="O43" s="2">
        <v>1875</v>
      </c>
      <c r="P43" s="147">
        <v>101</v>
      </c>
      <c r="Q43" s="141">
        <v>101</v>
      </c>
      <c r="R43" s="173">
        <f t="shared" si="0"/>
        <v>166413700</v>
      </c>
      <c r="S43" s="7">
        <f t="shared" si="1"/>
        <v>27891</v>
      </c>
      <c r="T43" s="142">
        <v>20348</v>
      </c>
      <c r="U43" s="161">
        <v>104.6</v>
      </c>
      <c r="V43" s="161">
        <v>101</v>
      </c>
      <c r="W43" s="170">
        <v>100.6</v>
      </c>
      <c r="X43" s="37" t="s">
        <v>15</v>
      </c>
      <c r="Y43" s="2">
        <v>373700</v>
      </c>
      <c r="Z43" s="2">
        <v>101</v>
      </c>
      <c r="AA43" s="200">
        <v>103.1</v>
      </c>
      <c r="AB43" s="141">
        <v>103.1</v>
      </c>
      <c r="AC43" s="2">
        <v>11788000</v>
      </c>
      <c r="AD43" s="2">
        <v>5894</v>
      </c>
      <c r="AE43" s="199">
        <v>95.7</v>
      </c>
      <c r="AF43" s="200">
        <v>95.7</v>
      </c>
      <c r="AG43" s="173">
        <v>736000</v>
      </c>
      <c r="AH43" s="7">
        <v>368</v>
      </c>
      <c r="AI43" s="161">
        <v>103.7</v>
      </c>
      <c r="AJ43" s="141">
        <v>103.7</v>
      </c>
      <c r="AK43" s="2">
        <v>7156800</v>
      </c>
      <c r="AL43" s="2">
        <v>2982</v>
      </c>
      <c r="AM43" s="199">
        <v>104.5</v>
      </c>
      <c r="AN43" s="200">
        <v>104.5</v>
      </c>
      <c r="AO43" s="173">
        <f t="shared" si="2"/>
        <v>20054500</v>
      </c>
      <c r="AP43" s="7">
        <f t="shared" si="3"/>
        <v>9345</v>
      </c>
      <c r="AQ43" s="142">
        <v>8204</v>
      </c>
      <c r="AR43" s="161">
        <v>99.1</v>
      </c>
      <c r="AS43" s="161">
        <v>98.8</v>
      </c>
      <c r="AT43" s="170">
        <v>98.2</v>
      </c>
    </row>
    <row r="44" spans="1:46" s="175" customFormat="1" ht="18" customHeight="1" x14ac:dyDescent="0.15">
      <c r="A44" s="218"/>
      <c r="B44" s="38"/>
      <c r="C44" s="143"/>
      <c r="D44" s="212"/>
      <c r="E44" s="151">
        <v>0</v>
      </c>
      <c r="F44" s="149">
        <v>35000</v>
      </c>
      <c r="G44" s="330">
        <v>15</v>
      </c>
      <c r="H44" s="213">
        <v>89.7</v>
      </c>
      <c r="I44" s="214">
        <v>100</v>
      </c>
      <c r="J44" s="217"/>
      <c r="K44" s="38"/>
      <c r="L44" s="160"/>
      <c r="M44" s="216"/>
      <c r="N44" s="34">
        <v>2000</v>
      </c>
      <c r="O44" s="3">
        <v>2</v>
      </c>
      <c r="P44" s="146">
        <v>66.7</v>
      </c>
      <c r="Q44" s="151">
        <v>66.7</v>
      </c>
      <c r="R44" s="3">
        <v>37000</v>
      </c>
      <c r="S44" s="3">
        <v>17</v>
      </c>
      <c r="T44" s="143"/>
      <c r="U44" s="160">
        <v>88.1</v>
      </c>
      <c r="V44" s="160">
        <v>94.4</v>
      </c>
      <c r="W44" s="171"/>
      <c r="X44" s="32"/>
      <c r="Y44" s="3"/>
      <c r="Z44" s="3"/>
      <c r="AA44" s="214"/>
      <c r="AB44" s="151"/>
      <c r="AC44" s="3"/>
      <c r="AD44" s="3"/>
      <c r="AE44" s="213"/>
      <c r="AF44" s="214"/>
      <c r="AG44" s="217"/>
      <c r="AH44" s="38"/>
      <c r="AI44" s="160"/>
      <c r="AJ44" s="151"/>
      <c r="AK44" s="3"/>
      <c r="AL44" s="3"/>
      <c r="AM44" s="213"/>
      <c r="AN44" s="214"/>
      <c r="AO44" s="217"/>
      <c r="AP44" s="38"/>
      <c r="AQ44" s="143"/>
      <c r="AR44" s="160"/>
      <c r="AS44" s="160"/>
      <c r="AT44" s="171"/>
    </row>
    <row r="45" spans="1:46" s="175" customFormat="1" ht="18" customHeight="1" x14ac:dyDescent="0.15">
      <c r="A45" s="219" t="s">
        <v>38</v>
      </c>
      <c r="B45" s="7">
        <f>SUM(B9,B11,B13,B15,B17,B19,B21,B23,B25,B27,B29,B31,B33,B35,B37,B39,B41,B43)</f>
        <v>499047200</v>
      </c>
      <c r="C45" s="203">
        <f>SUM(C9,C11,C13,C15,C17,C19,C21,C23,C25,C27,C29,C31,C33,C35,C37,C39,C41,C43)</f>
        <v>230485</v>
      </c>
      <c r="D45" s="197">
        <v>99.7</v>
      </c>
      <c r="E45" s="141">
        <v>99.4</v>
      </c>
      <c r="F45" s="173">
        <f>SUM(F9,F11,F13,F15,F17,F19,F21,F23,F25,F27,F29,F31,F33,F35,F37,F39,F41,F43,)</f>
        <v>2432383700</v>
      </c>
      <c r="G45" s="7">
        <f>SUM(G9,G11,G13,G15,G17,G19,G21,G23,G25,G27,G29,G31,G33,G35,G37,G39,G41,G43,)</f>
        <v>312120</v>
      </c>
      <c r="H45" s="199">
        <v>104.8</v>
      </c>
      <c r="I45" s="200">
        <v>101.5</v>
      </c>
      <c r="J45" s="173">
        <f>SUM(J9,J11,J13,J15,J17,J19,J21,J23,J25,J27,J29,J31,J33,J35,J37,J39,J41,J43)</f>
        <v>20696600</v>
      </c>
      <c r="K45" s="2">
        <f>SUM(K9,K11,K13,K15,K17,K19,K21,K23,K25,K27,K29,K31,K33,K35,K37,K39,K41,K43)</f>
        <v>4724</v>
      </c>
      <c r="L45" s="161">
        <v>101.1</v>
      </c>
      <c r="M45" s="202">
        <v>101</v>
      </c>
      <c r="N45" s="173">
        <f>SUM(N9,N11,N13,N15,N17,N19,N21,N23,N25,N27,N29,N31,N33,N35,N37,N39,N41,N43)</f>
        <v>292596000</v>
      </c>
      <c r="O45" s="2">
        <f>SUM(O9,O11,O13,O15,O17,O19,O21,O23,O25,O27,O29,O31,O33,O35,O37,O39,O41,O43)</f>
        <v>48766</v>
      </c>
      <c r="P45" s="147">
        <v>103</v>
      </c>
      <c r="Q45" s="141">
        <v>103</v>
      </c>
      <c r="R45" s="2">
        <f>SUM(R9,R11,R13,R15,R17,R19,R21,R23,R25,R27,R29,R31,R33,R35,R37,R39,R41,R43)</f>
        <v>3244723500</v>
      </c>
      <c r="S45" s="2">
        <f>SUM(S9,S11,S13,S15,S17,S19,S21,S23,S25,S27,S29,S31,S33,S35,S37,S39,S41,S43)</f>
        <v>596095</v>
      </c>
      <c r="T45" s="142">
        <f>SUM(T9,T11,T13,T15,T17,T19,T21,T23,T25,T27,T29,T31,T33,T35,T37,T39,T41,T43)</f>
        <v>431324</v>
      </c>
      <c r="U45" s="161">
        <v>103.8</v>
      </c>
      <c r="V45" s="161">
        <v>100.7</v>
      </c>
      <c r="W45" s="170">
        <v>100.3</v>
      </c>
      <c r="X45" s="37" t="s">
        <v>175</v>
      </c>
      <c r="Y45" s="2">
        <f>SUM(Y9,Y11,Y13,Y15,Y17,Y19,Y21,Y23,Y25,Y27,Y29,Y31,Y33,Y35,Y37,Y39,Y41,Y43)</f>
        <v>9649600</v>
      </c>
      <c r="Z45" s="2">
        <f>SUM(Z9,Z11,Z13,Z15,Z17,Z19,Z21,Z23,Z25,Z27,Z29,Z31,Z33,Z35,Z37,Z39,Z41,Z43)</f>
        <v>2608</v>
      </c>
      <c r="AA45" s="200">
        <v>105.1</v>
      </c>
      <c r="AB45" s="141">
        <v>105.1</v>
      </c>
      <c r="AC45" s="2">
        <f>SUM(AC9,AC11,AC13,AC15,AC17,AC19,AC21,AC23,AC25,AC27,AC29,AC31,AC33,AC35,AC37,AC39,AC41,AC43)</f>
        <v>271958000</v>
      </c>
      <c r="AD45" s="2">
        <f>SUM(AD9,AD11,AD13,AD15,AD17,AD19,AD21,AD23,AD25,AD27,AD29,AD31,AD33,AD35,AD37,AD39,AD41,AD43)</f>
        <v>135979</v>
      </c>
      <c r="AE45" s="199">
        <v>96.7</v>
      </c>
      <c r="AF45" s="200">
        <v>96.7</v>
      </c>
      <c r="AG45" s="173">
        <f>SUM(AG9,AG11,AG13,AG15,AG17,AG19,AG21,AG23,AG25,AG27,AG29,AG31,AG33,AG35,AG37,AG39,AG41,AG43)</f>
        <v>15578000</v>
      </c>
      <c r="AH45" s="7">
        <f>SUM(AH9,AH11,AH13,AH15,AH17,AH19,AH21,AH23,AH25,AH27,AH29,AH31,AH33,AH35,AH37,AH39,AH41,AH43)</f>
        <v>7789</v>
      </c>
      <c r="AI45" s="161">
        <v>98.3</v>
      </c>
      <c r="AJ45" s="141">
        <v>98.3</v>
      </c>
      <c r="AK45" s="2">
        <f>SUM(AK9,AK11,AK13,AK15,AK17,AK19,AK21,AK23,AK25,AK27,AK29,AK31,AK33,AK35,AK37,AK39,AK41,AK43)</f>
        <v>201861600</v>
      </c>
      <c r="AL45" s="2">
        <f>SUM(AL9,AL11,AL13,AL15,AL17,AL19,AL21,AL23,AL25,AL27,AL29,AL31,AL33,AL35,AL37,AL39,AL41,AL43)</f>
        <v>84109</v>
      </c>
      <c r="AM45" s="199">
        <v>104</v>
      </c>
      <c r="AN45" s="200">
        <v>104</v>
      </c>
      <c r="AO45" s="201">
        <f>SUM(AO9,AO11,AO13,AO15,AO17,AO19,AO21,AO23,AO25,AO27,AO29,AO31,AO33,AO35,AO37,AO39,AO41,AO43)</f>
        <v>499047200</v>
      </c>
      <c r="AP45" s="220">
        <f>SUM(AP9,AP11,AP13,AP15,AP17,AP19,AP21,AP23,AP25,AP27,AP29,AP31,AP33,AP35,AP37,AP39,AP41,AP43)</f>
        <v>230485</v>
      </c>
      <c r="AQ45" s="142">
        <f>SUM(AQ9,AQ11,AQ13,AQ15,AQ17,AQ19,AQ21,AQ23,AQ25,AQ27,AQ29,AQ31,AQ33,AQ35,AQ37,AQ39,AQ41,AQ43)</f>
        <v>201928</v>
      </c>
      <c r="AR45" s="161">
        <v>99.7</v>
      </c>
      <c r="AS45" s="161">
        <v>99.3</v>
      </c>
      <c r="AT45" s="170">
        <v>98.9</v>
      </c>
    </row>
    <row r="46" spans="1:46" s="175" customFormat="1" ht="18" customHeight="1" x14ac:dyDescent="0.15">
      <c r="A46" s="32"/>
      <c r="B46" s="38">
        <v>0</v>
      </c>
      <c r="C46" s="143">
        <v>0</v>
      </c>
      <c r="D46" s="160"/>
      <c r="E46" s="151"/>
      <c r="F46" s="3">
        <v>39000</v>
      </c>
      <c r="G46" s="3">
        <v>15</v>
      </c>
      <c r="H46" s="213">
        <v>325</v>
      </c>
      <c r="I46" s="214">
        <v>250</v>
      </c>
      <c r="J46" s="217"/>
      <c r="K46" s="3"/>
      <c r="L46" s="160">
        <v>0</v>
      </c>
      <c r="M46" s="216">
        <v>0</v>
      </c>
      <c r="N46" s="217">
        <v>3000</v>
      </c>
      <c r="O46" s="3">
        <v>3</v>
      </c>
      <c r="P46" s="214">
        <v>150</v>
      </c>
      <c r="Q46" s="151">
        <v>150</v>
      </c>
      <c r="R46" s="3">
        <v>42000</v>
      </c>
      <c r="S46" s="3">
        <v>18</v>
      </c>
      <c r="T46" s="143"/>
      <c r="U46" s="160">
        <v>300</v>
      </c>
      <c r="V46" s="160">
        <v>225</v>
      </c>
      <c r="W46" s="171"/>
      <c r="X46" s="32"/>
      <c r="Y46" s="3">
        <v>0</v>
      </c>
      <c r="Z46" s="3">
        <v>0</v>
      </c>
      <c r="AA46" s="214">
        <v>0</v>
      </c>
      <c r="AB46" s="151">
        <v>0</v>
      </c>
      <c r="AC46" s="3"/>
      <c r="AD46" s="3"/>
      <c r="AE46" s="3">
        <v>0</v>
      </c>
      <c r="AF46" s="143">
        <v>0</v>
      </c>
      <c r="AG46" s="217">
        <v>0</v>
      </c>
      <c r="AH46" s="38">
        <v>0</v>
      </c>
      <c r="AI46" s="38">
        <v>0</v>
      </c>
      <c r="AJ46" s="221">
        <v>0</v>
      </c>
      <c r="AK46" s="3">
        <v>0</v>
      </c>
      <c r="AL46" s="3">
        <v>0</v>
      </c>
      <c r="AM46" s="3">
        <v>0</v>
      </c>
      <c r="AN46" s="143">
        <v>0</v>
      </c>
      <c r="AO46" s="217">
        <v>0</v>
      </c>
      <c r="AP46" s="3">
        <v>0</v>
      </c>
      <c r="AQ46" s="143"/>
      <c r="AR46" s="160">
        <v>0</v>
      </c>
      <c r="AS46" s="160">
        <v>0</v>
      </c>
      <c r="AT46" s="171">
        <v>0</v>
      </c>
    </row>
    <row r="47" spans="1:46" s="175" customFormat="1" ht="18" customHeight="1" thickBot="1" x14ac:dyDescent="0.2">
      <c r="A47" s="6" t="s">
        <v>181</v>
      </c>
      <c r="B47" s="41">
        <v>500485700</v>
      </c>
      <c r="C47" s="222">
        <v>231953</v>
      </c>
      <c r="D47" s="144">
        <v>99.1</v>
      </c>
      <c r="E47" s="154">
        <v>98.7</v>
      </c>
      <c r="F47" s="39">
        <v>2320744100</v>
      </c>
      <c r="G47" s="39">
        <v>307407</v>
      </c>
      <c r="H47" s="8">
        <v>104.7</v>
      </c>
      <c r="I47" s="9">
        <v>102</v>
      </c>
      <c r="J47" s="40">
        <v>20462600</v>
      </c>
      <c r="K47" s="39">
        <v>4679</v>
      </c>
      <c r="L47" s="144">
        <v>99.8</v>
      </c>
      <c r="M47" s="223">
        <v>100</v>
      </c>
      <c r="N47" s="40">
        <v>284100000</v>
      </c>
      <c r="O47" s="39">
        <v>47350</v>
      </c>
      <c r="P47" s="9">
        <v>101.7</v>
      </c>
      <c r="Q47" s="154">
        <v>101.7</v>
      </c>
      <c r="R47" s="39">
        <v>3125792400</v>
      </c>
      <c r="S47" s="39">
        <v>591389</v>
      </c>
      <c r="T47" s="222">
        <v>430118</v>
      </c>
      <c r="U47" s="144">
        <v>103.4</v>
      </c>
      <c r="V47" s="144">
        <v>100.6</v>
      </c>
      <c r="W47" s="145">
        <v>100.1</v>
      </c>
      <c r="X47" s="6" t="s">
        <v>175</v>
      </c>
      <c r="Y47" s="41">
        <v>9179700</v>
      </c>
      <c r="Z47" s="39">
        <v>2481</v>
      </c>
      <c r="AA47" s="9">
        <v>110.1</v>
      </c>
      <c r="AB47" s="154">
        <v>110.1</v>
      </c>
      <c r="AC47" s="39">
        <v>281284000</v>
      </c>
      <c r="AD47" s="41">
        <v>140642</v>
      </c>
      <c r="AE47" s="8">
        <v>96.3</v>
      </c>
      <c r="AF47" s="9">
        <v>96.3</v>
      </c>
      <c r="AG47" s="40">
        <v>15850000</v>
      </c>
      <c r="AH47" s="41">
        <v>7925</v>
      </c>
      <c r="AI47" s="144">
        <v>98.1</v>
      </c>
      <c r="AJ47" s="154">
        <v>98.1</v>
      </c>
      <c r="AK47" s="39">
        <v>194172000</v>
      </c>
      <c r="AL47" s="39">
        <v>80905</v>
      </c>
      <c r="AM47" s="8">
        <v>103</v>
      </c>
      <c r="AN47" s="9">
        <v>103</v>
      </c>
      <c r="AO47" s="40">
        <v>500485700</v>
      </c>
      <c r="AP47" s="39">
        <v>231953</v>
      </c>
      <c r="AQ47" s="222">
        <v>204139</v>
      </c>
      <c r="AR47" s="144">
        <v>99</v>
      </c>
      <c r="AS47" s="144">
        <v>98.7</v>
      </c>
      <c r="AT47" s="145">
        <v>98.5</v>
      </c>
    </row>
    <row r="48" spans="1:46" ht="18" customHeight="1" x14ac:dyDescent="0.15">
      <c r="A48" s="224"/>
      <c r="B48" s="225"/>
      <c r="C48" s="225"/>
      <c r="D48" s="226"/>
      <c r="E48" s="226"/>
      <c r="F48" s="225"/>
      <c r="G48" s="225"/>
      <c r="H48" s="226"/>
      <c r="I48" s="226"/>
      <c r="J48" s="225"/>
      <c r="K48" s="225"/>
      <c r="L48" s="226"/>
      <c r="M48" s="226"/>
      <c r="N48" s="225"/>
      <c r="O48" s="225"/>
      <c r="P48" s="226"/>
      <c r="Q48" s="226"/>
      <c r="R48" s="225"/>
      <c r="S48" s="225"/>
      <c r="T48" s="225"/>
      <c r="U48" s="226"/>
      <c r="V48" s="226"/>
      <c r="W48" s="226"/>
      <c r="X48" s="224"/>
      <c r="Y48" s="225"/>
      <c r="Z48" s="225"/>
      <c r="AA48" s="226"/>
      <c r="AB48" s="226"/>
      <c r="AC48" s="225"/>
      <c r="AD48" s="225"/>
      <c r="AE48" s="226"/>
      <c r="AF48" s="226"/>
      <c r="AG48" s="225"/>
      <c r="AH48" s="225"/>
      <c r="AI48" s="226"/>
      <c r="AJ48" s="226"/>
      <c r="AK48" s="225"/>
      <c r="AL48" s="225"/>
      <c r="AM48" s="226"/>
      <c r="AN48" s="226"/>
      <c r="AO48" s="225"/>
      <c r="AP48" s="225"/>
      <c r="AQ48" s="225"/>
      <c r="AR48" s="226"/>
      <c r="AS48" s="226"/>
      <c r="AT48" s="226"/>
    </row>
    <row r="49" spans="1:46" ht="18" customHeight="1" x14ac:dyDescent="0.15">
      <c r="A49" s="224"/>
      <c r="B49" s="225"/>
      <c r="C49" s="225"/>
      <c r="D49" s="226"/>
      <c r="E49" s="226"/>
      <c r="F49" s="225"/>
      <c r="G49" s="225"/>
      <c r="H49" s="226"/>
      <c r="I49" s="226"/>
      <c r="J49" s="225"/>
      <c r="K49" s="225"/>
      <c r="L49" s="226"/>
      <c r="M49" s="226"/>
      <c r="N49" s="225"/>
      <c r="O49" s="225"/>
      <c r="P49" s="226"/>
      <c r="Q49" s="226"/>
      <c r="R49" s="225"/>
      <c r="S49" s="225"/>
      <c r="T49" s="225"/>
      <c r="U49" s="226"/>
      <c r="V49" s="226"/>
      <c r="W49" s="226"/>
      <c r="X49" s="224"/>
      <c r="Y49" s="225"/>
      <c r="Z49" s="225"/>
      <c r="AA49" s="226"/>
      <c r="AB49" s="226"/>
      <c r="AC49" s="225"/>
      <c r="AD49" s="225"/>
      <c r="AE49" s="226"/>
      <c r="AF49" s="226"/>
      <c r="AG49" s="225"/>
      <c r="AH49" s="225"/>
      <c r="AI49" s="226"/>
      <c r="AJ49" s="226"/>
      <c r="AK49" s="225"/>
      <c r="AL49" s="225"/>
      <c r="AM49" s="226"/>
      <c r="AN49" s="226"/>
      <c r="AO49" s="225"/>
      <c r="AP49" s="225"/>
      <c r="AQ49" s="225"/>
      <c r="AR49" s="226"/>
      <c r="AS49" s="226"/>
      <c r="AT49" s="226"/>
    </row>
    <row r="50" spans="1:46" ht="18" customHeight="1" x14ac:dyDescent="0.15">
      <c r="A50" s="224"/>
      <c r="B50" s="225"/>
      <c r="C50" s="225"/>
      <c r="D50" s="226"/>
      <c r="E50" s="226"/>
      <c r="F50" s="225"/>
      <c r="G50" s="225"/>
      <c r="H50" s="226"/>
      <c r="I50" s="226"/>
      <c r="J50" s="225"/>
      <c r="K50" s="225"/>
      <c r="L50" s="226"/>
      <c r="M50" s="226"/>
      <c r="N50" s="225"/>
      <c r="O50" s="225"/>
      <c r="P50" s="226"/>
      <c r="Q50" s="226"/>
      <c r="R50" s="225"/>
      <c r="S50" s="225"/>
      <c r="T50" s="225"/>
      <c r="U50" s="226"/>
      <c r="V50" s="226"/>
      <c r="W50" s="226"/>
      <c r="X50" s="224"/>
      <c r="Y50" s="225"/>
      <c r="Z50" s="225"/>
      <c r="AA50" s="226"/>
      <c r="AB50" s="226"/>
      <c r="AC50" s="225"/>
      <c r="AD50" s="225"/>
      <c r="AE50" s="226"/>
      <c r="AF50" s="226"/>
      <c r="AG50" s="225"/>
      <c r="AH50" s="225"/>
      <c r="AI50" s="226"/>
      <c r="AJ50" s="226"/>
      <c r="AK50" s="225"/>
      <c r="AL50" s="225"/>
      <c r="AM50" s="226"/>
      <c r="AN50" s="226"/>
      <c r="AO50" s="225"/>
      <c r="AP50" s="225"/>
      <c r="AQ50" s="225"/>
      <c r="AR50" s="226"/>
      <c r="AS50" s="226"/>
      <c r="AT50" s="226"/>
    </row>
    <row r="51" spans="1:46" ht="18" customHeight="1" x14ac:dyDescent="0.15">
      <c r="A51" s="224"/>
      <c r="B51" s="225"/>
      <c r="C51" s="225"/>
      <c r="D51" s="226"/>
      <c r="E51" s="226"/>
      <c r="F51" s="225"/>
      <c r="G51" s="225"/>
      <c r="H51" s="226"/>
      <c r="I51" s="226"/>
      <c r="J51" s="225"/>
      <c r="K51" s="225"/>
      <c r="L51" s="226"/>
      <c r="M51" s="226"/>
      <c r="N51" s="225"/>
      <c r="O51" s="225"/>
      <c r="P51" s="226"/>
      <c r="Q51" s="226"/>
      <c r="R51" s="225"/>
      <c r="S51" s="225"/>
      <c r="T51" s="225"/>
      <c r="U51" s="226"/>
      <c r="V51" s="226"/>
      <c r="W51" s="226"/>
      <c r="X51" s="224"/>
      <c r="Y51" s="225"/>
      <c r="Z51" s="225"/>
      <c r="AA51" s="226"/>
      <c r="AB51" s="226"/>
      <c r="AC51" s="225"/>
      <c r="AD51" s="225"/>
      <c r="AE51" s="226"/>
      <c r="AF51" s="226"/>
      <c r="AG51" s="225"/>
      <c r="AH51" s="225"/>
      <c r="AI51" s="226"/>
      <c r="AJ51" s="226"/>
      <c r="AK51" s="225"/>
      <c r="AL51" s="225"/>
      <c r="AM51" s="226"/>
      <c r="AN51" s="226"/>
      <c r="AO51" s="225"/>
      <c r="AP51" s="225"/>
      <c r="AQ51" s="225"/>
      <c r="AR51" s="226"/>
      <c r="AS51" s="226"/>
      <c r="AT51" s="226"/>
    </row>
    <row r="52" spans="1:46" x14ac:dyDescent="0.15">
      <c r="AG52" s="227"/>
      <c r="AH52" s="227"/>
    </row>
    <row r="53" spans="1:46" s="127" customFormat="1" x14ac:dyDescent="0.15">
      <c r="A53" s="342"/>
      <c r="B53" s="342"/>
      <c r="C53" s="342"/>
      <c r="D53" s="342"/>
      <c r="E53" s="342"/>
      <c r="F53" s="342"/>
      <c r="G53" s="342"/>
      <c r="H53" s="342"/>
      <c r="I53" s="342"/>
      <c r="J53" s="342"/>
      <c r="K53" s="342"/>
      <c r="L53" s="342"/>
      <c r="M53" s="342"/>
      <c r="N53" s="342"/>
      <c r="O53" s="342"/>
      <c r="P53" s="342"/>
      <c r="Q53" s="342"/>
      <c r="R53" s="342"/>
      <c r="S53" s="342"/>
      <c r="T53" s="342"/>
      <c r="U53" s="342"/>
      <c r="V53" s="342"/>
      <c r="W53" s="342"/>
      <c r="X53" s="342"/>
      <c r="Y53" s="342"/>
      <c r="Z53" s="342"/>
      <c r="AA53" s="342"/>
      <c r="AB53" s="342"/>
      <c r="AC53" s="342"/>
      <c r="AD53" s="342"/>
      <c r="AE53" s="342"/>
      <c r="AF53" s="342"/>
      <c r="AG53" s="342"/>
      <c r="AH53" s="342"/>
      <c r="AI53" s="342"/>
      <c r="AJ53" s="342"/>
      <c r="AK53" s="342"/>
      <c r="AL53" s="342"/>
      <c r="AM53" s="342"/>
      <c r="AN53" s="342"/>
      <c r="AO53" s="342"/>
      <c r="AP53" s="342"/>
      <c r="AQ53" s="342"/>
      <c r="AR53" s="342"/>
      <c r="AS53" s="342"/>
      <c r="AT53" s="342"/>
    </row>
  </sheetData>
  <mergeCells count="25">
    <mergeCell ref="R1:W1"/>
    <mergeCell ref="X1:AD1"/>
    <mergeCell ref="AO1:AT1"/>
    <mergeCell ref="Y2:AA2"/>
    <mergeCell ref="B3:C3"/>
    <mergeCell ref="F3:G3"/>
    <mergeCell ref="J3:K3"/>
    <mergeCell ref="N3:P3"/>
    <mergeCell ref="AC4:AF4"/>
    <mergeCell ref="AG4:AH4"/>
    <mergeCell ref="AK4:AN4"/>
    <mergeCell ref="D5:E5"/>
    <mergeCell ref="H5:I5"/>
    <mergeCell ref="L5:M5"/>
    <mergeCell ref="P5:Q5"/>
    <mergeCell ref="U5:W5"/>
    <mergeCell ref="AA5:AB5"/>
    <mergeCell ref="AE5:AF5"/>
    <mergeCell ref="AI5:AJ5"/>
    <mergeCell ref="AM5:AN5"/>
    <mergeCell ref="AR5:AT5"/>
    <mergeCell ref="A53:K53"/>
    <mergeCell ref="L53:W53"/>
    <mergeCell ref="X53:AH53"/>
    <mergeCell ref="AI53:AT53"/>
  </mergeCells>
  <phoneticPr fontId="2"/>
  <conditionalFormatting sqref="B8:AT47">
    <cfRule type="expression" dxfId="4" priority="2">
      <formula>B8&lt;&gt;#REF!</formula>
    </cfRule>
  </conditionalFormatting>
  <printOptions horizontalCentered="1"/>
  <pageMargins left="0" right="0" top="0.78740157480314965" bottom="0" header="0.51181102362204722" footer="0.51181102362204722"/>
  <pageSetup paperSize="9" scale="85" fitToWidth="2" orientation="portrait" r:id="rId1"/>
  <headerFooter alignWithMargins="0"/>
  <colBreaks count="3" manualBreakCount="3">
    <brk id="11" max="1048575" man="1"/>
    <brk id="23" max="1048575" man="1"/>
    <brk id="3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DI69"/>
  <sheetViews>
    <sheetView view="pageBreakPreview" topLeftCell="BO1" zoomScale="50" zoomScaleNormal="70" zoomScaleSheetLayoutView="50" workbookViewId="0">
      <selection activeCell="CE36" sqref="CE36"/>
    </sheetView>
  </sheetViews>
  <sheetFormatPr defaultRowHeight="14.25" x14ac:dyDescent="0.15"/>
  <cols>
    <col min="1" max="1" width="15.625" style="43" customWidth="1"/>
    <col min="2" max="2" width="17.625" style="43" customWidth="1"/>
    <col min="3" max="3" width="11.125" style="43" customWidth="1"/>
    <col min="4" max="5" width="9.375" style="43" customWidth="1"/>
    <col min="6" max="6" width="10.875" style="43" customWidth="1"/>
    <col min="7" max="7" width="7.75" style="43" customWidth="1"/>
    <col min="8" max="9" width="8.375" style="43" bestFit="1" customWidth="1"/>
    <col min="10" max="10" width="10.875" style="43" customWidth="1"/>
    <col min="11" max="11" width="7.75" style="43" customWidth="1"/>
    <col min="12" max="17" width="8.375" style="43" bestFit="1" customWidth="1"/>
    <col min="18" max="18" width="13.5" style="43" customWidth="1"/>
    <col min="19" max="20" width="9.5" style="43" customWidth="1"/>
    <col min="21" max="21" width="11.125" style="43" bestFit="1" customWidth="1"/>
    <col min="22" max="22" width="14.625" style="43" bestFit="1" customWidth="1"/>
    <col min="23" max="23" width="7.75" style="43" customWidth="1"/>
    <col min="24" max="24" width="10.875" style="43" customWidth="1"/>
    <col min="25" max="25" width="7.75" style="43" customWidth="1"/>
    <col min="26" max="26" width="10.875" style="43" customWidth="1"/>
    <col min="27" max="27" width="7.75" style="43" customWidth="1"/>
    <col min="28" max="28" width="10.875" style="43" customWidth="1"/>
    <col min="29" max="29" width="7.75" style="43" customWidth="1"/>
    <col min="30" max="30" width="10.875" style="43" customWidth="1"/>
    <col min="31" max="31" width="7.75" style="43" customWidth="1"/>
    <col min="32" max="32" width="10.875" style="43" customWidth="1"/>
    <col min="33" max="33" width="7.75" style="43" customWidth="1"/>
    <col min="34" max="34" width="13.5" style="43" customWidth="1"/>
    <col min="35" max="36" width="9.5" style="43" customWidth="1"/>
    <col min="37" max="37" width="9.75" style="43" customWidth="1"/>
    <col min="38" max="38" width="15.625" style="43" customWidth="1"/>
    <col min="39" max="39" width="7.75" style="43" customWidth="1"/>
    <col min="40" max="40" width="15.625" style="43" customWidth="1"/>
    <col min="41" max="41" width="7.75" style="43" customWidth="1"/>
    <col min="42" max="42" width="15.625" style="43" customWidth="1"/>
    <col min="43" max="43" width="7.75" style="43" customWidth="1"/>
    <col min="44" max="44" width="15.625" style="43" customWidth="1"/>
    <col min="45" max="45" width="7.75" style="43" customWidth="1"/>
    <col min="46" max="46" width="15.625" style="43" customWidth="1"/>
    <col min="47" max="47" width="7.75" style="43" customWidth="1"/>
    <col min="48" max="48" width="15.625" style="43" customWidth="1"/>
    <col min="49" max="49" width="7.75" style="43" customWidth="1"/>
    <col min="50" max="50" width="15.25" style="43" customWidth="1"/>
    <col min="51" max="53" width="9.5" style="43" customWidth="1"/>
    <col min="54" max="54" width="15.625" style="43" customWidth="1"/>
    <col min="55" max="55" width="7.75" style="43" customWidth="1"/>
    <col min="56" max="56" width="15.625" style="43" customWidth="1"/>
    <col min="57" max="57" width="7.75" style="43" customWidth="1"/>
    <col min="58" max="58" width="15.625" style="43" customWidth="1"/>
    <col min="59" max="59" width="7.75" style="43" customWidth="1"/>
    <col min="60" max="60" width="15.625" style="43" customWidth="1"/>
    <col min="61" max="61" width="7.75" style="43" customWidth="1"/>
    <col min="62" max="62" width="15.625" style="43" customWidth="1"/>
    <col min="63" max="63" width="7.75" style="43" customWidth="1"/>
    <col min="64" max="64" width="15.625" style="43" customWidth="1"/>
    <col min="65" max="65" width="7.75" style="43" customWidth="1"/>
    <col min="66" max="66" width="15.625" style="43" customWidth="1"/>
    <col min="67" max="67" width="9.5" style="43" customWidth="1"/>
    <col min="68" max="68" width="9.375" style="43" customWidth="1"/>
    <col min="69" max="69" width="9.625" style="43" customWidth="1"/>
    <col min="70" max="70" width="15.625" style="43" customWidth="1"/>
    <col min="71" max="71" width="7.75" style="43" customWidth="1"/>
    <col min="72" max="72" width="15.625" style="43" customWidth="1"/>
    <col min="73" max="73" width="7.75" style="43" customWidth="1"/>
    <col min="74" max="74" width="15.625" style="43" customWidth="1"/>
    <col min="75" max="75" width="7.75" style="43" customWidth="1"/>
    <col min="76" max="76" width="15.625" style="43" customWidth="1"/>
    <col min="77" max="77" width="7.75" style="43" customWidth="1"/>
    <col min="78" max="78" width="15.625" style="43" customWidth="1"/>
    <col min="79" max="79" width="7.75" style="43" customWidth="1"/>
    <col min="80" max="80" width="15.625" style="43" customWidth="1"/>
    <col min="81" max="81" width="7.75" style="43" customWidth="1"/>
    <col min="82" max="82" width="15.625" style="43" customWidth="1"/>
    <col min="83" max="83" width="9.5" style="43" customWidth="1"/>
    <col min="84" max="84" width="9.375" style="43" customWidth="1"/>
    <col min="85" max="85" width="10.25" style="43" customWidth="1"/>
    <col min="86" max="86" width="9.875" style="43" customWidth="1"/>
    <col min="87" max="87" width="8.625" style="43" customWidth="1"/>
    <col min="88" max="89" width="9.375" style="43" customWidth="1"/>
    <col min="90" max="90" width="21.625" style="43" customWidth="1"/>
    <col min="91" max="92" width="15.125" style="43" customWidth="1"/>
    <col min="93" max="94" width="9.375" style="43" customWidth="1"/>
    <col min="95" max="95" width="10.25" style="43" customWidth="1"/>
    <col min="96" max="96" width="15.625" style="43" customWidth="1"/>
    <col min="97" max="97" width="7.75" style="43" customWidth="1"/>
    <col min="98" max="98" width="15.625" style="43" customWidth="1"/>
    <col min="99" max="99" width="7.75" style="43" customWidth="1"/>
    <col min="100" max="100" width="15.625" style="43" customWidth="1"/>
    <col min="101" max="101" width="9.5" style="43" customWidth="1"/>
    <col min="102" max="104" width="9.375" style="43" customWidth="1"/>
    <col min="105" max="105" width="8.625" style="43" customWidth="1"/>
    <col min="106" max="107" width="9.375" style="43" customWidth="1"/>
    <col min="108" max="108" width="21.625" style="43" customWidth="1"/>
    <col min="109" max="110" width="15.125" style="43" customWidth="1"/>
    <col min="111" max="112" width="9.375" style="43" customWidth="1"/>
    <col min="113" max="113" width="10.25" style="43" customWidth="1"/>
    <col min="114" max="16384" width="9" style="43"/>
  </cols>
  <sheetData>
    <row r="1" spans="1:95" ht="14.25" customHeight="1" thickBot="1" x14ac:dyDescent="0.2"/>
    <row r="2" spans="1:95" ht="32.1" customHeight="1" x14ac:dyDescent="0.15">
      <c r="A2" s="44"/>
      <c r="B2" s="45" t="s">
        <v>49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7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/>
      <c r="CO2" s="46"/>
      <c r="CP2" s="46"/>
      <c r="CQ2" s="48"/>
    </row>
    <row r="3" spans="1:95" ht="32.1" customHeight="1" x14ac:dyDescent="0.15">
      <c r="A3" s="49"/>
      <c r="B3" s="50"/>
      <c r="C3" s="50"/>
      <c r="D3" s="50"/>
      <c r="E3" s="50"/>
      <c r="F3" s="356" t="s">
        <v>28</v>
      </c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4"/>
      <c r="U3" s="355"/>
      <c r="V3" s="356" t="s">
        <v>166</v>
      </c>
      <c r="W3" s="354"/>
      <c r="X3" s="354"/>
      <c r="Y3" s="354"/>
      <c r="Z3" s="354"/>
      <c r="AA3" s="354"/>
      <c r="AB3" s="354"/>
      <c r="AC3" s="354"/>
      <c r="AD3" s="354"/>
      <c r="AE3" s="354"/>
      <c r="AF3" s="354"/>
      <c r="AG3" s="354"/>
      <c r="AH3" s="354"/>
      <c r="AI3" s="354"/>
      <c r="AJ3" s="354"/>
      <c r="AK3" s="355"/>
      <c r="AL3" s="354" t="s">
        <v>176</v>
      </c>
      <c r="AM3" s="354"/>
      <c r="AN3" s="354"/>
      <c r="AO3" s="354"/>
      <c r="AP3" s="354"/>
      <c r="AQ3" s="354"/>
      <c r="AR3" s="354"/>
      <c r="AS3" s="354"/>
      <c r="AT3" s="354"/>
      <c r="AU3" s="354"/>
      <c r="AV3" s="354"/>
      <c r="AW3" s="354"/>
      <c r="AX3" s="354"/>
      <c r="AY3" s="354"/>
      <c r="AZ3" s="354"/>
      <c r="BA3" s="355"/>
      <c r="BB3" s="356" t="s">
        <v>164</v>
      </c>
      <c r="BC3" s="354"/>
      <c r="BD3" s="354"/>
      <c r="BE3" s="354"/>
      <c r="BF3" s="354"/>
      <c r="BG3" s="354"/>
      <c r="BH3" s="354"/>
      <c r="BI3" s="354"/>
      <c r="BJ3" s="354"/>
      <c r="BK3" s="354"/>
      <c r="BL3" s="354"/>
      <c r="BM3" s="354"/>
      <c r="BN3" s="354"/>
      <c r="BO3" s="354"/>
      <c r="BP3" s="354"/>
      <c r="BQ3" s="355"/>
      <c r="BR3" s="356" t="s">
        <v>165</v>
      </c>
      <c r="BS3" s="354"/>
      <c r="BT3" s="354"/>
      <c r="BU3" s="354"/>
      <c r="BV3" s="354"/>
      <c r="BW3" s="354"/>
      <c r="BX3" s="354"/>
      <c r="BY3" s="354"/>
      <c r="BZ3" s="354"/>
      <c r="CA3" s="354"/>
      <c r="CB3" s="354"/>
      <c r="CC3" s="354"/>
      <c r="CD3" s="354"/>
      <c r="CE3" s="354"/>
      <c r="CF3" s="354"/>
      <c r="CG3" s="355"/>
      <c r="CH3" s="357" t="s">
        <v>53</v>
      </c>
      <c r="CI3" s="358"/>
      <c r="CJ3" s="358"/>
      <c r="CK3" s="359"/>
      <c r="CL3" s="51"/>
      <c r="CM3" s="50"/>
      <c r="CN3" s="50"/>
      <c r="CO3" s="50"/>
      <c r="CP3" s="50"/>
      <c r="CQ3" s="52"/>
    </row>
    <row r="4" spans="1:95" ht="32.1" customHeight="1" x14ac:dyDescent="0.15">
      <c r="A4" s="49"/>
      <c r="B4" s="53" t="s">
        <v>52</v>
      </c>
      <c r="C4" s="54"/>
      <c r="D4" s="54"/>
      <c r="E4" s="54"/>
      <c r="F4" s="360" t="s">
        <v>121</v>
      </c>
      <c r="G4" s="361"/>
      <c r="H4" s="363" t="s">
        <v>177</v>
      </c>
      <c r="I4" s="363"/>
      <c r="J4" s="363" t="s">
        <v>122</v>
      </c>
      <c r="K4" s="363"/>
      <c r="L4" s="363" t="s">
        <v>123</v>
      </c>
      <c r="M4" s="363"/>
      <c r="N4" s="363" t="s">
        <v>124</v>
      </c>
      <c r="O4" s="363"/>
      <c r="P4" s="363" t="s">
        <v>125</v>
      </c>
      <c r="Q4" s="363"/>
      <c r="R4" s="358" t="s">
        <v>119</v>
      </c>
      <c r="S4" s="369"/>
      <c r="T4" s="366" t="s">
        <v>56</v>
      </c>
      <c r="U4" s="359"/>
      <c r="V4" s="356" t="s">
        <v>178</v>
      </c>
      <c r="W4" s="368"/>
      <c r="X4" s="363" t="s">
        <v>177</v>
      </c>
      <c r="Y4" s="363"/>
      <c r="Z4" s="363" t="s">
        <v>122</v>
      </c>
      <c r="AA4" s="363"/>
      <c r="AB4" s="363" t="s">
        <v>123</v>
      </c>
      <c r="AC4" s="363"/>
      <c r="AD4" s="363" t="s">
        <v>124</v>
      </c>
      <c r="AE4" s="363"/>
      <c r="AF4" s="363" t="s">
        <v>125</v>
      </c>
      <c r="AG4" s="363"/>
      <c r="AH4" s="358" t="s">
        <v>119</v>
      </c>
      <c r="AI4" s="369"/>
      <c r="AJ4" s="366" t="s">
        <v>56</v>
      </c>
      <c r="AK4" s="359"/>
      <c r="AL4" s="356" t="s">
        <v>178</v>
      </c>
      <c r="AM4" s="368"/>
      <c r="AN4" s="363" t="s">
        <v>177</v>
      </c>
      <c r="AO4" s="363"/>
      <c r="AP4" s="363" t="s">
        <v>122</v>
      </c>
      <c r="AQ4" s="363"/>
      <c r="AR4" s="363" t="s">
        <v>123</v>
      </c>
      <c r="AS4" s="363"/>
      <c r="AT4" s="364" t="s">
        <v>124</v>
      </c>
      <c r="AU4" s="365"/>
      <c r="AV4" s="364" t="s">
        <v>125</v>
      </c>
      <c r="AW4" s="365"/>
      <c r="AX4" s="358" t="s">
        <v>119</v>
      </c>
      <c r="AY4" s="369"/>
      <c r="AZ4" s="366" t="s">
        <v>56</v>
      </c>
      <c r="BA4" s="359"/>
      <c r="BB4" s="356" t="s">
        <v>132</v>
      </c>
      <c r="BC4" s="368"/>
      <c r="BD4" s="363" t="s">
        <v>177</v>
      </c>
      <c r="BE4" s="363"/>
      <c r="BF4" s="363" t="s">
        <v>122</v>
      </c>
      <c r="BG4" s="363"/>
      <c r="BH4" s="363" t="s">
        <v>123</v>
      </c>
      <c r="BI4" s="363"/>
      <c r="BJ4" s="371" t="s">
        <v>124</v>
      </c>
      <c r="BK4" s="371"/>
      <c r="BL4" s="371" t="s">
        <v>125</v>
      </c>
      <c r="BM4" s="371"/>
      <c r="BN4" s="358" t="s">
        <v>119</v>
      </c>
      <c r="BO4" s="369"/>
      <c r="BP4" s="366" t="s">
        <v>56</v>
      </c>
      <c r="BQ4" s="359"/>
      <c r="BR4" s="356" t="s">
        <v>178</v>
      </c>
      <c r="BS4" s="368"/>
      <c r="BT4" s="363" t="s">
        <v>177</v>
      </c>
      <c r="BU4" s="363"/>
      <c r="BV4" s="363" t="s">
        <v>122</v>
      </c>
      <c r="BW4" s="363"/>
      <c r="BX4" s="363" t="s">
        <v>123</v>
      </c>
      <c r="BY4" s="363"/>
      <c r="BZ4" s="371" t="s">
        <v>124</v>
      </c>
      <c r="CA4" s="371"/>
      <c r="CB4" s="371" t="s">
        <v>125</v>
      </c>
      <c r="CC4" s="371"/>
      <c r="CD4" s="358" t="s">
        <v>119</v>
      </c>
      <c r="CE4" s="369"/>
      <c r="CF4" s="366" t="s">
        <v>56</v>
      </c>
      <c r="CG4" s="359"/>
      <c r="CH4" s="360"/>
      <c r="CI4" s="361"/>
      <c r="CJ4" s="361"/>
      <c r="CK4" s="362"/>
      <c r="CL4" s="55" t="s">
        <v>38</v>
      </c>
      <c r="CM4" s="54"/>
      <c r="CN4" s="54"/>
      <c r="CO4" s="54"/>
      <c r="CP4" s="54"/>
      <c r="CQ4" s="56"/>
    </row>
    <row r="5" spans="1:95" ht="32.1" customHeight="1" x14ac:dyDescent="0.15">
      <c r="A5" s="57" t="s">
        <v>57</v>
      </c>
      <c r="B5" s="58"/>
      <c r="C5" s="58"/>
      <c r="D5" s="59" t="s">
        <v>56</v>
      </c>
      <c r="E5" s="59"/>
      <c r="F5" s="356" t="s">
        <v>127</v>
      </c>
      <c r="G5" s="354"/>
      <c r="H5" s="363" t="s">
        <v>126</v>
      </c>
      <c r="I5" s="363"/>
      <c r="J5" s="363" t="s">
        <v>128</v>
      </c>
      <c r="K5" s="363"/>
      <c r="L5" s="363" t="s">
        <v>129</v>
      </c>
      <c r="M5" s="363"/>
      <c r="N5" s="363" t="s">
        <v>130</v>
      </c>
      <c r="O5" s="363"/>
      <c r="P5" s="363" t="s">
        <v>131</v>
      </c>
      <c r="Q5" s="363"/>
      <c r="R5" s="361"/>
      <c r="S5" s="370"/>
      <c r="T5" s="367"/>
      <c r="U5" s="362"/>
      <c r="V5" s="356" t="s">
        <v>133</v>
      </c>
      <c r="W5" s="368"/>
      <c r="X5" s="363" t="s">
        <v>134</v>
      </c>
      <c r="Y5" s="363"/>
      <c r="Z5" s="363" t="s">
        <v>135</v>
      </c>
      <c r="AA5" s="363"/>
      <c r="AB5" s="363" t="s">
        <v>136</v>
      </c>
      <c r="AC5" s="363"/>
      <c r="AD5" s="363" t="s">
        <v>137</v>
      </c>
      <c r="AE5" s="363"/>
      <c r="AF5" s="363" t="s">
        <v>138</v>
      </c>
      <c r="AG5" s="363"/>
      <c r="AH5" s="361"/>
      <c r="AI5" s="370"/>
      <c r="AJ5" s="367"/>
      <c r="AK5" s="362"/>
      <c r="AL5" s="356" t="s">
        <v>139</v>
      </c>
      <c r="AM5" s="368"/>
      <c r="AN5" s="363" t="s">
        <v>140</v>
      </c>
      <c r="AO5" s="363"/>
      <c r="AP5" s="363" t="s">
        <v>141</v>
      </c>
      <c r="AQ5" s="363"/>
      <c r="AR5" s="363" t="s">
        <v>142</v>
      </c>
      <c r="AS5" s="363"/>
      <c r="AT5" s="364" t="s">
        <v>143</v>
      </c>
      <c r="AU5" s="365"/>
      <c r="AV5" s="364" t="s">
        <v>144</v>
      </c>
      <c r="AW5" s="365"/>
      <c r="AX5" s="361"/>
      <c r="AY5" s="370"/>
      <c r="AZ5" s="367"/>
      <c r="BA5" s="362"/>
      <c r="BB5" s="356" t="s">
        <v>131</v>
      </c>
      <c r="BC5" s="368"/>
      <c r="BD5" s="363" t="s">
        <v>145</v>
      </c>
      <c r="BE5" s="363"/>
      <c r="BF5" s="363" t="s">
        <v>146</v>
      </c>
      <c r="BG5" s="363"/>
      <c r="BH5" s="363" t="s">
        <v>129</v>
      </c>
      <c r="BI5" s="363"/>
      <c r="BJ5" s="371" t="s">
        <v>147</v>
      </c>
      <c r="BK5" s="371"/>
      <c r="BL5" s="371" t="s">
        <v>148</v>
      </c>
      <c r="BM5" s="371"/>
      <c r="BN5" s="361"/>
      <c r="BO5" s="370"/>
      <c r="BP5" s="367"/>
      <c r="BQ5" s="362"/>
      <c r="BR5" s="356" t="s">
        <v>149</v>
      </c>
      <c r="BS5" s="368"/>
      <c r="BT5" s="363" t="s">
        <v>150</v>
      </c>
      <c r="BU5" s="363"/>
      <c r="BV5" s="363" t="s">
        <v>151</v>
      </c>
      <c r="BW5" s="363"/>
      <c r="BX5" s="363" t="s">
        <v>152</v>
      </c>
      <c r="BY5" s="363"/>
      <c r="BZ5" s="371" t="s">
        <v>153</v>
      </c>
      <c r="CA5" s="371"/>
      <c r="CB5" s="371" t="s">
        <v>145</v>
      </c>
      <c r="CC5" s="371"/>
      <c r="CD5" s="361"/>
      <c r="CE5" s="370"/>
      <c r="CF5" s="367"/>
      <c r="CG5" s="362"/>
      <c r="CH5" s="60"/>
      <c r="CI5" s="58"/>
      <c r="CJ5" s="59" t="s">
        <v>56</v>
      </c>
      <c r="CK5" s="59"/>
      <c r="CL5" s="60"/>
      <c r="CM5" s="58"/>
      <c r="CN5" s="58"/>
      <c r="CO5" s="61" t="s">
        <v>56</v>
      </c>
      <c r="CP5" s="62"/>
      <c r="CQ5" s="63"/>
    </row>
    <row r="6" spans="1:95" ht="37.5" x14ac:dyDescent="0.15">
      <c r="A6" s="49"/>
      <c r="B6" s="64" t="s">
        <v>59</v>
      </c>
      <c r="C6" s="64" t="s">
        <v>60</v>
      </c>
      <c r="D6" s="58" t="s">
        <v>59</v>
      </c>
      <c r="E6" s="50" t="s">
        <v>60</v>
      </c>
      <c r="F6" s="65" t="s">
        <v>59</v>
      </c>
      <c r="G6" s="50" t="s">
        <v>60</v>
      </c>
      <c r="H6" s="66" t="s">
        <v>59</v>
      </c>
      <c r="I6" s="66" t="s">
        <v>60</v>
      </c>
      <c r="J6" s="66" t="s">
        <v>59</v>
      </c>
      <c r="K6" s="66" t="s">
        <v>60</v>
      </c>
      <c r="L6" s="66" t="s">
        <v>59</v>
      </c>
      <c r="M6" s="66" t="s">
        <v>60</v>
      </c>
      <c r="N6" s="66" t="s">
        <v>59</v>
      </c>
      <c r="O6" s="66" t="s">
        <v>60</v>
      </c>
      <c r="P6" s="66" t="s">
        <v>59</v>
      </c>
      <c r="Q6" s="66" t="s">
        <v>60</v>
      </c>
      <c r="R6" s="58" t="s">
        <v>59</v>
      </c>
      <c r="S6" s="64" t="s">
        <v>60</v>
      </c>
      <c r="T6" s="58" t="s">
        <v>59</v>
      </c>
      <c r="U6" s="67" t="s">
        <v>29</v>
      </c>
      <c r="V6" s="65" t="s">
        <v>59</v>
      </c>
      <c r="W6" s="64" t="s">
        <v>60</v>
      </c>
      <c r="X6" s="66" t="s">
        <v>59</v>
      </c>
      <c r="Y6" s="66" t="s">
        <v>60</v>
      </c>
      <c r="Z6" s="66" t="s">
        <v>59</v>
      </c>
      <c r="AA6" s="66" t="s">
        <v>60</v>
      </c>
      <c r="AB6" s="66" t="s">
        <v>59</v>
      </c>
      <c r="AC6" s="66" t="s">
        <v>60</v>
      </c>
      <c r="AD6" s="66" t="s">
        <v>59</v>
      </c>
      <c r="AE6" s="66" t="s">
        <v>60</v>
      </c>
      <c r="AF6" s="66" t="s">
        <v>59</v>
      </c>
      <c r="AG6" s="66" t="s">
        <v>60</v>
      </c>
      <c r="AH6" s="58" t="s">
        <v>59</v>
      </c>
      <c r="AI6" s="64" t="s">
        <v>60</v>
      </c>
      <c r="AJ6" s="68" t="s">
        <v>59</v>
      </c>
      <c r="AK6" s="69" t="s">
        <v>60</v>
      </c>
      <c r="AL6" s="65" t="s">
        <v>59</v>
      </c>
      <c r="AM6" s="64" t="s">
        <v>60</v>
      </c>
      <c r="AN6" s="66" t="s">
        <v>59</v>
      </c>
      <c r="AO6" s="66" t="s">
        <v>60</v>
      </c>
      <c r="AP6" s="66" t="s">
        <v>59</v>
      </c>
      <c r="AQ6" s="66" t="s">
        <v>60</v>
      </c>
      <c r="AR6" s="66" t="s">
        <v>59</v>
      </c>
      <c r="AS6" s="66" t="s">
        <v>60</v>
      </c>
      <c r="AT6" s="66" t="s">
        <v>59</v>
      </c>
      <c r="AU6" s="66" t="s">
        <v>60</v>
      </c>
      <c r="AV6" s="66" t="s">
        <v>59</v>
      </c>
      <c r="AW6" s="66" t="s">
        <v>60</v>
      </c>
      <c r="AX6" s="58" t="s">
        <v>59</v>
      </c>
      <c r="AY6" s="64" t="s">
        <v>60</v>
      </c>
      <c r="AZ6" s="58" t="s">
        <v>59</v>
      </c>
      <c r="BA6" s="69" t="s">
        <v>60</v>
      </c>
      <c r="BB6" s="65" t="s">
        <v>59</v>
      </c>
      <c r="BC6" s="64" t="s">
        <v>60</v>
      </c>
      <c r="BD6" s="66" t="s">
        <v>59</v>
      </c>
      <c r="BE6" s="66" t="s">
        <v>60</v>
      </c>
      <c r="BF6" s="66" t="s">
        <v>59</v>
      </c>
      <c r="BG6" s="66" t="s">
        <v>60</v>
      </c>
      <c r="BH6" s="66" t="s">
        <v>59</v>
      </c>
      <c r="BI6" s="66" t="s">
        <v>60</v>
      </c>
      <c r="BJ6" s="66" t="s">
        <v>59</v>
      </c>
      <c r="BK6" s="66" t="s">
        <v>60</v>
      </c>
      <c r="BL6" s="66" t="s">
        <v>59</v>
      </c>
      <c r="BM6" s="66" t="s">
        <v>60</v>
      </c>
      <c r="BN6" s="58" t="s">
        <v>59</v>
      </c>
      <c r="BO6" s="64" t="s">
        <v>60</v>
      </c>
      <c r="BP6" s="58" t="s">
        <v>59</v>
      </c>
      <c r="BQ6" s="69" t="s">
        <v>60</v>
      </c>
      <c r="BR6" s="65" t="s">
        <v>59</v>
      </c>
      <c r="BS6" s="64" t="s">
        <v>60</v>
      </c>
      <c r="BT6" s="66" t="s">
        <v>59</v>
      </c>
      <c r="BU6" s="66" t="s">
        <v>60</v>
      </c>
      <c r="BV6" s="66" t="s">
        <v>59</v>
      </c>
      <c r="BW6" s="66" t="s">
        <v>60</v>
      </c>
      <c r="BX6" s="66" t="s">
        <v>59</v>
      </c>
      <c r="BY6" s="66" t="s">
        <v>60</v>
      </c>
      <c r="BZ6" s="66" t="s">
        <v>59</v>
      </c>
      <c r="CA6" s="66" t="s">
        <v>60</v>
      </c>
      <c r="CB6" s="66" t="s">
        <v>59</v>
      </c>
      <c r="CC6" s="66" t="s">
        <v>60</v>
      </c>
      <c r="CD6" s="58" t="s">
        <v>59</v>
      </c>
      <c r="CE6" s="64" t="s">
        <v>60</v>
      </c>
      <c r="CF6" s="58" t="s">
        <v>59</v>
      </c>
      <c r="CG6" s="69" t="s">
        <v>60</v>
      </c>
      <c r="CH6" s="65" t="s">
        <v>59</v>
      </c>
      <c r="CI6" s="64" t="s">
        <v>60</v>
      </c>
      <c r="CJ6" s="58" t="s">
        <v>59</v>
      </c>
      <c r="CK6" s="50" t="s">
        <v>60</v>
      </c>
      <c r="CL6" s="65" t="s">
        <v>59</v>
      </c>
      <c r="CM6" s="64" t="s">
        <v>60</v>
      </c>
      <c r="CN6" s="70" t="s">
        <v>58</v>
      </c>
      <c r="CO6" s="64" t="s">
        <v>59</v>
      </c>
      <c r="CP6" s="58" t="s">
        <v>60</v>
      </c>
      <c r="CQ6" s="71" t="s">
        <v>58</v>
      </c>
    </row>
    <row r="7" spans="1:95" ht="32.1" customHeight="1" x14ac:dyDescent="0.15">
      <c r="A7" s="72"/>
      <c r="B7" s="73" t="s">
        <v>61</v>
      </c>
      <c r="C7" s="73" t="s">
        <v>62</v>
      </c>
      <c r="D7" s="73" t="s">
        <v>4</v>
      </c>
      <c r="E7" s="74" t="s">
        <v>4</v>
      </c>
      <c r="F7" s="75" t="s">
        <v>61</v>
      </c>
      <c r="G7" s="74" t="s">
        <v>62</v>
      </c>
      <c r="H7" s="76" t="s">
        <v>61</v>
      </c>
      <c r="I7" s="76" t="s">
        <v>62</v>
      </c>
      <c r="J7" s="76" t="s">
        <v>61</v>
      </c>
      <c r="K7" s="76" t="s">
        <v>62</v>
      </c>
      <c r="L7" s="76" t="s">
        <v>61</v>
      </c>
      <c r="M7" s="76" t="s">
        <v>62</v>
      </c>
      <c r="N7" s="76" t="s">
        <v>61</v>
      </c>
      <c r="O7" s="76" t="s">
        <v>62</v>
      </c>
      <c r="P7" s="76" t="s">
        <v>61</v>
      </c>
      <c r="Q7" s="76" t="s">
        <v>62</v>
      </c>
      <c r="R7" s="73" t="s">
        <v>120</v>
      </c>
      <c r="S7" s="73" t="s">
        <v>62</v>
      </c>
      <c r="T7" s="73" t="s">
        <v>4</v>
      </c>
      <c r="U7" s="77" t="s">
        <v>4</v>
      </c>
      <c r="V7" s="75" t="s">
        <v>61</v>
      </c>
      <c r="W7" s="73" t="s">
        <v>62</v>
      </c>
      <c r="X7" s="76" t="s">
        <v>61</v>
      </c>
      <c r="Y7" s="76" t="s">
        <v>62</v>
      </c>
      <c r="Z7" s="76" t="s">
        <v>61</v>
      </c>
      <c r="AA7" s="76" t="s">
        <v>62</v>
      </c>
      <c r="AB7" s="76" t="s">
        <v>61</v>
      </c>
      <c r="AC7" s="76" t="s">
        <v>62</v>
      </c>
      <c r="AD7" s="76" t="s">
        <v>61</v>
      </c>
      <c r="AE7" s="76" t="s">
        <v>62</v>
      </c>
      <c r="AF7" s="76" t="s">
        <v>61</v>
      </c>
      <c r="AG7" s="76" t="s">
        <v>62</v>
      </c>
      <c r="AH7" s="73" t="s">
        <v>120</v>
      </c>
      <c r="AI7" s="73" t="s">
        <v>62</v>
      </c>
      <c r="AJ7" s="76" t="s">
        <v>4</v>
      </c>
      <c r="AK7" s="78" t="s">
        <v>4</v>
      </c>
      <c r="AL7" s="75" t="s">
        <v>61</v>
      </c>
      <c r="AM7" s="73" t="s">
        <v>62</v>
      </c>
      <c r="AN7" s="76" t="s">
        <v>61</v>
      </c>
      <c r="AO7" s="76" t="s">
        <v>62</v>
      </c>
      <c r="AP7" s="76" t="s">
        <v>61</v>
      </c>
      <c r="AQ7" s="76" t="s">
        <v>62</v>
      </c>
      <c r="AR7" s="76" t="s">
        <v>61</v>
      </c>
      <c r="AS7" s="76" t="s">
        <v>62</v>
      </c>
      <c r="AT7" s="76" t="s">
        <v>61</v>
      </c>
      <c r="AU7" s="76" t="s">
        <v>62</v>
      </c>
      <c r="AV7" s="76" t="s">
        <v>61</v>
      </c>
      <c r="AW7" s="76" t="s">
        <v>62</v>
      </c>
      <c r="AX7" s="73" t="s">
        <v>120</v>
      </c>
      <c r="AY7" s="73" t="s">
        <v>62</v>
      </c>
      <c r="AZ7" s="73" t="s">
        <v>4</v>
      </c>
      <c r="BA7" s="78" t="s">
        <v>4</v>
      </c>
      <c r="BB7" s="75" t="s">
        <v>61</v>
      </c>
      <c r="BC7" s="73" t="s">
        <v>62</v>
      </c>
      <c r="BD7" s="76" t="s">
        <v>61</v>
      </c>
      <c r="BE7" s="76" t="s">
        <v>62</v>
      </c>
      <c r="BF7" s="76" t="s">
        <v>61</v>
      </c>
      <c r="BG7" s="76" t="s">
        <v>62</v>
      </c>
      <c r="BH7" s="76" t="s">
        <v>61</v>
      </c>
      <c r="BI7" s="76" t="s">
        <v>62</v>
      </c>
      <c r="BJ7" s="76" t="s">
        <v>61</v>
      </c>
      <c r="BK7" s="76" t="s">
        <v>62</v>
      </c>
      <c r="BL7" s="76" t="s">
        <v>61</v>
      </c>
      <c r="BM7" s="76" t="s">
        <v>62</v>
      </c>
      <c r="BN7" s="73" t="s">
        <v>120</v>
      </c>
      <c r="BO7" s="73" t="s">
        <v>62</v>
      </c>
      <c r="BP7" s="73" t="s">
        <v>4</v>
      </c>
      <c r="BQ7" s="78" t="s">
        <v>4</v>
      </c>
      <c r="BR7" s="75" t="s">
        <v>61</v>
      </c>
      <c r="BS7" s="73" t="s">
        <v>62</v>
      </c>
      <c r="BT7" s="76" t="s">
        <v>61</v>
      </c>
      <c r="BU7" s="76" t="s">
        <v>62</v>
      </c>
      <c r="BV7" s="76" t="s">
        <v>61</v>
      </c>
      <c r="BW7" s="76" t="s">
        <v>62</v>
      </c>
      <c r="BX7" s="76" t="s">
        <v>61</v>
      </c>
      <c r="BY7" s="76" t="s">
        <v>62</v>
      </c>
      <c r="BZ7" s="76" t="s">
        <v>61</v>
      </c>
      <c r="CA7" s="76" t="s">
        <v>62</v>
      </c>
      <c r="CB7" s="76" t="s">
        <v>61</v>
      </c>
      <c r="CC7" s="76" t="s">
        <v>62</v>
      </c>
      <c r="CD7" s="73" t="s">
        <v>120</v>
      </c>
      <c r="CE7" s="73" t="s">
        <v>62</v>
      </c>
      <c r="CF7" s="73" t="s">
        <v>4</v>
      </c>
      <c r="CG7" s="78" t="s">
        <v>4</v>
      </c>
      <c r="CH7" s="75" t="s">
        <v>61</v>
      </c>
      <c r="CI7" s="73" t="s">
        <v>62</v>
      </c>
      <c r="CJ7" s="73" t="s">
        <v>4</v>
      </c>
      <c r="CK7" s="74" t="s">
        <v>4</v>
      </c>
      <c r="CL7" s="75" t="s">
        <v>61</v>
      </c>
      <c r="CM7" s="73" t="s">
        <v>62</v>
      </c>
      <c r="CN7" s="73" t="s">
        <v>63</v>
      </c>
      <c r="CO7" s="73" t="s">
        <v>4</v>
      </c>
      <c r="CP7" s="73" t="s">
        <v>4</v>
      </c>
      <c r="CQ7" s="79" t="s">
        <v>4</v>
      </c>
    </row>
    <row r="8" spans="1:95" ht="32.1" customHeight="1" x14ac:dyDescent="0.15">
      <c r="A8" s="80"/>
      <c r="B8" s="33">
        <v>0</v>
      </c>
      <c r="C8" s="33">
        <v>0</v>
      </c>
      <c r="D8" s="4"/>
      <c r="E8" s="5"/>
      <c r="F8" s="34">
        <v>0</v>
      </c>
      <c r="G8" s="190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  <c r="O8" s="35">
        <v>0</v>
      </c>
      <c r="P8" s="35">
        <v>0</v>
      </c>
      <c r="Q8" s="35">
        <v>0</v>
      </c>
      <c r="R8" s="4"/>
      <c r="S8" s="4" t="s">
        <v>5</v>
      </c>
      <c r="T8" s="136"/>
      <c r="U8" s="137"/>
      <c r="V8" s="229">
        <v>0</v>
      </c>
      <c r="W8" s="33">
        <v>0</v>
      </c>
      <c r="X8" s="35">
        <v>0</v>
      </c>
      <c r="Y8" s="35">
        <v>0</v>
      </c>
      <c r="Z8" s="35">
        <v>0</v>
      </c>
      <c r="AA8" s="35">
        <v>0</v>
      </c>
      <c r="AB8" s="35">
        <v>0</v>
      </c>
      <c r="AC8" s="35">
        <v>0</v>
      </c>
      <c r="AD8" s="35">
        <v>0</v>
      </c>
      <c r="AE8" s="35">
        <v>0</v>
      </c>
      <c r="AF8" s="35">
        <v>0</v>
      </c>
      <c r="AG8" s="35">
        <v>0</v>
      </c>
      <c r="AH8" s="4"/>
      <c r="AI8" s="4" t="s">
        <v>5</v>
      </c>
      <c r="AJ8" s="81"/>
      <c r="AK8" s="82"/>
      <c r="AL8" s="34">
        <v>0</v>
      </c>
      <c r="AM8" s="33">
        <v>0</v>
      </c>
      <c r="AN8" s="35">
        <v>0</v>
      </c>
      <c r="AO8" s="35">
        <v>0</v>
      </c>
      <c r="AP8" s="35">
        <v>0</v>
      </c>
      <c r="AQ8" s="35">
        <v>0</v>
      </c>
      <c r="AR8" s="35">
        <v>0</v>
      </c>
      <c r="AS8" s="35">
        <v>0</v>
      </c>
      <c r="AT8" s="35">
        <v>0</v>
      </c>
      <c r="AU8" s="35">
        <v>0</v>
      </c>
      <c r="AV8" s="35">
        <v>0</v>
      </c>
      <c r="AW8" s="35">
        <v>0</v>
      </c>
      <c r="AX8" s="4" t="s">
        <v>5</v>
      </c>
      <c r="AY8" s="4" t="s">
        <v>5</v>
      </c>
      <c r="AZ8" s="132"/>
      <c r="BA8" s="83"/>
      <c r="BB8" s="34">
        <v>0</v>
      </c>
      <c r="BC8" s="33">
        <v>0</v>
      </c>
      <c r="BD8" s="35">
        <v>0</v>
      </c>
      <c r="BE8" s="35">
        <v>0</v>
      </c>
      <c r="BF8" s="35">
        <v>0</v>
      </c>
      <c r="BG8" s="35">
        <v>0</v>
      </c>
      <c r="BH8" s="35">
        <v>0</v>
      </c>
      <c r="BI8" s="35">
        <v>0</v>
      </c>
      <c r="BJ8" s="35">
        <v>0</v>
      </c>
      <c r="BK8" s="35">
        <v>0</v>
      </c>
      <c r="BL8" s="35">
        <v>0</v>
      </c>
      <c r="BM8" s="35">
        <v>0</v>
      </c>
      <c r="BN8" s="4" t="s">
        <v>5</v>
      </c>
      <c r="BO8" s="4" t="s">
        <v>5</v>
      </c>
      <c r="BP8" s="4"/>
      <c r="BQ8" s="82"/>
      <c r="BR8" s="34">
        <v>0</v>
      </c>
      <c r="BS8" s="33">
        <v>0</v>
      </c>
      <c r="BT8" s="35">
        <v>0</v>
      </c>
      <c r="BU8" s="35">
        <v>0</v>
      </c>
      <c r="BV8" s="35">
        <v>0</v>
      </c>
      <c r="BW8" s="35">
        <v>0</v>
      </c>
      <c r="BX8" s="35">
        <v>0</v>
      </c>
      <c r="BY8" s="35">
        <v>0</v>
      </c>
      <c r="BZ8" s="35">
        <v>0</v>
      </c>
      <c r="CA8" s="35">
        <v>0</v>
      </c>
      <c r="CB8" s="35">
        <v>0</v>
      </c>
      <c r="CC8" s="35">
        <v>0</v>
      </c>
      <c r="CD8" s="4" t="s">
        <v>5</v>
      </c>
      <c r="CE8" s="4" t="s">
        <v>5</v>
      </c>
      <c r="CF8" s="4"/>
      <c r="CG8" s="82"/>
      <c r="CH8" s="34">
        <v>0</v>
      </c>
      <c r="CI8" s="33">
        <v>0</v>
      </c>
      <c r="CJ8" s="4" t="s">
        <v>5</v>
      </c>
      <c r="CK8" s="5" t="s">
        <v>5</v>
      </c>
      <c r="CL8" s="34">
        <v>0</v>
      </c>
      <c r="CM8" s="33">
        <v>0</v>
      </c>
      <c r="CN8" s="33">
        <v>0</v>
      </c>
      <c r="CO8" s="4"/>
      <c r="CP8" s="4"/>
      <c r="CQ8" s="36"/>
    </row>
    <row r="9" spans="1:95" ht="32.1" customHeight="1" x14ac:dyDescent="0.15">
      <c r="A9" s="84" t="s">
        <v>31</v>
      </c>
      <c r="B9" s="1">
        <v>14929200</v>
      </c>
      <c r="C9" s="1">
        <v>4147</v>
      </c>
      <c r="D9" s="85">
        <v>100.2</v>
      </c>
      <c r="E9" s="86">
        <v>100.2</v>
      </c>
      <c r="F9" s="87">
        <v>3100</v>
      </c>
      <c r="G9" s="88">
        <v>1</v>
      </c>
      <c r="H9" s="89">
        <v>0</v>
      </c>
      <c r="I9" s="89">
        <v>0</v>
      </c>
      <c r="J9" s="89">
        <v>4600</v>
      </c>
      <c r="K9" s="89">
        <v>1</v>
      </c>
      <c r="L9" s="89">
        <v>0</v>
      </c>
      <c r="M9" s="89">
        <v>0</v>
      </c>
      <c r="N9" s="89">
        <v>0</v>
      </c>
      <c r="O9" s="89">
        <v>0</v>
      </c>
      <c r="P9" s="89">
        <v>0</v>
      </c>
      <c r="Q9" s="89">
        <v>0</v>
      </c>
      <c r="R9" s="1">
        <f>SUM(P9,N9,L9,J9,H9,F9)</f>
        <v>7700</v>
      </c>
      <c r="S9" s="1">
        <f>SUM(Q9,O9,M9,K9,I9,G9)</f>
        <v>2</v>
      </c>
      <c r="T9" s="130">
        <v>100</v>
      </c>
      <c r="U9" s="138">
        <v>100</v>
      </c>
      <c r="V9" s="87">
        <v>0</v>
      </c>
      <c r="W9" s="1">
        <v>0</v>
      </c>
      <c r="X9" s="89">
        <v>0</v>
      </c>
      <c r="Y9" s="89">
        <v>0</v>
      </c>
      <c r="Z9" s="89">
        <v>24600</v>
      </c>
      <c r="AA9" s="89">
        <v>3</v>
      </c>
      <c r="AB9" s="89">
        <v>0</v>
      </c>
      <c r="AC9" s="89">
        <v>0</v>
      </c>
      <c r="AD9" s="89">
        <v>0</v>
      </c>
      <c r="AE9" s="89">
        <v>0</v>
      </c>
      <c r="AF9" s="89">
        <v>0</v>
      </c>
      <c r="AG9" s="89">
        <v>0</v>
      </c>
      <c r="AH9" s="1">
        <f>SUM(AF9,AD9,AB9,Z9,X9,V9)</f>
        <v>24600</v>
      </c>
      <c r="AI9" s="1">
        <f>SUM(AG9,AE9,AC9,AA9,Y9,W9)</f>
        <v>3</v>
      </c>
      <c r="AJ9" s="90">
        <v>66.5</v>
      </c>
      <c r="AK9" s="91">
        <v>60</v>
      </c>
      <c r="AL9" s="87">
        <v>23745600</v>
      </c>
      <c r="AM9" s="1">
        <v>3298</v>
      </c>
      <c r="AN9" s="89">
        <v>55231200</v>
      </c>
      <c r="AO9" s="89">
        <v>5114</v>
      </c>
      <c r="AP9" s="89">
        <v>33630300</v>
      </c>
      <c r="AQ9" s="89">
        <v>2607</v>
      </c>
      <c r="AR9" s="89">
        <v>2700</v>
      </c>
      <c r="AS9" s="89">
        <v>1</v>
      </c>
      <c r="AT9" s="89">
        <v>0</v>
      </c>
      <c r="AU9" s="89">
        <v>0</v>
      </c>
      <c r="AV9" s="89">
        <v>0</v>
      </c>
      <c r="AW9" s="89">
        <v>0</v>
      </c>
      <c r="AX9" s="1">
        <f t="shared" ref="AX9:AY13" si="0">SUM(AV9,AT9,AR9,AP9,AN9,AL9)</f>
        <v>112609800</v>
      </c>
      <c r="AY9" s="1">
        <f t="shared" si="0"/>
        <v>11020</v>
      </c>
      <c r="AZ9" s="90">
        <v>104.5</v>
      </c>
      <c r="BA9" s="92">
        <v>100.9</v>
      </c>
      <c r="BB9" s="87">
        <v>681000</v>
      </c>
      <c r="BC9" s="1">
        <v>227</v>
      </c>
      <c r="BD9" s="89">
        <v>1748000</v>
      </c>
      <c r="BE9" s="89">
        <v>460</v>
      </c>
      <c r="BF9" s="89">
        <v>576000</v>
      </c>
      <c r="BG9" s="89">
        <v>128</v>
      </c>
      <c r="BH9" s="89">
        <v>0</v>
      </c>
      <c r="BI9" s="89">
        <v>0</v>
      </c>
      <c r="BJ9" s="89">
        <v>0</v>
      </c>
      <c r="BK9" s="89">
        <v>0</v>
      </c>
      <c r="BL9" s="89">
        <v>0</v>
      </c>
      <c r="BM9" s="89">
        <v>0</v>
      </c>
      <c r="BN9" s="1">
        <f>SUM(BB9,BD9,BF9,BH9,BJ9,BL9)</f>
        <v>3005000</v>
      </c>
      <c r="BO9" s="1">
        <f>SUM(BM9,BK9,BI9,BG9,BE9,BC9)</f>
        <v>815</v>
      </c>
      <c r="BP9" s="85">
        <v>111.4</v>
      </c>
      <c r="BQ9" s="91">
        <v>107.2</v>
      </c>
      <c r="BR9" s="87">
        <v>4580000</v>
      </c>
      <c r="BS9" s="1">
        <v>1145</v>
      </c>
      <c r="BT9" s="89">
        <v>10425000</v>
      </c>
      <c r="BU9" s="89">
        <v>2085</v>
      </c>
      <c r="BV9" s="89">
        <v>5796000</v>
      </c>
      <c r="BW9" s="89">
        <v>966</v>
      </c>
      <c r="BX9" s="89">
        <v>0</v>
      </c>
      <c r="BY9" s="89">
        <v>0</v>
      </c>
      <c r="BZ9" s="89">
        <v>0</v>
      </c>
      <c r="CA9" s="89">
        <v>0</v>
      </c>
      <c r="CB9" s="89">
        <v>0</v>
      </c>
      <c r="CC9" s="89">
        <v>0</v>
      </c>
      <c r="CD9" s="1">
        <f>SUM(CB9,BZ9,BX9,BV9,BT9,BR9)</f>
        <v>20801000</v>
      </c>
      <c r="CE9" s="1">
        <f>SUM(CC9,CA9,BY9,BW9,BU9,BS9)</f>
        <v>4196</v>
      </c>
      <c r="CF9" s="85">
        <v>100.7</v>
      </c>
      <c r="CG9" s="91">
        <v>99.3</v>
      </c>
      <c r="CH9" s="230">
        <v>0</v>
      </c>
      <c r="CI9" s="231">
        <v>0</v>
      </c>
      <c r="CJ9" s="93" t="s">
        <v>5</v>
      </c>
      <c r="CK9" s="94" t="s">
        <v>5</v>
      </c>
      <c r="CL9" s="87">
        <f t="shared" ref="CL9:CL43" si="1">SUM(CD9,CH9,BN9,AX9,AH9,R9,B9)</f>
        <v>151377300</v>
      </c>
      <c r="CM9" s="1">
        <f t="shared" ref="CM9:CM43" si="2">SUM(C9,S9,AI9,AY9,BO9,CE9,CI9)</f>
        <v>20183</v>
      </c>
      <c r="CN9" s="1">
        <v>15828</v>
      </c>
      <c r="CO9" s="85">
        <v>103.7</v>
      </c>
      <c r="CP9" s="85">
        <v>100.6</v>
      </c>
      <c r="CQ9" s="95">
        <v>100.8</v>
      </c>
    </row>
    <row r="10" spans="1:95" ht="32.1" customHeight="1" x14ac:dyDescent="0.15">
      <c r="A10" s="80"/>
      <c r="B10" s="96">
        <v>0</v>
      </c>
      <c r="C10" s="96">
        <v>0</v>
      </c>
      <c r="D10" s="97">
        <v>0</v>
      </c>
      <c r="E10" s="98">
        <v>0</v>
      </c>
      <c r="F10" s="99">
        <v>0</v>
      </c>
      <c r="G10" s="100">
        <v>0</v>
      </c>
      <c r="H10" s="101">
        <v>0</v>
      </c>
      <c r="I10" s="101">
        <v>0</v>
      </c>
      <c r="J10" s="101">
        <v>0</v>
      </c>
      <c r="K10" s="101">
        <v>0</v>
      </c>
      <c r="L10" s="101">
        <v>0</v>
      </c>
      <c r="M10" s="101">
        <v>0</v>
      </c>
      <c r="N10" s="101">
        <v>0</v>
      </c>
      <c r="O10" s="101">
        <v>0</v>
      </c>
      <c r="P10" s="101">
        <v>0</v>
      </c>
      <c r="Q10" s="101">
        <v>0</v>
      </c>
      <c r="R10" s="96">
        <f t="shared" ref="R10:S43" si="3">SUM(P10,N10,L10,J10,H10,F10)</f>
        <v>0</v>
      </c>
      <c r="S10" s="96">
        <f t="shared" si="3"/>
        <v>0</v>
      </c>
      <c r="T10" s="139">
        <v>0</v>
      </c>
      <c r="U10" s="140">
        <v>0</v>
      </c>
      <c r="V10" s="99">
        <v>0</v>
      </c>
      <c r="W10" s="96">
        <v>0</v>
      </c>
      <c r="X10" s="101">
        <v>0</v>
      </c>
      <c r="Y10" s="101">
        <v>0</v>
      </c>
      <c r="Z10" s="101">
        <v>0</v>
      </c>
      <c r="AA10" s="101">
        <v>0</v>
      </c>
      <c r="AB10" s="101">
        <v>0</v>
      </c>
      <c r="AC10" s="101">
        <v>0</v>
      </c>
      <c r="AD10" s="101">
        <v>0</v>
      </c>
      <c r="AE10" s="101">
        <v>0</v>
      </c>
      <c r="AF10" s="101">
        <v>0</v>
      </c>
      <c r="AG10" s="101">
        <v>0</v>
      </c>
      <c r="AH10" s="96">
        <f t="shared" ref="AH10:AI43" si="4">SUM(AF10,AD10,AB10,Z10,X10,V10)</f>
        <v>0</v>
      </c>
      <c r="AI10" s="96">
        <f t="shared" si="4"/>
        <v>0</v>
      </c>
      <c r="AJ10" s="102">
        <v>0</v>
      </c>
      <c r="AK10" s="103">
        <v>0</v>
      </c>
      <c r="AL10" s="99">
        <v>0</v>
      </c>
      <c r="AM10" s="96">
        <v>0</v>
      </c>
      <c r="AN10" s="101">
        <v>0</v>
      </c>
      <c r="AO10" s="101">
        <v>0</v>
      </c>
      <c r="AP10" s="101">
        <v>0</v>
      </c>
      <c r="AQ10" s="101">
        <v>0</v>
      </c>
      <c r="AR10" s="101">
        <v>0</v>
      </c>
      <c r="AS10" s="101">
        <v>0</v>
      </c>
      <c r="AT10" s="101">
        <v>0</v>
      </c>
      <c r="AU10" s="101">
        <v>0</v>
      </c>
      <c r="AV10" s="101">
        <v>0</v>
      </c>
      <c r="AW10" s="101">
        <v>0</v>
      </c>
      <c r="AX10" s="96">
        <f t="shared" si="0"/>
        <v>0</v>
      </c>
      <c r="AY10" s="96">
        <f t="shared" si="0"/>
        <v>0</v>
      </c>
      <c r="AZ10" s="102">
        <v>0</v>
      </c>
      <c r="BA10" s="104">
        <v>0</v>
      </c>
      <c r="BB10" s="99">
        <v>0</v>
      </c>
      <c r="BC10" s="96">
        <v>0</v>
      </c>
      <c r="BD10" s="101">
        <v>0</v>
      </c>
      <c r="BE10" s="101">
        <v>0</v>
      </c>
      <c r="BF10" s="101">
        <v>0</v>
      </c>
      <c r="BG10" s="101">
        <v>0</v>
      </c>
      <c r="BH10" s="101">
        <v>0</v>
      </c>
      <c r="BI10" s="101">
        <v>0</v>
      </c>
      <c r="BJ10" s="101">
        <v>0</v>
      </c>
      <c r="BK10" s="101">
        <v>0</v>
      </c>
      <c r="BL10" s="101">
        <v>0</v>
      </c>
      <c r="BM10" s="101">
        <v>0</v>
      </c>
      <c r="BN10" s="96">
        <f t="shared" ref="BN10:BN42" si="5">SUM(BB10,BD10,BF10,BH10,BJ10,BL10)</f>
        <v>0</v>
      </c>
      <c r="BO10" s="96">
        <f t="shared" ref="BO10:BO43" si="6">SUM(BM10,BK10,BI10,BG10,BE10,BC10)</f>
        <v>0</v>
      </c>
      <c r="BP10" s="97">
        <v>0</v>
      </c>
      <c r="BQ10" s="103">
        <v>0</v>
      </c>
      <c r="BR10" s="99">
        <v>0</v>
      </c>
      <c r="BS10" s="96">
        <v>0</v>
      </c>
      <c r="BT10" s="101">
        <v>0</v>
      </c>
      <c r="BU10" s="101">
        <v>0</v>
      </c>
      <c r="BV10" s="101">
        <v>0</v>
      </c>
      <c r="BW10" s="101">
        <v>0</v>
      </c>
      <c r="BX10" s="101">
        <v>0</v>
      </c>
      <c r="BY10" s="101">
        <v>0</v>
      </c>
      <c r="BZ10" s="101">
        <v>0</v>
      </c>
      <c r="CA10" s="101">
        <v>0</v>
      </c>
      <c r="CB10" s="101">
        <v>0</v>
      </c>
      <c r="CC10" s="101">
        <v>0</v>
      </c>
      <c r="CD10" s="96">
        <f t="shared" ref="CD10:CE43" si="7">SUM(CB10,BZ10,BX10,BV10,BT10,BR10)</f>
        <v>0</v>
      </c>
      <c r="CE10" s="96">
        <f t="shared" si="7"/>
        <v>0</v>
      </c>
      <c r="CF10" s="97">
        <v>0</v>
      </c>
      <c r="CG10" s="103">
        <v>0</v>
      </c>
      <c r="CH10" s="105">
        <v>0</v>
      </c>
      <c r="CI10" s="106">
        <v>0</v>
      </c>
      <c r="CJ10" s="107" t="s">
        <v>5</v>
      </c>
      <c r="CK10" s="155" t="s">
        <v>5</v>
      </c>
      <c r="CL10" s="99">
        <f t="shared" si="1"/>
        <v>0</v>
      </c>
      <c r="CM10" s="96">
        <f t="shared" si="2"/>
        <v>0</v>
      </c>
      <c r="CN10" s="96">
        <v>0</v>
      </c>
      <c r="CO10" s="97">
        <v>0</v>
      </c>
      <c r="CP10" s="97">
        <v>0</v>
      </c>
      <c r="CQ10" s="108">
        <v>0</v>
      </c>
    </row>
    <row r="11" spans="1:95" ht="32.1" customHeight="1" x14ac:dyDescent="0.15">
      <c r="A11" s="84" t="s">
        <v>6</v>
      </c>
      <c r="B11" s="1">
        <v>12524400</v>
      </c>
      <c r="C11" s="1">
        <v>3479</v>
      </c>
      <c r="D11" s="85">
        <v>103.4</v>
      </c>
      <c r="E11" s="86">
        <v>103.4</v>
      </c>
      <c r="F11" s="87">
        <v>0</v>
      </c>
      <c r="G11" s="88">
        <v>0</v>
      </c>
      <c r="H11" s="89">
        <v>0</v>
      </c>
      <c r="I11" s="89">
        <v>0</v>
      </c>
      <c r="J11" s="89">
        <v>4600</v>
      </c>
      <c r="K11" s="89">
        <v>1</v>
      </c>
      <c r="L11" s="89">
        <v>0</v>
      </c>
      <c r="M11" s="89">
        <v>0</v>
      </c>
      <c r="N11" s="89">
        <v>0</v>
      </c>
      <c r="O11" s="89">
        <v>0</v>
      </c>
      <c r="P11" s="89">
        <v>0</v>
      </c>
      <c r="Q11" s="89">
        <v>0</v>
      </c>
      <c r="R11" s="1">
        <f t="shared" si="3"/>
        <v>4600</v>
      </c>
      <c r="S11" s="1">
        <f t="shared" si="3"/>
        <v>1</v>
      </c>
      <c r="T11" s="130">
        <v>100</v>
      </c>
      <c r="U11" s="138">
        <v>100</v>
      </c>
      <c r="V11" s="87">
        <v>11000</v>
      </c>
      <c r="W11" s="1">
        <v>2</v>
      </c>
      <c r="X11" s="89">
        <v>6900</v>
      </c>
      <c r="Y11" s="89">
        <v>1</v>
      </c>
      <c r="Z11" s="89">
        <v>16400</v>
      </c>
      <c r="AA11" s="89">
        <v>2</v>
      </c>
      <c r="AB11" s="89">
        <v>0</v>
      </c>
      <c r="AC11" s="89">
        <v>0</v>
      </c>
      <c r="AD11" s="89">
        <v>0</v>
      </c>
      <c r="AE11" s="89">
        <v>0</v>
      </c>
      <c r="AF11" s="89">
        <v>0</v>
      </c>
      <c r="AG11" s="89">
        <v>0</v>
      </c>
      <c r="AH11" s="1">
        <f t="shared" si="4"/>
        <v>34300</v>
      </c>
      <c r="AI11" s="1">
        <f t="shared" si="4"/>
        <v>5</v>
      </c>
      <c r="AJ11" s="90">
        <v>166.5</v>
      </c>
      <c r="AK11" s="91">
        <v>166.7</v>
      </c>
      <c r="AL11" s="87">
        <v>21283200</v>
      </c>
      <c r="AM11" s="1">
        <v>2956</v>
      </c>
      <c r="AN11" s="89">
        <v>51418800</v>
      </c>
      <c r="AO11" s="89">
        <v>4761</v>
      </c>
      <c r="AP11" s="89">
        <v>30095700</v>
      </c>
      <c r="AQ11" s="89">
        <v>2333</v>
      </c>
      <c r="AR11" s="89">
        <v>10800</v>
      </c>
      <c r="AS11" s="89">
        <v>4</v>
      </c>
      <c r="AT11" s="89">
        <v>0</v>
      </c>
      <c r="AU11" s="89">
        <v>0</v>
      </c>
      <c r="AV11" s="89">
        <v>0</v>
      </c>
      <c r="AW11" s="89">
        <v>0</v>
      </c>
      <c r="AX11" s="1">
        <f t="shared" si="0"/>
        <v>102808500</v>
      </c>
      <c r="AY11" s="1">
        <f t="shared" si="0"/>
        <v>10054</v>
      </c>
      <c r="AZ11" s="90">
        <v>104.4</v>
      </c>
      <c r="BA11" s="92">
        <v>100.5</v>
      </c>
      <c r="BB11" s="87">
        <v>687000</v>
      </c>
      <c r="BC11" s="1">
        <v>229</v>
      </c>
      <c r="BD11" s="89">
        <v>1371800</v>
      </c>
      <c r="BE11" s="89">
        <v>361</v>
      </c>
      <c r="BF11" s="89">
        <v>445500</v>
      </c>
      <c r="BG11" s="89">
        <v>99</v>
      </c>
      <c r="BH11" s="89">
        <v>10000</v>
      </c>
      <c r="BI11" s="89">
        <v>10</v>
      </c>
      <c r="BJ11" s="89">
        <v>0</v>
      </c>
      <c r="BK11" s="89">
        <v>0</v>
      </c>
      <c r="BL11" s="89">
        <v>0</v>
      </c>
      <c r="BM11" s="89">
        <v>0</v>
      </c>
      <c r="BN11" s="1">
        <f t="shared" si="5"/>
        <v>2514300</v>
      </c>
      <c r="BO11" s="1">
        <f t="shared" si="6"/>
        <v>699</v>
      </c>
      <c r="BP11" s="85">
        <v>102.2</v>
      </c>
      <c r="BQ11" s="91">
        <v>102</v>
      </c>
      <c r="BR11" s="87">
        <v>4616000</v>
      </c>
      <c r="BS11" s="1">
        <v>1154</v>
      </c>
      <c r="BT11" s="89">
        <v>10340000</v>
      </c>
      <c r="BU11" s="89">
        <v>2068</v>
      </c>
      <c r="BV11" s="89">
        <v>5706000</v>
      </c>
      <c r="BW11" s="89">
        <v>951</v>
      </c>
      <c r="BX11" s="89">
        <v>0</v>
      </c>
      <c r="BY11" s="89">
        <v>0</v>
      </c>
      <c r="BZ11" s="89">
        <v>0</v>
      </c>
      <c r="CA11" s="89">
        <v>0</v>
      </c>
      <c r="CB11" s="89">
        <v>0</v>
      </c>
      <c r="CC11" s="89">
        <v>0</v>
      </c>
      <c r="CD11" s="1">
        <f t="shared" si="7"/>
        <v>20662000</v>
      </c>
      <c r="CE11" s="1">
        <f t="shared" si="7"/>
        <v>4173</v>
      </c>
      <c r="CF11" s="85">
        <v>99.5</v>
      </c>
      <c r="CG11" s="91">
        <v>98.2</v>
      </c>
      <c r="CH11" s="230">
        <v>0</v>
      </c>
      <c r="CI11" s="231">
        <v>0</v>
      </c>
      <c r="CJ11" s="93" t="s">
        <v>5</v>
      </c>
      <c r="CK11" s="94" t="s">
        <v>5</v>
      </c>
      <c r="CL11" s="87">
        <f t="shared" si="1"/>
        <v>138548100</v>
      </c>
      <c r="CM11" s="1">
        <f t="shared" si="2"/>
        <v>18411</v>
      </c>
      <c r="CN11" s="1">
        <v>13283</v>
      </c>
      <c r="CO11" s="85">
        <v>103.5</v>
      </c>
      <c r="CP11" s="85">
        <v>100.6</v>
      </c>
      <c r="CQ11" s="95">
        <v>101.8</v>
      </c>
    </row>
    <row r="12" spans="1:95" ht="32.1" customHeight="1" x14ac:dyDescent="0.15">
      <c r="A12" s="80"/>
      <c r="B12" s="96">
        <v>0</v>
      </c>
      <c r="C12" s="96">
        <v>0</v>
      </c>
      <c r="D12" s="97">
        <v>0</v>
      </c>
      <c r="E12" s="98">
        <v>0</v>
      </c>
      <c r="F12" s="99">
        <v>0</v>
      </c>
      <c r="G12" s="100">
        <v>0</v>
      </c>
      <c r="H12" s="101">
        <v>0</v>
      </c>
      <c r="I12" s="101">
        <v>0</v>
      </c>
      <c r="J12" s="101">
        <v>0</v>
      </c>
      <c r="K12" s="101">
        <v>0</v>
      </c>
      <c r="L12" s="101">
        <v>0</v>
      </c>
      <c r="M12" s="101">
        <v>0</v>
      </c>
      <c r="N12" s="101">
        <v>0</v>
      </c>
      <c r="O12" s="101">
        <v>0</v>
      </c>
      <c r="P12" s="101">
        <v>0</v>
      </c>
      <c r="Q12" s="101">
        <v>0</v>
      </c>
      <c r="R12" s="96">
        <f t="shared" si="3"/>
        <v>0</v>
      </c>
      <c r="S12" s="96">
        <f t="shared" si="3"/>
        <v>0</v>
      </c>
      <c r="T12" s="128">
        <v>0</v>
      </c>
      <c r="U12" s="129">
        <v>0</v>
      </c>
      <c r="V12" s="99">
        <v>0</v>
      </c>
      <c r="W12" s="96">
        <v>0</v>
      </c>
      <c r="X12" s="101">
        <v>0</v>
      </c>
      <c r="Y12" s="101">
        <v>0</v>
      </c>
      <c r="Z12" s="101">
        <v>0</v>
      </c>
      <c r="AA12" s="101">
        <v>0</v>
      </c>
      <c r="AB12" s="101">
        <v>0</v>
      </c>
      <c r="AC12" s="101">
        <v>0</v>
      </c>
      <c r="AD12" s="101">
        <v>0</v>
      </c>
      <c r="AE12" s="101">
        <v>0</v>
      </c>
      <c r="AF12" s="101">
        <v>0</v>
      </c>
      <c r="AG12" s="101">
        <v>0</v>
      </c>
      <c r="AH12" s="96">
        <f t="shared" si="4"/>
        <v>0</v>
      </c>
      <c r="AI12" s="96">
        <f t="shared" si="4"/>
        <v>0</v>
      </c>
      <c r="AJ12" s="102">
        <v>0</v>
      </c>
      <c r="AK12" s="103">
        <v>0</v>
      </c>
      <c r="AL12" s="99">
        <v>0</v>
      </c>
      <c r="AM12" s="96">
        <v>0</v>
      </c>
      <c r="AN12" s="101">
        <v>0</v>
      </c>
      <c r="AO12" s="101">
        <v>0</v>
      </c>
      <c r="AP12" s="101">
        <v>0</v>
      </c>
      <c r="AQ12" s="101">
        <v>0</v>
      </c>
      <c r="AR12" s="101">
        <v>0</v>
      </c>
      <c r="AS12" s="101">
        <v>0</v>
      </c>
      <c r="AT12" s="101">
        <v>0</v>
      </c>
      <c r="AU12" s="101">
        <v>0</v>
      </c>
      <c r="AV12" s="101">
        <v>0</v>
      </c>
      <c r="AW12" s="101">
        <v>0</v>
      </c>
      <c r="AX12" s="96">
        <f t="shared" si="0"/>
        <v>0</v>
      </c>
      <c r="AY12" s="96">
        <f t="shared" si="0"/>
        <v>0</v>
      </c>
      <c r="AZ12" s="102">
        <v>0</v>
      </c>
      <c r="BA12" s="104">
        <v>0</v>
      </c>
      <c r="BB12" s="99">
        <v>0</v>
      </c>
      <c r="BC12" s="96">
        <v>0</v>
      </c>
      <c r="BD12" s="101">
        <v>0</v>
      </c>
      <c r="BE12" s="101">
        <v>0</v>
      </c>
      <c r="BF12" s="101">
        <v>0</v>
      </c>
      <c r="BG12" s="101">
        <v>0</v>
      </c>
      <c r="BH12" s="101">
        <v>0</v>
      </c>
      <c r="BI12" s="101">
        <v>0</v>
      </c>
      <c r="BJ12" s="101">
        <v>0</v>
      </c>
      <c r="BK12" s="101">
        <v>0</v>
      </c>
      <c r="BL12" s="101">
        <v>0</v>
      </c>
      <c r="BM12" s="101">
        <v>0</v>
      </c>
      <c r="BN12" s="96">
        <f t="shared" si="5"/>
        <v>0</v>
      </c>
      <c r="BO12" s="96">
        <f t="shared" si="6"/>
        <v>0</v>
      </c>
      <c r="BP12" s="97">
        <v>0</v>
      </c>
      <c r="BQ12" s="103">
        <v>0</v>
      </c>
      <c r="BR12" s="99">
        <v>0</v>
      </c>
      <c r="BS12" s="96">
        <v>0</v>
      </c>
      <c r="BT12" s="101">
        <v>0</v>
      </c>
      <c r="BU12" s="101">
        <v>0</v>
      </c>
      <c r="BV12" s="101">
        <v>0</v>
      </c>
      <c r="BW12" s="101">
        <v>0</v>
      </c>
      <c r="BX12" s="101">
        <v>0</v>
      </c>
      <c r="BY12" s="101">
        <v>0</v>
      </c>
      <c r="BZ12" s="101">
        <v>0</v>
      </c>
      <c r="CA12" s="101">
        <v>0</v>
      </c>
      <c r="CB12" s="101">
        <v>0</v>
      </c>
      <c r="CC12" s="101">
        <v>0</v>
      </c>
      <c r="CD12" s="96">
        <f t="shared" si="7"/>
        <v>0</v>
      </c>
      <c r="CE12" s="96">
        <f t="shared" si="7"/>
        <v>0</v>
      </c>
      <c r="CF12" s="97">
        <v>0</v>
      </c>
      <c r="CG12" s="103">
        <v>0</v>
      </c>
      <c r="CH12" s="105">
        <v>0</v>
      </c>
      <c r="CI12" s="106">
        <v>0</v>
      </c>
      <c r="CJ12" s="107" t="s">
        <v>5</v>
      </c>
      <c r="CK12" s="155" t="s">
        <v>5</v>
      </c>
      <c r="CL12" s="99">
        <f t="shared" si="1"/>
        <v>0</v>
      </c>
      <c r="CM12" s="96">
        <f t="shared" si="2"/>
        <v>0</v>
      </c>
      <c r="CN12" s="96">
        <v>0</v>
      </c>
      <c r="CO12" s="97">
        <v>0</v>
      </c>
      <c r="CP12" s="97">
        <v>0</v>
      </c>
      <c r="CQ12" s="108">
        <v>0</v>
      </c>
    </row>
    <row r="13" spans="1:95" ht="32.1" customHeight="1" x14ac:dyDescent="0.15">
      <c r="A13" s="84" t="s">
        <v>7</v>
      </c>
      <c r="B13" s="1">
        <v>4550400</v>
      </c>
      <c r="C13" s="1">
        <v>1264</v>
      </c>
      <c r="D13" s="85">
        <v>101.1</v>
      </c>
      <c r="E13" s="86">
        <v>101.1</v>
      </c>
      <c r="F13" s="87">
        <v>0</v>
      </c>
      <c r="G13" s="88">
        <v>0</v>
      </c>
      <c r="H13" s="89">
        <v>0</v>
      </c>
      <c r="I13" s="89">
        <v>0</v>
      </c>
      <c r="J13" s="89">
        <v>0</v>
      </c>
      <c r="K13" s="89">
        <v>0</v>
      </c>
      <c r="L13" s="89">
        <v>0</v>
      </c>
      <c r="M13" s="89">
        <v>0</v>
      </c>
      <c r="N13" s="89">
        <v>0</v>
      </c>
      <c r="O13" s="89">
        <v>0</v>
      </c>
      <c r="P13" s="89">
        <v>0</v>
      </c>
      <c r="Q13" s="89">
        <v>0</v>
      </c>
      <c r="R13" s="1">
        <f t="shared" si="3"/>
        <v>0</v>
      </c>
      <c r="S13" s="1">
        <f t="shared" si="3"/>
        <v>0</v>
      </c>
      <c r="T13" s="130"/>
      <c r="U13" s="131"/>
      <c r="V13" s="87">
        <v>16500</v>
      </c>
      <c r="W13" s="1">
        <v>3</v>
      </c>
      <c r="X13" s="89">
        <v>20700</v>
      </c>
      <c r="Y13" s="89">
        <v>3</v>
      </c>
      <c r="Z13" s="89">
        <v>8200</v>
      </c>
      <c r="AA13" s="89">
        <v>1</v>
      </c>
      <c r="AB13" s="89">
        <v>0</v>
      </c>
      <c r="AC13" s="89">
        <v>0</v>
      </c>
      <c r="AD13" s="89">
        <v>0</v>
      </c>
      <c r="AE13" s="89">
        <v>0</v>
      </c>
      <c r="AF13" s="89">
        <v>0</v>
      </c>
      <c r="AG13" s="89">
        <v>0</v>
      </c>
      <c r="AH13" s="1">
        <f t="shared" si="4"/>
        <v>45400</v>
      </c>
      <c r="AI13" s="1">
        <f t="shared" si="4"/>
        <v>7</v>
      </c>
      <c r="AJ13" s="90">
        <v>149.80000000000001</v>
      </c>
      <c r="AK13" s="91">
        <v>140</v>
      </c>
      <c r="AL13" s="87">
        <v>5868000</v>
      </c>
      <c r="AM13" s="1">
        <v>815</v>
      </c>
      <c r="AN13" s="89">
        <v>20293200</v>
      </c>
      <c r="AO13" s="89">
        <v>1879</v>
      </c>
      <c r="AP13" s="89">
        <v>8307600</v>
      </c>
      <c r="AQ13" s="89">
        <v>644</v>
      </c>
      <c r="AR13" s="89">
        <v>5400</v>
      </c>
      <c r="AS13" s="89">
        <v>2</v>
      </c>
      <c r="AT13" s="89">
        <v>0</v>
      </c>
      <c r="AU13" s="89">
        <v>0</v>
      </c>
      <c r="AV13" s="89">
        <v>0</v>
      </c>
      <c r="AW13" s="89">
        <v>0</v>
      </c>
      <c r="AX13" s="1">
        <f t="shared" si="0"/>
        <v>34474200</v>
      </c>
      <c r="AY13" s="1">
        <f t="shared" si="0"/>
        <v>3340</v>
      </c>
      <c r="AZ13" s="90">
        <v>104.2</v>
      </c>
      <c r="BA13" s="92">
        <v>99.1</v>
      </c>
      <c r="BB13" s="87">
        <v>186000</v>
      </c>
      <c r="BC13" s="1">
        <v>62</v>
      </c>
      <c r="BD13" s="89">
        <v>904400</v>
      </c>
      <c r="BE13" s="89">
        <v>238</v>
      </c>
      <c r="BF13" s="89">
        <v>130500</v>
      </c>
      <c r="BG13" s="89">
        <v>29</v>
      </c>
      <c r="BH13" s="89">
        <v>0</v>
      </c>
      <c r="BI13" s="89">
        <v>0</v>
      </c>
      <c r="BJ13" s="89">
        <v>0</v>
      </c>
      <c r="BK13" s="89">
        <v>0</v>
      </c>
      <c r="BL13" s="89">
        <v>0</v>
      </c>
      <c r="BM13" s="89">
        <v>0</v>
      </c>
      <c r="BN13" s="1">
        <f t="shared" si="5"/>
        <v>1220900</v>
      </c>
      <c r="BO13" s="1">
        <f t="shared" si="6"/>
        <v>329</v>
      </c>
      <c r="BP13" s="85">
        <v>113.7</v>
      </c>
      <c r="BQ13" s="91">
        <v>111.5</v>
      </c>
      <c r="BR13" s="87">
        <v>1924000</v>
      </c>
      <c r="BS13" s="1">
        <v>481</v>
      </c>
      <c r="BT13" s="89">
        <v>5005000</v>
      </c>
      <c r="BU13" s="89">
        <v>1001</v>
      </c>
      <c r="BV13" s="89">
        <v>1824000</v>
      </c>
      <c r="BW13" s="89">
        <v>304</v>
      </c>
      <c r="BX13" s="89">
        <v>0</v>
      </c>
      <c r="BY13" s="89">
        <v>0</v>
      </c>
      <c r="BZ13" s="89">
        <v>0</v>
      </c>
      <c r="CA13" s="89">
        <v>0</v>
      </c>
      <c r="CB13" s="89">
        <v>0</v>
      </c>
      <c r="CC13" s="89">
        <v>0</v>
      </c>
      <c r="CD13" s="1">
        <f t="shared" si="7"/>
        <v>8753000</v>
      </c>
      <c r="CE13" s="1">
        <f t="shared" si="7"/>
        <v>1786</v>
      </c>
      <c r="CF13" s="85">
        <v>99.8</v>
      </c>
      <c r="CG13" s="91">
        <v>98.2</v>
      </c>
      <c r="CH13" s="230">
        <v>0</v>
      </c>
      <c r="CI13" s="231">
        <v>0</v>
      </c>
      <c r="CJ13" s="93" t="s">
        <v>5</v>
      </c>
      <c r="CK13" s="94" t="s">
        <v>5</v>
      </c>
      <c r="CL13" s="87">
        <f t="shared" si="1"/>
        <v>49043900</v>
      </c>
      <c r="CM13" s="1">
        <f t="shared" si="2"/>
        <v>6726</v>
      </c>
      <c r="CN13" s="1">
        <v>3937</v>
      </c>
      <c r="CO13" s="85">
        <v>103.3</v>
      </c>
      <c r="CP13" s="85">
        <v>99.8</v>
      </c>
      <c r="CQ13" s="95">
        <v>100.9</v>
      </c>
    </row>
    <row r="14" spans="1:95" ht="32.1" customHeight="1" x14ac:dyDescent="0.15">
      <c r="A14" s="80"/>
      <c r="B14" s="96">
        <v>5000</v>
      </c>
      <c r="C14" s="96">
        <v>5</v>
      </c>
      <c r="D14" s="97">
        <v>166.7</v>
      </c>
      <c r="E14" s="98">
        <v>166.7</v>
      </c>
      <c r="F14" s="99"/>
      <c r="G14" s="100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96"/>
      <c r="S14" s="96"/>
      <c r="T14" s="128"/>
      <c r="U14" s="129"/>
      <c r="V14" s="99"/>
      <c r="W14" s="96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96"/>
      <c r="AI14" s="96"/>
      <c r="AJ14" s="102"/>
      <c r="AK14" s="103"/>
      <c r="AL14" s="99"/>
      <c r="AM14" s="96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96">
        <v>30000</v>
      </c>
      <c r="AY14" s="96">
        <v>10</v>
      </c>
      <c r="AZ14" s="102">
        <v>90.9</v>
      </c>
      <c r="BA14" s="104">
        <v>90.9</v>
      </c>
      <c r="BB14" s="99"/>
      <c r="BC14" s="96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96"/>
      <c r="BO14" s="96"/>
      <c r="BP14" s="97">
        <v>0</v>
      </c>
      <c r="BQ14" s="103">
        <v>0</v>
      </c>
      <c r="BR14" s="99"/>
      <c r="BS14" s="96"/>
      <c r="BT14" s="101"/>
      <c r="BU14" s="101"/>
      <c r="BV14" s="101"/>
      <c r="BW14" s="101"/>
      <c r="BX14" s="101"/>
      <c r="BY14" s="101"/>
      <c r="BZ14" s="101"/>
      <c r="CA14" s="101"/>
      <c r="CB14" s="101"/>
      <c r="CC14" s="101"/>
      <c r="CD14" s="96"/>
      <c r="CE14" s="96"/>
      <c r="CF14" s="97"/>
      <c r="CG14" s="103"/>
      <c r="CH14" s="105"/>
      <c r="CI14" s="106"/>
      <c r="CJ14" s="107"/>
      <c r="CK14" s="155"/>
      <c r="CL14" s="99">
        <f>SUM(B14,AX14)</f>
        <v>35000</v>
      </c>
      <c r="CM14" s="96">
        <f>SUM(C14,AY14)</f>
        <v>15</v>
      </c>
      <c r="CN14" s="96"/>
      <c r="CO14" s="97"/>
      <c r="CP14" s="97"/>
      <c r="CQ14" s="108"/>
    </row>
    <row r="15" spans="1:95" ht="32.1" customHeight="1" x14ac:dyDescent="0.15">
      <c r="A15" s="84" t="s">
        <v>32</v>
      </c>
      <c r="B15" s="1">
        <v>6710400</v>
      </c>
      <c r="C15" s="1">
        <v>1864</v>
      </c>
      <c r="D15" s="85">
        <v>103</v>
      </c>
      <c r="E15" s="86">
        <v>103</v>
      </c>
      <c r="F15" s="87">
        <v>0</v>
      </c>
      <c r="G15" s="88">
        <v>0</v>
      </c>
      <c r="H15" s="89">
        <v>0</v>
      </c>
      <c r="I15" s="89">
        <v>0</v>
      </c>
      <c r="J15" s="89">
        <v>13800</v>
      </c>
      <c r="K15" s="89">
        <v>3</v>
      </c>
      <c r="L15" s="89">
        <v>0</v>
      </c>
      <c r="M15" s="89">
        <v>0</v>
      </c>
      <c r="N15" s="89">
        <v>0</v>
      </c>
      <c r="O15" s="89">
        <v>0</v>
      </c>
      <c r="P15" s="89">
        <v>0</v>
      </c>
      <c r="Q15" s="89">
        <v>0</v>
      </c>
      <c r="R15" s="1">
        <f t="shared" si="3"/>
        <v>13800</v>
      </c>
      <c r="S15" s="1">
        <f t="shared" si="3"/>
        <v>3</v>
      </c>
      <c r="T15" s="130">
        <v>100</v>
      </c>
      <c r="U15" s="131">
        <v>100</v>
      </c>
      <c r="V15" s="87">
        <v>0</v>
      </c>
      <c r="W15" s="1">
        <v>0</v>
      </c>
      <c r="X15" s="89">
        <v>6900</v>
      </c>
      <c r="Y15" s="89">
        <v>1</v>
      </c>
      <c r="Z15" s="89">
        <v>8200</v>
      </c>
      <c r="AA15" s="89">
        <v>1</v>
      </c>
      <c r="AB15" s="89">
        <v>0</v>
      </c>
      <c r="AC15" s="89">
        <v>0</v>
      </c>
      <c r="AD15" s="89">
        <v>0</v>
      </c>
      <c r="AE15" s="89">
        <v>0</v>
      </c>
      <c r="AF15" s="89">
        <v>0</v>
      </c>
      <c r="AG15" s="89">
        <v>0</v>
      </c>
      <c r="AH15" s="1">
        <f t="shared" si="4"/>
        <v>15100</v>
      </c>
      <c r="AI15" s="1">
        <f t="shared" si="4"/>
        <v>2</v>
      </c>
      <c r="AJ15" s="90">
        <v>184.1</v>
      </c>
      <c r="AK15" s="91">
        <v>200</v>
      </c>
      <c r="AL15" s="87">
        <v>8359200</v>
      </c>
      <c r="AM15" s="1">
        <v>1161</v>
      </c>
      <c r="AN15" s="89">
        <v>25585200</v>
      </c>
      <c r="AO15" s="89">
        <v>2369</v>
      </c>
      <c r="AP15" s="89">
        <v>12977400</v>
      </c>
      <c r="AQ15" s="89">
        <v>1006</v>
      </c>
      <c r="AR15" s="89">
        <v>0</v>
      </c>
      <c r="AS15" s="89">
        <v>0</v>
      </c>
      <c r="AT15" s="89">
        <v>0</v>
      </c>
      <c r="AU15" s="89">
        <v>0</v>
      </c>
      <c r="AV15" s="89">
        <v>0</v>
      </c>
      <c r="AW15" s="89">
        <v>0</v>
      </c>
      <c r="AX15" s="1">
        <f t="shared" ref="AX15:AX43" si="8">SUM(AV15,AT15,AR15,AP15,AN15,AL15)</f>
        <v>46921800</v>
      </c>
      <c r="AY15" s="1">
        <f t="shared" ref="AY15:AY43" si="9">SUM(AW15,AU15,AS15,AQ15,AO15,AM15)</f>
        <v>4536</v>
      </c>
      <c r="AZ15" s="90">
        <v>103.6</v>
      </c>
      <c r="BA15" s="92">
        <v>99.5</v>
      </c>
      <c r="BB15" s="87">
        <v>348000</v>
      </c>
      <c r="BC15" s="1">
        <v>116</v>
      </c>
      <c r="BD15" s="89">
        <v>790400</v>
      </c>
      <c r="BE15" s="89">
        <v>208</v>
      </c>
      <c r="BF15" s="89">
        <v>211500</v>
      </c>
      <c r="BG15" s="89">
        <v>47</v>
      </c>
      <c r="BH15" s="89">
        <v>0</v>
      </c>
      <c r="BI15" s="89">
        <v>0</v>
      </c>
      <c r="BJ15" s="89">
        <v>0</v>
      </c>
      <c r="BK15" s="89">
        <v>0</v>
      </c>
      <c r="BL15" s="89">
        <v>0</v>
      </c>
      <c r="BM15" s="89">
        <v>0</v>
      </c>
      <c r="BN15" s="1">
        <f>SUM(BB15,BD15,BF15,BH15,BJ15,BL15)</f>
        <v>1349900</v>
      </c>
      <c r="BO15" s="1">
        <f>SUM(BM15,BK15,BI15,BG15,BE15,BC15)</f>
        <v>371</v>
      </c>
      <c r="BP15" s="85">
        <v>116</v>
      </c>
      <c r="BQ15" s="91">
        <v>106.3</v>
      </c>
      <c r="BR15" s="87">
        <v>2148000</v>
      </c>
      <c r="BS15" s="1">
        <v>537</v>
      </c>
      <c r="BT15" s="89">
        <v>5335000</v>
      </c>
      <c r="BU15" s="89">
        <v>1067</v>
      </c>
      <c r="BV15" s="89">
        <v>2928000</v>
      </c>
      <c r="BW15" s="89">
        <v>488</v>
      </c>
      <c r="BX15" s="89">
        <v>0</v>
      </c>
      <c r="BY15" s="89">
        <v>0</v>
      </c>
      <c r="BZ15" s="89">
        <v>0</v>
      </c>
      <c r="CA15" s="89">
        <v>0</v>
      </c>
      <c r="CB15" s="89">
        <v>0</v>
      </c>
      <c r="CC15" s="89">
        <v>0</v>
      </c>
      <c r="CD15" s="1">
        <f t="shared" si="7"/>
        <v>10411000</v>
      </c>
      <c r="CE15" s="1">
        <f t="shared" si="7"/>
        <v>2092</v>
      </c>
      <c r="CF15" s="85">
        <v>104.4</v>
      </c>
      <c r="CG15" s="91">
        <v>102.4</v>
      </c>
      <c r="CH15" s="230">
        <v>3600</v>
      </c>
      <c r="CI15" s="231">
        <v>1</v>
      </c>
      <c r="CJ15" s="93"/>
      <c r="CK15" s="94"/>
      <c r="CL15" s="87">
        <f t="shared" si="1"/>
        <v>65425600</v>
      </c>
      <c r="CM15" s="1">
        <f t="shared" si="2"/>
        <v>8869</v>
      </c>
      <c r="CN15" s="1">
        <v>6030</v>
      </c>
      <c r="CO15" s="85">
        <v>103.9</v>
      </c>
      <c r="CP15" s="85">
        <v>101.2</v>
      </c>
      <c r="CQ15" s="95">
        <v>101.4</v>
      </c>
    </row>
    <row r="16" spans="1:95" ht="32.1" customHeight="1" x14ac:dyDescent="0.15">
      <c r="A16" s="80"/>
      <c r="B16" s="96">
        <v>0</v>
      </c>
      <c r="C16" s="96">
        <v>0</v>
      </c>
      <c r="D16" s="97">
        <v>0</v>
      </c>
      <c r="E16" s="98">
        <v>0</v>
      </c>
      <c r="F16" s="99">
        <v>0</v>
      </c>
      <c r="G16" s="100">
        <v>0</v>
      </c>
      <c r="H16" s="101">
        <v>0</v>
      </c>
      <c r="I16" s="101">
        <v>0</v>
      </c>
      <c r="J16" s="101">
        <v>0</v>
      </c>
      <c r="K16" s="101">
        <v>0</v>
      </c>
      <c r="L16" s="101">
        <v>0</v>
      </c>
      <c r="M16" s="101">
        <v>0</v>
      </c>
      <c r="N16" s="101">
        <v>0</v>
      </c>
      <c r="O16" s="101">
        <v>0</v>
      </c>
      <c r="P16" s="101">
        <v>0</v>
      </c>
      <c r="Q16" s="101">
        <v>0</v>
      </c>
      <c r="R16" s="96">
        <f t="shared" si="3"/>
        <v>0</v>
      </c>
      <c r="S16" s="96">
        <f t="shared" si="3"/>
        <v>0</v>
      </c>
      <c r="T16" s="128">
        <v>0</v>
      </c>
      <c r="U16" s="129">
        <v>0</v>
      </c>
      <c r="V16" s="99">
        <v>0</v>
      </c>
      <c r="W16" s="96">
        <v>0</v>
      </c>
      <c r="X16" s="101">
        <v>0</v>
      </c>
      <c r="Y16" s="101">
        <v>0</v>
      </c>
      <c r="Z16" s="101">
        <v>0</v>
      </c>
      <c r="AA16" s="101">
        <v>0</v>
      </c>
      <c r="AB16" s="101">
        <v>0</v>
      </c>
      <c r="AC16" s="101">
        <v>0</v>
      </c>
      <c r="AD16" s="101">
        <v>0</v>
      </c>
      <c r="AE16" s="101">
        <v>0</v>
      </c>
      <c r="AF16" s="101">
        <v>0</v>
      </c>
      <c r="AG16" s="101">
        <v>0</v>
      </c>
      <c r="AH16" s="96">
        <f t="shared" si="4"/>
        <v>0</v>
      </c>
      <c r="AI16" s="96">
        <f t="shared" si="4"/>
        <v>0</v>
      </c>
      <c r="AJ16" s="102">
        <v>0</v>
      </c>
      <c r="AK16" s="103">
        <v>0</v>
      </c>
      <c r="AL16" s="99">
        <v>0</v>
      </c>
      <c r="AM16" s="96">
        <v>0</v>
      </c>
      <c r="AN16" s="101">
        <v>0</v>
      </c>
      <c r="AO16" s="101">
        <v>0</v>
      </c>
      <c r="AP16" s="101">
        <v>0</v>
      </c>
      <c r="AQ16" s="101">
        <v>0</v>
      </c>
      <c r="AR16" s="101">
        <v>0</v>
      </c>
      <c r="AS16" s="101">
        <v>0</v>
      </c>
      <c r="AT16" s="101">
        <v>0</v>
      </c>
      <c r="AU16" s="101">
        <v>0</v>
      </c>
      <c r="AV16" s="101">
        <v>0</v>
      </c>
      <c r="AW16" s="101">
        <v>0</v>
      </c>
      <c r="AX16" s="96">
        <f t="shared" si="8"/>
        <v>0</v>
      </c>
      <c r="AY16" s="96">
        <f t="shared" si="9"/>
        <v>0</v>
      </c>
      <c r="AZ16" s="102">
        <v>0</v>
      </c>
      <c r="BA16" s="104">
        <v>0</v>
      </c>
      <c r="BB16" s="99">
        <v>0</v>
      </c>
      <c r="BC16" s="96">
        <v>0</v>
      </c>
      <c r="BD16" s="101">
        <v>0</v>
      </c>
      <c r="BE16" s="101">
        <v>0</v>
      </c>
      <c r="BF16" s="101">
        <v>0</v>
      </c>
      <c r="BG16" s="101">
        <v>0</v>
      </c>
      <c r="BH16" s="101">
        <v>0</v>
      </c>
      <c r="BI16" s="101">
        <v>0</v>
      </c>
      <c r="BJ16" s="101">
        <v>0</v>
      </c>
      <c r="BK16" s="101">
        <v>0</v>
      </c>
      <c r="BL16" s="101">
        <v>0</v>
      </c>
      <c r="BM16" s="101">
        <v>0</v>
      </c>
      <c r="BN16" s="96">
        <f t="shared" si="5"/>
        <v>0</v>
      </c>
      <c r="BO16" s="96">
        <f t="shared" si="6"/>
        <v>0</v>
      </c>
      <c r="BP16" s="97">
        <v>0</v>
      </c>
      <c r="BQ16" s="103">
        <v>0</v>
      </c>
      <c r="BR16" s="99">
        <v>0</v>
      </c>
      <c r="BS16" s="96">
        <v>0</v>
      </c>
      <c r="BT16" s="101">
        <v>0</v>
      </c>
      <c r="BU16" s="101">
        <v>0</v>
      </c>
      <c r="BV16" s="101">
        <v>0</v>
      </c>
      <c r="BW16" s="101">
        <v>0</v>
      </c>
      <c r="BX16" s="101">
        <v>0</v>
      </c>
      <c r="BY16" s="101">
        <v>0</v>
      </c>
      <c r="BZ16" s="101">
        <v>0</v>
      </c>
      <c r="CA16" s="101">
        <v>0</v>
      </c>
      <c r="CB16" s="101">
        <v>0</v>
      </c>
      <c r="CC16" s="101">
        <v>0</v>
      </c>
      <c r="CD16" s="96">
        <f t="shared" si="7"/>
        <v>0</v>
      </c>
      <c r="CE16" s="96">
        <f t="shared" si="7"/>
        <v>0</v>
      </c>
      <c r="CF16" s="97">
        <v>0</v>
      </c>
      <c r="CG16" s="103">
        <v>0</v>
      </c>
      <c r="CH16" s="105">
        <v>0</v>
      </c>
      <c r="CI16" s="106">
        <v>0</v>
      </c>
      <c r="CJ16" s="107" t="s">
        <v>5</v>
      </c>
      <c r="CK16" s="155" t="s">
        <v>5</v>
      </c>
      <c r="CL16" s="99">
        <f t="shared" si="1"/>
        <v>0</v>
      </c>
      <c r="CM16" s="96">
        <f t="shared" si="2"/>
        <v>0</v>
      </c>
      <c r="CN16" s="96">
        <v>0</v>
      </c>
      <c r="CO16" s="97">
        <v>0</v>
      </c>
      <c r="CP16" s="97">
        <v>0</v>
      </c>
      <c r="CQ16" s="108">
        <v>0</v>
      </c>
    </row>
    <row r="17" spans="1:95" ht="32.1" customHeight="1" x14ac:dyDescent="0.15">
      <c r="A17" s="84" t="s">
        <v>33</v>
      </c>
      <c r="B17" s="1">
        <v>11142000</v>
      </c>
      <c r="C17" s="1">
        <v>3095</v>
      </c>
      <c r="D17" s="85">
        <v>103.1</v>
      </c>
      <c r="E17" s="86">
        <v>103.1</v>
      </c>
      <c r="F17" s="87">
        <v>0</v>
      </c>
      <c r="G17" s="88">
        <v>0</v>
      </c>
      <c r="H17" s="89">
        <v>0</v>
      </c>
      <c r="I17" s="89">
        <v>0</v>
      </c>
      <c r="J17" s="89">
        <v>0</v>
      </c>
      <c r="K17" s="89">
        <v>0</v>
      </c>
      <c r="L17" s="89">
        <v>0</v>
      </c>
      <c r="M17" s="89">
        <v>0</v>
      </c>
      <c r="N17" s="89">
        <v>0</v>
      </c>
      <c r="O17" s="89">
        <v>0</v>
      </c>
      <c r="P17" s="89">
        <v>0</v>
      </c>
      <c r="Q17" s="89">
        <v>0</v>
      </c>
      <c r="R17" s="1">
        <f t="shared" si="3"/>
        <v>0</v>
      </c>
      <c r="S17" s="1">
        <f t="shared" si="3"/>
        <v>0</v>
      </c>
      <c r="T17" s="130"/>
      <c r="U17" s="131"/>
      <c r="V17" s="87">
        <v>11000</v>
      </c>
      <c r="W17" s="1">
        <v>2</v>
      </c>
      <c r="X17" s="89">
        <v>13800</v>
      </c>
      <c r="Y17" s="89">
        <v>2</v>
      </c>
      <c r="Z17" s="89">
        <v>8200</v>
      </c>
      <c r="AA17" s="89">
        <v>1</v>
      </c>
      <c r="AB17" s="89">
        <v>0</v>
      </c>
      <c r="AC17" s="89">
        <v>0</v>
      </c>
      <c r="AD17" s="89">
        <v>0</v>
      </c>
      <c r="AE17" s="89">
        <v>0</v>
      </c>
      <c r="AF17" s="89">
        <v>0</v>
      </c>
      <c r="AG17" s="89">
        <v>0</v>
      </c>
      <c r="AH17" s="1">
        <f t="shared" si="4"/>
        <v>33000</v>
      </c>
      <c r="AI17" s="1">
        <f t="shared" si="4"/>
        <v>5</v>
      </c>
      <c r="AJ17" s="90">
        <v>104.4</v>
      </c>
      <c r="AK17" s="91">
        <v>100</v>
      </c>
      <c r="AL17" s="87">
        <v>16948800</v>
      </c>
      <c r="AM17" s="1">
        <v>2354</v>
      </c>
      <c r="AN17" s="89">
        <v>36493200</v>
      </c>
      <c r="AO17" s="89">
        <v>3379</v>
      </c>
      <c r="AP17" s="89">
        <v>23478000</v>
      </c>
      <c r="AQ17" s="89">
        <v>1820</v>
      </c>
      <c r="AR17" s="89">
        <v>0</v>
      </c>
      <c r="AS17" s="89">
        <v>0</v>
      </c>
      <c r="AT17" s="89">
        <v>0</v>
      </c>
      <c r="AU17" s="89">
        <v>0</v>
      </c>
      <c r="AV17" s="89">
        <v>0</v>
      </c>
      <c r="AW17" s="89">
        <v>0</v>
      </c>
      <c r="AX17" s="1">
        <f t="shared" si="8"/>
        <v>76920000</v>
      </c>
      <c r="AY17" s="1">
        <f t="shared" si="9"/>
        <v>7553</v>
      </c>
      <c r="AZ17" s="90">
        <v>104.4</v>
      </c>
      <c r="BA17" s="92">
        <v>101</v>
      </c>
      <c r="BB17" s="87">
        <v>471000</v>
      </c>
      <c r="BC17" s="1">
        <v>157</v>
      </c>
      <c r="BD17" s="89">
        <v>1079200</v>
      </c>
      <c r="BE17" s="89">
        <v>284</v>
      </c>
      <c r="BF17" s="89">
        <v>387000</v>
      </c>
      <c r="BG17" s="89">
        <v>86</v>
      </c>
      <c r="BH17" s="89">
        <v>0</v>
      </c>
      <c r="BI17" s="89">
        <v>0</v>
      </c>
      <c r="BJ17" s="89">
        <v>0</v>
      </c>
      <c r="BK17" s="89">
        <v>0</v>
      </c>
      <c r="BL17" s="89">
        <v>0</v>
      </c>
      <c r="BM17" s="89">
        <v>0</v>
      </c>
      <c r="BN17" s="1">
        <f t="shared" si="5"/>
        <v>1937200</v>
      </c>
      <c r="BO17" s="1">
        <f t="shared" si="6"/>
        <v>527</v>
      </c>
      <c r="BP17" s="85">
        <v>103.9</v>
      </c>
      <c r="BQ17" s="91">
        <v>102.1</v>
      </c>
      <c r="BR17" s="87">
        <v>2764000</v>
      </c>
      <c r="BS17" s="1">
        <v>691</v>
      </c>
      <c r="BT17" s="89">
        <v>6525000</v>
      </c>
      <c r="BU17" s="89">
        <v>1305</v>
      </c>
      <c r="BV17" s="89">
        <v>3780000</v>
      </c>
      <c r="BW17" s="89">
        <v>630</v>
      </c>
      <c r="BX17" s="89">
        <v>0</v>
      </c>
      <c r="BY17" s="89">
        <v>0</v>
      </c>
      <c r="BZ17" s="89">
        <v>0</v>
      </c>
      <c r="CA17" s="89">
        <v>0</v>
      </c>
      <c r="CB17" s="89">
        <v>0</v>
      </c>
      <c r="CC17" s="89">
        <v>0</v>
      </c>
      <c r="CD17" s="1">
        <f t="shared" si="7"/>
        <v>13069000</v>
      </c>
      <c r="CE17" s="1">
        <f t="shared" si="7"/>
        <v>2626</v>
      </c>
      <c r="CF17" s="85">
        <v>101.6</v>
      </c>
      <c r="CG17" s="91">
        <v>100</v>
      </c>
      <c r="CH17" s="230">
        <v>0</v>
      </c>
      <c r="CI17" s="231">
        <v>0</v>
      </c>
      <c r="CJ17" s="93" t="s">
        <v>5</v>
      </c>
      <c r="CK17" s="94" t="s">
        <v>5</v>
      </c>
      <c r="CL17" s="87">
        <f t="shared" si="1"/>
        <v>103101200</v>
      </c>
      <c r="CM17" s="1">
        <f t="shared" si="2"/>
        <v>13806</v>
      </c>
      <c r="CN17" s="1">
        <v>11145</v>
      </c>
      <c r="CO17" s="85">
        <v>103.9</v>
      </c>
      <c r="CP17" s="85">
        <v>101.3</v>
      </c>
      <c r="CQ17" s="95">
        <v>101.4</v>
      </c>
    </row>
    <row r="18" spans="1:95" ht="32.1" customHeight="1" x14ac:dyDescent="0.15">
      <c r="A18" s="80"/>
      <c r="B18" s="96">
        <v>0</v>
      </c>
      <c r="C18" s="96">
        <v>0</v>
      </c>
      <c r="D18" s="97">
        <v>0</v>
      </c>
      <c r="E18" s="98">
        <v>0</v>
      </c>
      <c r="F18" s="99">
        <v>0</v>
      </c>
      <c r="G18" s="100">
        <v>0</v>
      </c>
      <c r="H18" s="101">
        <v>0</v>
      </c>
      <c r="I18" s="101">
        <v>0</v>
      </c>
      <c r="J18" s="101">
        <v>0</v>
      </c>
      <c r="K18" s="101">
        <v>0</v>
      </c>
      <c r="L18" s="101">
        <v>0</v>
      </c>
      <c r="M18" s="101">
        <v>0</v>
      </c>
      <c r="N18" s="101">
        <v>0</v>
      </c>
      <c r="O18" s="101">
        <v>0</v>
      </c>
      <c r="P18" s="101">
        <v>0</v>
      </c>
      <c r="Q18" s="101">
        <v>0</v>
      </c>
      <c r="R18" s="96">
        <f t="shared" si="3"/>
        <v>0</v>
      </c>
      <c r="S18" s="96">
        <f t="shared" si="3"/>
        <v>0</v>
      </c>
      <c r="T18" s="128">
        <v>0</v>
      </c>
      <c r="U18" s="129">
        <v>0</v>
      </c>
      <c r="V18" s="99">
        <v>0</v>
      </c>
      <c r="W18" s="96">
        <v>0</v>
      </c>
      <c r="X18" s="101">
        <v>0</v>
      </c>
      <c r="Y18" s="101">
        <v>0</v>
      </c>
      <c r="Z18" s="101">
        <v>0</v>
      </c>
      <c r="AA18" s="101">
        <v>0</v>
      </c>
      <c r="AB18" s="101">
        <v>0</v>
      </c>
      <c r="AC18" s="101">
        <v>0</v>
      </c>
      <c r="AD18" s="101">
        <v>0</v>
      </c>
      <c r="AE18" s="101">
        <v>0</v>
      </c>
      <c r="AF18" s="101">
        <v>0</v>
      </c>
      <c r="AG18" s="101">
        <v>0</v>
      </c>
      <c r="AH18" s="96">
        <f t="shared" si="4"/>
        <v>0</v>
      </c>
      <c r="AI18" s="96">
        <f t="shared" si="4"/>
        <v>0</v>
      </c>
      <c r="AJ18" s="102">
        <v>0</v>
      </c>
      <c r="AK18" s="103">
        <v>0</v>
      </c>
      <c r="AL18" s="99">
        <v>0</v>
      </c>
      <c r="AM18" s="96">
        <v>0</v>
      </c>
      <c r="AN18" s="101">
        <v>0</v>
      </c>
      <c r="AO18" s="101">
        <v>0</v>
      </c>
      <c r="AP18" s="101">
        <v>0</v>
      </c>
      <c r="AQ18" s="101">
        <v>0</v>
      </c>
      <c r="AR18" s="101">
        <v>0</v>
      </c>
      <c r="AS18" s="101">
        <v>0</v>
      </c>
      <c r="AT18" s="101">
        <v>0</v>
      </c>
      <c r="AU18" s="101">
        <v>0</v>
      </c>
      <c r="AV18" s="101">
        <v>0</v>
      </c>
      <c r="AW18" s="101">
        <v>0</v>
      </c>
      <c r="AX18" s="96">
        <f t="shared" si="8"/>
        <v>0</v>
      </c>
      <c r="AY18" s="96">
        <f t="shared" si="9"/>
        <v>0</v>
      </c>
      <c r="AZ18" s="102">
        <v>0</v>
      </c>
      <c r="BA18" s="104">
        <v>0</v>
      </c>
      <c r="BB18" s="99">
        <v>0</v>
      </c>
      <c r="BC18" s="96">
        <v>0</v>
      </c>
      <c r="BD18" s="101">
        <v>0</v>
      </c>
      <c r="BE18" s="101">
        <v>0</v>
      </c>
      <c r="BF18" s="101">
        <v>0</v>
      </c>
      <c r="BG18" s="101">
        <v>0</v>
      </c>
      <c r="BH18" s="101">
        <v>0</v>
      </c>
      <c r="BI18" s="101">
        <v>0</v>
      </c>
      <c r="BJ18" s="101">
        <v>0</v>
      </c>
      <c r="BK18" s="101">
        <v>0</v>
      </c>
      <c r="BL18" s="101">
        <v>0</v>
      </c>
      <c r="BM18" s="101">
        <v>0</v>
      </c>
      <c r="BN18" s="96">
        <f t="shared" si="5"/>
        <v>0</v>
      </c>
      <c r="BO18" s="96">
        <f t="shared" si="6"/>
        <v>0</v>
      </c>
      <c r="BP18" s="97">
        <v>0</v>
      </c>
      <c r="BQ18" s="103">
        <v>0</v>
      </c>
      <c r="BR18" s="99">
        <v>0</v>
      </c>
      <c r="BS18" s="96">
        <v>0</v>
      </c>
      <c r="BT18" s="101">
        <v>0</v>
      </c>
      <c r="BU18" s="101">
        <v>0</v>
      </c>
      <c r="BV18" s="101">
        <v>0</v>
      </c>
      <c r="BW18" s="101">
        <v>0</v>
      </c>
      <c r="BX18" s="101">
        <v>0</v>
      </c>
      <c r="BY18" s="101">
        <v>0</v>
      </c>
      <c r="BZ18" s="101">
        <v>0</v>
      </c>
      <c r="CA18" s="101">
        <v>0</v>
      </c>
      <c r="CB18" s="101">
        <v>0</v>
      </c>
      <c r="CC18" s="101">
        <v>0</v>
      </c>
      <c r="CD18" s="96">
        <f t="shared" si="7"/>
        <v>0</v>
      </c>
      <c r="CE18" s="96">
        <f t="shared" si="7"/>
        <v>0</v>
      </c>
      <c r="CF18" s="97">
        <v>0</v>
      </c>
      <c r="CG18" s="103">
        <v>0</v>
      </c>
      <c r="CH18" s="105">
        <v>0</v>
      </c>
      <c r="CI18" s="106">
        <v>0</v>
      </c>
      <c r="CJ18" s="107" t="s">
        <v>5</v>
      </c>
      <c r="CK18" s="155" t="s">
        <v>5</v>
      </c>
      <c r="CL18" s="99">
        <f t="shared" si="1"/>
        <v>0</v>
      </c>
      <c r="CM18" s="96">
        <f t="shared" si="2"/>
        <v>0</v>
      </c>
      <c r="CN18" s="96">
        <v>0</v>
      </c>
      <c r="CO18" s="97">
        <v>0</v>
      </c>
      <c r="CP18" s="97">
        <v>0</v>
      </c>
      <c r="CQ18" s="108">
        <v>0</v>
      </c>
    </row>
    <row r="19" spans="1:95" ht="32.1" customHeight="1" x14ac:dyDescent="0.15">
      <c r="A19" s="84" t="s">
        <v>8</v>
      </c>
      <c r="B19" s="1">
        <v>12524400</v>
      </c>
      <c r="C19" s="1">
        <v>3479</v>
      </c>
      <c r="D19" s="85">
        <v>101.9</v>
      </c>
      <c r="E19" s="86">
        <v>101.9</v>
      </c>
      <c r="F19" s="87">
        <v>0</v>
      </c>
      <c r="G19" s="88">
        <v>0</v>
      </c>
      <c r="H19" s="89">
        <v>0</v>
      </c>
      <c r="I19" s="89">
        <v>0</v>
      </c>
      <c r="J19" s="89">
        <v>9200</v>
      </c>
      <c r="K19" s="89">
        <v>2</v>
      </c>
      <c r="L19" s="89">
        <v>0</v>
      </c>
      <c r="M19" s="89">
        <v>0</v>
      </c>
      <c r="N19" s="89">
        <v>0</v>
      </c>
      <c r="O19" s="89">
        <v>0</v>
      </c>
      <c r="P19" s="89">
        <v>0</v>
      </c>
      <c r="Q19" s="89">
        <v>0</v>
      </c>
      <c r="R19" s="1">
        <f t="shared" si="3"/>
        <v>9200</v>
      </c>
      <c r="S19" s="1">
        <f t="shared" si="3"/>
        <v>2</v>
      </c>
      <c r="T19" s="130">
        <v>100</v>
      </c>
      <c r="U19" s="131">
        <v>100</v>
      </c>
      <c r="V19" s="87">
        <v>22000</v>
      </c>
      <c r="W19" s="1">
        <v>4</v>
      </c>
      <c r="X19" s="89">
        <v>27600</v>
      </c>
      <c r="Y19" s="89">
        <v>4</v>
      </c>
      <c r="Z19" s="89">
        <v>0</v>
      </c>
      <c r="AA19" s="89">
        <v>0</v>
      </c>
      <c r="AB19" s="89">
        <v>0</v>
      </c>
      <c r="AC19" s="89">
        <v>0</v>
      </c>
      <c r="AD19" s="89">
        <v>0</v>
      </c>
      <c r="AE19" s="89">
        <v>0</v>
      </c>
      <c r="AF19" s="89">
        <v>0</v>
      </c>
      <c r="AG19" s="89">
        <v>0</v>
      </c>
      <c r="AH19" s="1">
        <f t="shared" si="4"/>
        <v>49600</v>
      </c>
      <c r="AI19" s="1">
        <f t="shared" si="4"/>
        <v>8</v>
      </c>
      <c r="AJ19" s="90">
        <v>100</v>
      </c>
      <c r="AK19" s="91">
        <v>100</v>
      </c>
      <c r="AL19" s="87">
        <v>24184800</v>
      </c>
      <c r="AM19" s="1">
        <v>3359</v>
      </c>
      <c r="AN19" s="89">
        <v>54810000</v>
      </c>
      <c r="AO19" s="89">
        <v>5075</v>
      </c>
      <c r="AP19" s="89">
        <v>29192700</v>
      </c>
      <c r="AQ19" s="89">
        <v>2263</v>
      </c>
      <c r="AR19" s="89">
        <v>2700</v>
      </c>
      <c r="AS19" s="89">
        <v>1</v>
      </c>
      <c r="AT19" s="89">
        <v>0</v>
      </c>
      <c r="AU19" s="89">
        <v>0</v>
      </c>
      <c r="AV19" s="89">
        <v>0</v>
      </c>
      <c r="AW19" s="89">
        <v>0</v>
      </c>
      <c r="AX19" s="1">
        <f t="shared" si="8"/>
        <v>108190200</v>
      </c>
      <c r="AY19" s="1">
        <f t="shared" si="9"/>
        <v>10698</v>
      </c>
      <c r="AZ19" s="90">
        <v>104.8</v>
      </c>
      <c r="BA19" s="92">
        <v>100.9</v>
      </c>
      <c r="BB19" s="87">
        <v>414000</v>
      </c>
      <c r="BC19" s="1">
        <v>138</v>
      </c>
      <c r="BD19" s="89">
        <v>1254000</v>
      </c>
      <c r="BE19" s="89">
        <v>330</v>
      </c>
      <c r="BF19" s="89">
        <v>310500</v>
      </c>
      <c r="BG19" s="89">
        <v>69</v>
      </c>
      <c r="BH19" s="89">
        <v>10000</v>
      </c>
      <c r="BI19" s="89">
        <v>10</v>
      </c>
      <c r="BJ19" s="89">
        <v>0</v>
      </c>
      <c r="BK19" s="89">
        <v>0</v>
      </c>
      <c r="BL19" s="89">
        <v>0</v>
      </c>
      <c r="BM19" s="89">
        <v>0</v>
      </c>
      <c r="BN19" s="1">
        <f t="shared" si="5"/>
        <v>1988500</v>
      </c>
      <c r="BO19" s="1">
        <f t="shared" si="6"/>
        <v>547</v>
      </c>
      <c r="BP19" s="85">
        <v>101.2</v>
      </c>
      <c r="BQ19" s="91">
        <v>101.5</v>
      </c>
      <c r="BR19" s="87">
        <v>3332000</v>
      </c>
      <c r="BS19" s="1">
        <v>833</v>
      </c>
      <c r="BT19" s="89">
        <v>7815000</v>
      </c>
      <c r="BU19" s="89">
        <v>1563</v>
      </c>
      <c r="BV19" s="89">
        <v>4254000</v>
      </c>
      <c r="BW19" s="89">
        <v>709</v>
      </c>
      <c r="BX19" s="89">
        <v>0</v>
      </c>
      <c r="BY19" s="89">
        <v>0</v>
      </c>
      <c r="BZ19" s="89">
        <v>0</v>
      </c>
      <c r="CA19" s="89">
        <v>0</v>
      </c>
      <c r="CB19" s="89">
        <v>0</v>
      </c>
      <c r="CC19" s="89">
        <v>0</v>
      </c>
      <c r="CD19" s="1">
        <f t="shared" si="7"/>
        <v>15401000</v>
      </c>
      <c r="CE19" s="1">
        <f t="shared" si="7"/>
        <v>3105</v>
      </c>
      <c r="CF19" s="85">
        <v>101.5</v>
      </c>
      <c r="CG19" s="91">
        <v>100.3</v>
      </c>
      <c r="CH19" s="230">
        <v>0</v>
      </c>
      <c r="CI19" s="231">
        <v>0</v>
      </c>
      <c r="CJ19" s="93" t="s">
        <v>5</v>
      </c>
      <c r="CK19" s="94" t="s">
        <v>5</v>
      </c>
      <c r="CL19" s="87">
        <f t="shared" si="1"/>
        <v>138162900</v>
      </c>
      <c r="CM19" s="1">
        <f t="shared" si="2"/>
        <v>17839</v>
      </c>
      <c r="CN19" s="1">
        <v>13849</v>
      </c>
      <c r="CO19" s="85">
        <v>104.1</v>
      </c>
      <c r="CP19" s="85">
        <v>101</v>
      </c>
      <c r="CQ19" s="95">
        <v>101</v>
      </c>
    </row>
    <row r="20" spans="1:95" ht="32.1" customHeight="1" x14ac:dyDescent="0.15">
      <c r="A20" s="80"/>
      <c r="B20" s="96">
        <v>0</v>
      </c>
      <c r="C20" s="96">
        <v>0</v>
      </c>
      <c r="D20" s="97">
        <v>0</v>
      </c>
      <c r="E20" s="98">
        <v>0</v>
      </c>
      <c r="F20" s="99">
        <v>0</v>
      </c>
      <c r="G20" s="100">
        <v>0</v>
      </c>
      <c r="H20" s="101">
        <v>0</v>
      </c>
      <c r="I20" s="101">
        <v>0</v>
      </c>
      <c r="J20" s="101">
        <v>0</v>
      </c>
      <c r="K20" s="101">
        <v>0</v>
      </c>
      <c r="L20" s="101">
        <v>0</v>
      </c>
      <c r="M20" s="101">
        <v>0</v>
      </c>
      <c r="N20" s="101">
        <v>0</v>
      </c>
      <c r="O20" s="101">
        <v>0</v>
      </c>
      <c r="P20" s="101">
        <v>0</v>
      </c>
      <c r="Q20" s="101">
        <v>0</v>
      </c>
      <c r="R20" s="96">
        <f t="shared" si="3"/>
        <v>0</v>
      </c>
      <c r="S20" s="96">
        <f t="shared" si="3"/>
        <v>0</v>
      </c>
      <c r="T20" s="128">
        <v>0</v>
      </c>
      <c r="U20" s="129">
        <v>0</v>
      </c>
      <c r="V20" s="99">
        <v>0</v>
      </c>
      <c r="W20" s="96">
        <v>0</v>
      </c>
      <c r="X20" s="101">
        <v>0</v>
      </c>
      <c r="Y20" s="101">
        <v>0</v>
      </c>
      <c r="Z20" s="101">
        <v>0</v>
      </c>
      <c r="AA20" s="101">
        <v>0</v>
      </c>
      <c r="AB20" s="101">
        <v>0</v>
      </c>
      <c r="AC20" s="101">
        <v>0</v>
      </c>
      <c r="AD20" s="101">
        <v>0</v>
      </c>
      <c r="AE20" s="101">
        <v>0</v>
      </c>
      <c r="AF20" s="101">
        <v>0</v>
      </c>
      <c r="AG20" s="101">
        <v>0</v>
      </c>
      <c r="AH20" s="96">
        <f t="shared" si="4"/>
        <v>0</v>
      </c>
      <c r="AI20" s="96">
        <f t="shared" si="4"/>
        <v>0</v>
      </c>
      <c r="AJ20" s="102">
        <v>0</v>
      </c>
      <c r="AK20" s="103">
        <v>0</v>
      </c>
      <c r="AL20" s="99">
        <v>0</v>
      </c>
      <c r="AM20" s="96">
        <v>0</v>
      </c>
      <c r="AN20" s="101">
        <v>0</v>
      </c>
      <c r="AO20" s="101">
        <v>0</v>
      </c>
      <c r="AP20" s="101">
        <v>0</v>
      </c>
      <c r="AQ20" s="101">
        <v>0</v>
      </c>
      <c r="AR20" s="101">
        <v>0</v>
      </c>
      <c r="AS20" s="101">
        <v>0</v>
      </c>
      <c r="AT20" s="101">
        <v>0</v>
      </c>
      <c r="AU20" s="101">
        <v>0</v>
      </c>
      <c r="AV20" s="101">
        <v>0</v>
      </c>
      <c r="AW20" s="101">
        <v>0</v>
      </c>
      <c r="AX20" s="96">
        <f t="shared" si="8"/>
        <v>0</v>
      </c>
      <c r="AY20" s="96">
        <f t="shared" si="9"/>
        <v>0</v>
      </c>
      <c r="AZ20" s="102">
        <v>0</v>
      </c>
      <c r="BA20" s="104">
        <v>0</v>
      </c>
      <c r="BB20" s="99">
        <v>0</v>
      </c>
      <c r="BC20" s="96">
        <v>0</v>
      </c>
      <c r="BD20" s="101">
        <v>0</v>
      </c>
      <c r="BE20" s="101">
        <v>0</v>
      </c>
      <c r="BF20" s="101">
        <v>0</v>
      </c>
      <c r="BG20" s="101">
        <v>0</v>
      </c>
      <c r="BH20" s="101">
        <v>0</v>
      </c>
      <c r="BI20" s="101">
        <v>0</v>
      </c>
      <c r="BJ20" s="101">
        <v>0</v>
      </c>
      <c r="BK20" s="101">
        <v>0</v>
      </c>
      <c r="BL20" s="101">
        <v>0</v>
      </c>
      <c r="BM20" s="101">
        <v>0</v>
      </c>
      <c r="BN20" s="96">
        <f t="shared" si="5"/>
        <v>0</v>
      </c>
      <c r="BO20" s="96">
        <f t="shared" si="6"/>
        <v>0</v>
      </c>
      <c r="BP20" s="97">
        <v>0</v>
      </c>
      <c r="BQ20" s="103">
        <v>0</v>
      </c>
      <c r="BR20" s="99">
        <v>0</v>
      </c>
      <c r="BS20" s="96">
        <v>0</v>
      </c>
      <c r="BT20" s="101">
        <v>0</v>
      </c>
      <c r="BU20" s="101">
        <v>0</v>
      </c>
      <c r="BV20" s="101">
        <v>0</v>
      </c>
      <c r="BW20" s="101">
        <v>0</v>
      </c>
      <c r="BX20" s="101">
        <v>0</v>
      </c>
      <c r="BY20" s="101">
        <v>0</v>
      </c>
      <c r="BZ20" s="101">
        <v>0</v>
      </c>
      <c r="CA20" s="101">
        <v>0</v>
      </c>
      <c r="CB20" s="101">
        <v>0</v>
      </c>
      <c r="CC20" s="101">
        <v>0</v>
      </c>
      <c r="CD20" s="96">
        <f t="shared" si="7"/>
        <v>0</v>
      </c>
      <c r="CE20" s="96">
        <f t="shared" si="7"/>
        <v>0</v>
      </c>
      <c r="CF20" s="97">
        <v>0</v>
      </c>
      <c r="CG20" s="103">
        <v>0</v>
      </c>
      <c r="CH20" s="105">
        <v>0</v>
      </c>
      <c r="CI20" s="106">
        <v>0</v>
      </c>
      <c r="CJ20" s="107" t="s">
        <v>5</v>
      </c>
      <c r="CK20" s="155" t="s">
        <v>5</v>
      </c>
      <c r="CL20" s="99">
        <f t="shared" si="1"/>
        <v>0</v>
      </c>
      <c r="CM20" s="96">
        <f t="shared" si="2"/>
        <v>0</v>
      </c>
      <c r="CN20" s="96">
        <v>0</v>
      </c>
      <c r="CO20" s="97">
        <v>0</v>
      </c>
      <c r="CP20" s="97">
        <v>0</v>
      </c>
      <c r="CQ20" s="108">
        <v>0</v>
      </c>
    </row>
    <row r="21" spans="1:95" ht="32.1" customHeight="1" x14ac:dyDescent="0.15">
      <c r="A21" s="84" t="s">
        <v>9</v>
      </c>
      <c r="B21" s="1">
        <v>13860000</v>
      </c>
      <c r="C21" s="1">
        <v>3850</v>
      </c>
      <c r="D21" s="85">
        <v>102.3</v>
      </c>
      <c r="E21" s="86">
        <v>102.3</v>
      </c>
      <c r="F21" s="87">
        <v>0</v>
      </c>
      <c r="G21" s="88">
        <v>0</v>
      </c>
      <c r="H21" s="89">
        <v>0</v>
      </c>
      <c r="I21" s="89">
        <v>0</v>
      </c>
      <c r="J21" s="89">
        <v>13800</v>
      </c>
      <c r="K21" s="89">
        <v>3</v>
      </c>
      <c r="L21" s="89">
        <v>0</v>
      </c>
      <c r="M21" s="89">
        <v>0</v>
      </c>
      <c r="N21" s="89">
        <v>0</v>
      </c>
      <c r="O21" s="89">
        <v>0</v>
      </c>
      <c r="P21" s="89">
        <v>0</v>
      </c>
      <c r="Q21" s="89">
        <v>0</v>
      </c>
      <c r="R21" s="1">
        <f t="shared" si="3"/>
        <v>13800</v>
      </c>
      <c r="S21" s="1">
        <f t="shared" si="3"/>
        <v>3</v>
      </c>
      <c r="T21" s="130">
        <v>100</v>
      </c>
      <c r="U21" s="131">
        <v>100</v>
      </c>
      <c r="V21" s="87">
        <v>11000</v>
      </c>
      <c r="W21" s="1">
        <v>2</v>
      </c>
      <c r="X21" s="89">
        <v>0</v>
      </c>
      <c r="Y21" s="89">
        <v>0</v>
      </c>
      <c r="Z21" s="89">
        <v>8200</v>
      </c>
      <c r="AA21" s="89">
        <v>1</v>
      </c>
      <c r="AB21" s="89">
        <v>0</v>
      </c>
      <c r="AC21" s="89">
        <v>0</v>
      </c>
      <c r="AD21" s="89">
        <v>0</v>
      </c>
      <c r="AE21" s="89">
        <v>0</v>
      </c>
      <c r="AF21" s="89">
        <v>0</v>
      </c>
      <c r="AG21" s="89">
        <v>0</v>
      </c>
      <c r="AH21" s="1">
        <f t="shared" si="4"/>
        <v>19200</v>
      </c>
      <c r="AI21" s="1">
        <f t="shared" si="4"/>
        <v>3</v>
      </c>
      <c r="AJ21" s="90">
        <v>140.1</v>
      </c>
      <c r="AK21" s="91">
        <v>150</v>
      </c>
      <c r="AL21" s="87">
        <v>22111200</v>
      </c>
      <c r="AM21" s="1">
        <v>3071</v>
      </c>
      <c r="AN21" s="89">
        <v>53190000</v>
      </c>
      <c r="AO21" s="89">
        <v>4925</v>
      </c>
      <c r="AP21" s="89">
        <v>31424400</v>
      </c>
      <c r="AQ21" s="89">
        <v>2436</v>
      </c>
      <c r="AR21" s="89">
        <v>0</v>
      </c>
      <c r="AS21" s="89">
        <v>0</v>
      </c>
      <c r="AT21" s="89">
        <v>0</v>
      </c>
      <c r="AU21" s="89">
        <v>0</v>
      </c>
      <c r="AV21" s="89">
        <v>0</v>
      </c>
      <c r="AW21" s="89">
        <v>0</v>
      </c>
      <c r="AX21" s="1">
        <f t="shared" si="8"/>
        <v>106725600</v>
      </c>
      <c r="AY21" s="1">
        <f t="shared" si="9"/>
        <v>10432</v>
      </c>
      <c r="AZ21" s="90">
        <v>107.5</v>
      </c>
      <c r="BA21" s="92">
        <v>103.4</v>
      </c>
      <c r="BB21" s="87">
        <v>732000</v>
      </c>
      <c r="BC21" s="1">
        <v>244</v>
      </c>
      <c r="BD21" s="89">
        <v>1109600</v>
      </c>
      <c r="BE21" s="89">
        <v>292</v>
      </c>
      <c r="BF21" s="89">
        <v>427500</v>
      </c>
      <c r="BG21" s="89">
        <v>95</v>
      </c>
      <c r="BH21" s="89">
        <v>0</v>
      </c>
      <c r="BI21" s="89">
        <v>0</v>
      </c>
      <c r="BJ21" s="89">
        <v>0</v>
      </c>
      <c r="BK21" s="89">
        <v>0</v>
      </c>
      <c r="BL21" s="89">
        <v>0</v>
      </c>
      <c r="BM21" s="89">
        <v>0</v>
      </c>
      <c r="BN21" s="1">
        <f t="shared" si="5"/>
        <v>2269100</v>
      </c>
      <c r="BO21" s="1">
        <f t="shared" si="6"/>
        <v>631</v>
      </c>
      <c r="BP21" s="85">
        <v>111.1</v>
      </c>
      <c r="BQ21" s="91">
        <v>108.6</v>
      </c>
      <c r="BR21" s="87">
        <v>3364000</v>
      </c>
      <c r="BS21" s="1">
        <v>841</v>
      </c>
      <c r="BT21" s="89">
        <v>7305000</v>
      </c>
      <c r="BU21" s="89">
        <v>1461</v>
      </c>
      <c r="BV21" s="89">
        <v>5004000</v>
      </c>
      <c r="BW21" s="89">
        <v>834</v>
      </c>
      <c r="BX21" s="89">
        <v>0</v>
      </c>
      <c r="BY21" s="89">
        <v>0</v>
      </c>
      <c r="BZ21" s="89">
        <v>0</v>
      </c>
      <c r="CA21" s="89">
        <v>0</v>
      </c>
      <c r="CB21" s="89">
        <v>0</v>
      </c>
      <c r="CC21" s="89">
        <v>0</v>
      </c>
      <c r="CD21" s="1">
        <f t="shared" si="7"/>
        <v>15673000</v>
      </c>
      <c r="CE21" s="1">
        <f t="shared" si="7"/>
        <v>3136</v>
      </c>
      <c r="CF21" s="85">
        <v>100.8</v>
      </c>
      <c r="CG21" s="91">
        <v>99.3</v>
      </c>
      <c r="CH21" s="230">
        <v>0</v>
      </c>
      <c r="CI21" s="231">
        <v>0</v>
      </c>
      <c r="CJ21" s="93" t="s">
        <v>5</v>
      </c>
      <c r="CK21" s="94" t="s">
        <v>5</v>
      </c>
      <c r="CL21" s="87">
        <f t="shared" si="1"/>
        <v>138560700</v>
      </c>
      <c r="CM21" s="1">
        <f t="shared" si="2"/>
        <v>18055</v>
      </c>
      <c r="CN21" s="1">
        <v>14293</v>
      </c>
      <c r="CO21" s="85">
        <v>106.2</v>
      </c>
      <c r="CP21" s="85">
        <v>102.6</v>
      </c>
      <c r="CQ21" s="95">
        <v>101.9</v>
      </c>
    </row>
    <row r="22" spans="1:95" ht="32.1" customHeight="1" x14ac:dyDescent="0.15">
      <c r="A22" s="80"/>
      <c r="B22" s="96">
        <v>0</v>
      </c>
      <c r="C22" s="96">
        <v>0</v>
      </c>
      <c r="D22" s="97">
        <v>0</v>
      </c>
      <c r="E22" s="98">
        <v>0</v>
      </c>
      <c r="F22" s="99">
        <v>0</v>
      </c>
      <c r="G22" s="100">
        <v>0</v>
      </c>
      <c r="H22" s="101">
        <v>0</v>
      </c>
      <c r="I22" s="101">
        <v>0</v>
      </c>
      <c r="J22" s="101">
        <v>0</v>
      </c>
      <c r="K22" s="101">
        <v>0</v>
      </c>
      <c r="L22" s="101">
        <v>0</v>
      </c>
      <c r="M22" s="101">
        <v>0</v>
      </c>
      <c r="N22" s="101">
        <v>0</v>
      </c>
      <c r="O22" s="101">
        <v>0</v>
      </c>
      <c r="P22" s="101">
        <v>0</v>
      </c>
      <c r="Q22" s="101">
        <v>0</v>
      </c>
      <c r="R22" s="96">
        <f t="shared" si="3"/>
        <v>0</v>
      </c>
      <c r="S22" s="96">
        <f t="shared" si="3"/>
        <v>0</v>
      </c>
      <c r="T22" s="128">
        <v>0</v>
      </c>
      <c r="U22" s="129">
        <v>0</v>
      </c>
      <c r="V22" s="99">
        <v>0</v>
      </c>
      <c r="W22" s="96">
        <v>0</v>
      </c>
      <c r="X22" s="101">
        <v>0</v>
      </c>
      <c r="Y22" s="101">
        <v>0</v>
      </c>
      <c r="Z22" s="101">
        <v>0</v>
      </c>
      <c r="AA22" s="101">
        <v>0</v>
      </c>
      <c r="AB22" s="101">
        <v>0</v>
      </c>
      <c r="AC22" s="101">
        <v>0</v>
      </c>
      <c r="AD22" s="101">
        <v>0</v>
      </c>
      <c r="AE22" s="101">
        <v>0</v>
      </c>
      <c r="AF22" s="101">
        <v>0</v>
      </c>
      <c r="AG22" s="101">
        <v>0</v>
      </c>
      <c r="AH22" s="96">
        <f t="shared" si="4"/>
        <v>0</v>
      </c>
      <c r="AI22" s="96">
        <f t="shared" si="4"/>
        <v>0</v>
      </c>
      <c r="AJ22" s="102">
        <v>0</v>
      </c>
      <c r="AK22" s="103">
        <v>0</v>
      </c>
      <c r="AL22" s="99">
        <v>0</v>
      </c>
      <c r="AM22" s="96">
        <v>0</v>
      </c>
      <c r="AN22" s="101">
        <v>0</v>
      </c>
      <c r="AO22" s="101">
        <v>0</v>
      </c>
      <c r="AP22" s="101">
        <v>0</v>
      </c>
      <c r="AQ22" s="101">
        <v>0</v>
      </c>
      <c r="AR22" s="101">
        <v>0</v>
      </c>
      <c r="AS22" s="101">
        <v>0</v>
      </c>
      <c r="AT22" s="101">
        <v>0</v>
      </c>
      <c r="AU22" s="101">
        <v>0</v>
      </c>
      <c r="AV22" s="101">
        <v>0</v>
      </c>
      <c r="AW22" s="101">
        <v>0</v>
      </c>
      <c r="AX22" s="96">
        <f t="shared" si="8"/>
        <v>0</v>
      </c>
      <c r="AY22" s="96">
        <f t="shared" si="9"/>
        <v>0</v>
      </c>
      <c r="AZ22" s="102">
        <v>0</v>
      </c>
      <c r="BA22" s="104">
        <v>0</v>
      </c>
      <c r="BB22" s="99">
        <v>0</v>
      </c>
      <c r="BC22" s="96">
        <v>0</v>
      </c>
      <c r="BD22" s="101">
        <v>0</v>
      </c>
      <c r="BE22" s="101">
        <v>0</v>
      </c>
      <c r="BF22" s="101">
        <v>0</v>
      </c>
      <c r="BG22" s="101">
        <v>0</v>
      </c>
      <c r="BH22" s="101">
        <v>0</v>
      </c>
      <c r="BI22" s="101">
        <v>0</v>
      </c>
      <c r="BJ22" s="101">
        <v>0</v>
      </c>
      <c r="BK22" s="101">
        <v>0</v>
      </c>
      <c r="BL22" s="101">
        <v>0</v>
      </c>
      <c r="BM22" s="101">
        <v>0</v>
      </c>
      <c r="BN22" s="96">
        <f t="shared" si="5"/>
        <v>0</v>
      </c>
      <c r="BO22" s="96">
        <f t="shared" si="6"/>
        <v>0</v>
      </c>
      <c r="BP22" s="97">
        <v>0</v>
      </c>
      <c r="BQ22" s="103">
        <v>0</v>
      </c>
      <c r="BR22" s="99">
        <v>0</v>
      </c>
      <c r="BS22" s="96">
        <v>0</v>
      </c>
      <c r="BT22" s="101">
        <v>0</v>
      </c>
      <c r="BU22" s="101">
        <v>0</v>
      </c>
      <c r="BV22" s="101">
        <v>0</v>
      </c>
      <c r="BW22" s="101">
        <v>0</v>
      </c>
      <c r="BX22" s="101">
        <v>0</v>
      </c>
      <c r="BY22" s="101">
        <v>0</v>
      </c>
      <c r="BZ22" s="101">
        <v>0</v>
      </c>
      <c r="CA22" s="101">
        <v>0</v>
      </c>
      <c r="CB22" s="101">
        <v>0</v>
      </c>
      <c r="CC22" s="101">
        <v>0</v>
      </c>
      <c r="CD22" s="96">
        <f t="shared" si="7"/>
        <v>0</v>
      </c>
      <c r="CE22" s="96">
        <f t="shared" si="7"/>
        <v>0</v>
      </c>
      <c r="CF22" s="97">
        <v>0</v>
      </c>
      <c r="CG22" s="103">
        <v>0</v>
      </c>
      <c r="CH22" s="105">
        <v>0</v>
      </c>
      <c r="CI22" s="106">
        <v>0</v>
      </c>
      <c r="CJ22" s="107" t="s">
        <v>5</v>
      </c>
      <c r="CK22" s="155" t="s">
        <v>5</v>
      </c>
      <c r="CL22" s="99">
        <f t="shared" si="1"/>
        <v>0</v>
      </c>
      <c r="CM22" s="96">
        <f t="shared" si="2"/>
        <v>0</v>
      </c>
      <c r="CN22" s="96">
        <v>0</v>
      </c>
      <c r="CO22" s="97">
        <v>0</v>
      </c>
      <c r="CP22" s="97">
        <v>0</v>
      </c>
      <c r="CQ22" s="108">
        <v>0</v>
      </c>
    </row>
    <row r="23" spans="1:95" ht="32.1" customHeight="1" x14ac:dyDescent="0.15">
      <c r="A23" s="84" t="s">
        <v>34</v>
      </c>
      <c r="B23" s="1">
        <v>14832000</v>
      </c>
      <c r="C23" s="1">
        <v>4120</v>
      </c>
      <c r="D23" s="85">
        <v>100.6</v>
      </c>
      <c r="E23" s="86">
        <v>100.6</v>
      </c>
      <c r="F23" s="87">
        <v>0</v>
      </c>
      <c r="G23" s="88">
        <v>0</v>
      </c>
      <c r="H23" s="89">
        <v>0</v>
      </c>
      <c r="I23" s="89">
        <v>0</v>
      </c>
      <c r="J23" s="89">
        <v>0</v>
      </c>
      <c r="K23" s="89">
        <v>0</v>
      </c>
      <c r="L23" s="89">
        <v>0</v>
      </c>
      <c r="M23" s="89">
        <v>0</v>
      </c>
      <c r="N23" s="89">
        <v>0</v>
      </c>
      <c r="O23" s="89">
        <v>0</v>
      </c>
      <c r="P23" s="89">
        <v>0</v>
      </c>
      <c r="Q23" s="89">
        <v>0</v>
      </c>
      <c r="R23" s="1">
        <f t="shared" si="3"/>
        <v>0</v>
      </c>
      <c r="S23" s="1">
        <f t="shared" si="3"/>
        <v>0</v>
      </c>
      <c r="T23" s="130"/>
      <c r="U23" s="131"/>
      <c r="V23" s="87">
        <v>5500</v>
      </c>
      <c r="W23" s="1">
        <v>1</v>
      </c>
      <c r="X23" s="89">
        <v>34500</v>
      </c>
      <c r="Y23" s="89">
        <v>5</v>
      </c>
      <c r="Z23" s="89">
        <v>8200</v>
      </c>
      <c r="AA23" s="89">
        <v>1</v>
      </c>
      <c r="AB23" s="89">
        <v>0</v>
      </c>
      <c r="AC23" s="89">
        <v>0</v>
      </c>
      <c r="AD23" s="89">
        <v>0</v>
      </c>
      <c r="AE23" s="89">
        <v>0</v>
      </c>
      <c r="AF23" s="89">
        <v>0</v>
      </c>
      <c r="AG23" s="89">
        <v>0</v>
      </c>
      <c r="AH23" s="1">
        <f t="shared" si="4"/>
        <v>48200</v>
      </c>
      <c r="AI23" s="1">
        <f t="shared" si="4"/>
        <v>7</v>
      </c>
      <c r="AJ23" s="90">
        <v>116.7</v>
      </c>
      <c r="AK23" s="91">
        <v>116.7</v>
      </c>
      <c r="AL23" s="87">
        <v>37533600</v>
      </c>
      <c r="AM23" s="1">
        <v>5213</v>
      </c>
      <c r="AN23" s="89">
        <v>82382400</v>
      </c>
      <c r="AO23" s="89">
        <v>7628</v>
      </c>
      <c r="AP23" s="89">
        <v>50297100</v>
      </c>
      <c r="AQ23" s="89">
        <v>3899</v>
      </c>
      <c r="AR23" s="89">
        <v>0</v>
      </c>
      <c r="AS23" s="89">
        <v>0</v>
      </c>
      <c r="AT23" s="89">
        <v>0</v>
      </c>
      <c r="AU23" s="89">
        <v>0</v>
      </c>
      <c r="AV23" s="89">
        <v>0</v>
      </c>
      <c r="AW23" s="89">
        <v>0</v>
      </c>
      <c r="AX23" s="1">
        <f t="shared" si="8"/>
        <v>170213100</v>
      </c>
      <c r="AY23" s="1">
        <f t="shared" si="9"/>
        <v>16740</v>
      </c>
      <c r="AZ23" s="90">
        <v>105.3</v>
      </c>
      <c r="BA23" s="92">
        <v>101.4</v>
      </c>
      <c r="BB23" s="87">
        <v>558000</v>
      </c>
      <c r="BC23" s="1">
        <v>186</v>
      </c>
      <c r="BD23" s="89">
        <v>1307200</v>
      </c>
      <c r="BE23" s="89">
        <v>344</v>
      </c>
      <c r="BF23" s="89">
        <v>459000</v>
      </c>
      <c r="BG23" s="89">
        <v>102</v>
      </c>
      <c r="BH23" s="89">
        <v>0</v>
      </c>
      <c r="BI23" s="89">
        <v>0</v>
      </c>
      <c r="BJ23" s="89">
        <v>0</v>
      </c>
      <c r="BK23" s="89">
        <v>0</v>
      </c>
      <c r="BL23" s="89">
        <v>0</v>
      </c>
      <c r="BM23" s="89">
        <v>0</v>
      </c>
      <c r="BN23" s="1">
        <f t="shared" si="5"/>
        <v>2324200</v>
      </c>
      <c r="BO23" s="1">
        <f t="shared" si="6"/>
        <v>632</v>
      </c>
      <c r="BP23" s="85">
        <v>118.4</v>
      </c>
      <c r="BQ23" s="91">
        <v>117.5</v>
      </c>
      <c r="BR23" s="87">
        <v>5320000</v>
      </c>
      <c r="BS23" s="1">
        <v>1330</v>
      </c>
      <c r="BT23" s="89">
        <v>11650000</v>
      </c>
      <c r="BU23" s="89">
        <v>2330</v>
      </c>
      <c r="BV23" s="89">
        <v>7782000</v>
      </c>
      <c r="BW23" s="89">
        <v>1297</v>
      </c>
      <c r="BX23" s="89">
        <v>0</v>
      </c>
      <c r="BY23" s="89">
        <v>0</v>
      </c>
      <c r="BZ23" s="89">
        <v>0</v>
      </c>
      <c r="CA23" s="89">
        <v>0</v>
      </c>
      <c r="CB23" s="89">
        <v>0</v>
      </c>
      <c r="CC23" s="89">
        <v>0</v>
      </c>
      <c r="CD23" s="1">
        <f t="shared" si="7"/>
        <v>24752000</v>
      </c>
      <c r="CE23" s="1">
        <f t="shared" si="7"/>
        <v>4957</v>
      </c>
      <c r="CF23" s="85">
        <v>102.3</v>
      </c>
      <c r="CG23" s="91">
        <v>100.9</v>
      </c>
      <c r="CH23" s="230">
        <v>0</v>
      </c>
      <c r="CI23" s="231">
        <v>0</v>
      </c>
      <c r="CJ23" s="93" t="s">
        <v>5</v>
      </c>
      <c r="CK23" s="94" t="s">
        <v>5</v>
      </c>
      <c r="CL23" s="87">
        <f t="shared" si="1"/>
        <v>212169500</v>
      </c>
      <c r="CM23" s="1">
        <f t="shared" si="2"/>
        <v>26456</v>
      </c>
      <c r="CN23" s="1">
        <v>20958</v>
      </c>
      <c r="CO23" s="85">
        <v>104.8</v>
      </c>
      <c r="CP23" s="85">
        <v>101.5</v>
      </c>
      <c r="CQ23" s="95">
        <v>101.1</v>
      </c>
    </row>
    <row r="24" spans="1:95" ht="32.1" customHeight="1" x14ac:dyDescent="0.15">
      <c r="A24" s="80"/>
      <c r="B24" s="96">
        <v>0</v>
      </c>
      <c r="C24" s="96">
        <v>0</v>
      </c>
      <c r="D24" s="97">
        <v>0</v>
      </c>
      <c r="E24" s="98">
        <v>0</v>
      </c>
      <c r="F24" s="99">
        <v>0</v>
      </c>
      <c r="G24" s="100">
        <v>0</v>
      </c>
      <c r="H24" s="101">
        <v>0</v>
      </c>
      <c r="I24" s="101">
        <v>0</v>
      </c>
      <c r="J24" s="101">
        <v>0</v>
      </c>
      <c r="K24" s="101">
        <v>0</v>
      </c>
      <c r="L24" s="101">
        <v>0</v>
      </c>
      <c r="M24" s="101">
        <v>0</v>
      </c>
      <c r="N24" s="101">
        <v>0</v>
      </c>
      <c r="O24" s="101">
        <v>0</v>
      </c>
      <c r="P24" s="101">
        <v>0</v>
      </c>
      <c r="Q24" s="101">
        <v>0</v>
      </c>
      <c r="R24" s="96">
        <f t="shared" si="3"/>
        <v>0</v>
      </c>
      <c r="S24" s="96">
        <f t="shared" si="3"/>
        <v>0</v>
      </c>
      <c r="T24" s="128">
        <v>0</v>
      </c>
      <c r="U24" s="129">
        <v>0</v>
      </c>
      <c r="V24" s="99">
        <v>0</v>
      </c>
      <c r="W24" s="96">
        <v>0</v>
      </c>
      <c r="X24" s="101">
        <v>0</v>
      </c>
      <c r="Y24" s="101">
        <v>0</v>
      </c>
      <c r="Z24" s="101">
        <v>0</v>
      </c>
      <c r="AA24" s="101">
        <v>0</v>
      </c>
      <c r="AB24" s="101">
        <v>0</v>
      </c>
      <c r="AC24" s="101">
        <v>0</v>
      </c>
      <c r="AD24" s="101">
        <v>0</v>
      </c>
      <c r="AE24" s="101">
        <v>0</v>
      </c>
      <c r="AF24" s="101">
        <v>0</v>
      </c>
      <c r="AG24" s="101">
        <v>0</v>
      </c>
      <c r="AH24" s="96">
        <f t="shared" si="4"/>
        <v>0</v>
      </c>
      <c r="AI24" s="96">
        <f t="shared" si="4"/>
        <v>0</v>
      </c>
      <c r="AJ24" s="102">
        <v>0</v>
      </c>
      <c r="AK24" s="103">
        <v>0</v>
      </c>
      <c r="AL24" s="99">
        <v>0</v>
      </c>
      <c r="AM24" s="96">
        <v>0</v>
      </c>
      <c r="AN24" s="101">
        <v>0</v>
      </c>
      <c r="AO24" s="101">
        <v>0</v>
      </c>
      <c r="AP24" s="101">
        <v>0</v>
      </c>
      <c r="AQ24" s="101">
        <v>0</v>
      </c>
      <c r="AR24" s="101">
        <v>0</v>
      </c>
      <c r="AS24" s="101">
        <v>0</v>
      </c>
      <c r="AT24" s="101">
        <v>0</v>
      </c>
      <c r="AU24" s="101">
        <v>0</v>
      </c>
      <c r="AV24" s="101">
        <v>0</v>
      </c>
      <c r="AW24" s="101">
        <v>0</v>
      </c>
      <c r="AX24" s="96">
        <f t="shared" si="8"/>
        <v>0</v>
      </c>
      <c r="AY24" s="96">
        <f t="shared" si="9"/>
        <v>0</v>
      </c>
      <c r="AZ24" s="102">
        <v>0</v>
      </c>
      <c r="BA24" s="104">
        <v>0</v>
      </c>
      <c r="BB24" s="99">
        <v>0</v>
      </c>
      <c r="BC24" s="96">
        <v>0</v>
      </c>
      <c r="BD24" s="101">
        <v>0</v>
      </c>
      <c r="BE24" s="101">
        <v>0</v>
      </c>
      <c r="BF24" s="101">
        <v>0</v>
      </c>
      <c r="BG24" s="101">
        <v>0</v>
      </c>
      <c r="BH24" s="101">
        <v>0</v>
      </c>
      <c r="BI24" s="101">
        <v>0</v>
      </c>
      <c r="BJ24" s="101">
        <v>0</v>
      </c>
      <c r="BK24" s="101">
        <v>0</v>
      </c>
      <c r="BL24" s="101">
        <v>0</v>
      </c>
      <c r="BM24" s="101">
        <v>0</v>
      </c>
      <c r="BN24" s="96">
        <f t="shared" si="5"/>
        <v>0</v>
      </c>
      <c r="BO24" s="96">
        <f t="shared" si="6"/>
        <v>0</v>
      </c>
      <c r="BP24" s="97">
        <v>0</v>
      </c>
      <c r="BQ24" s="103">
        <v>0</v>
      </c>
      <c r="BR24" s="99">
        <v>0</v>
      </c>
      <c r="BS24" s="96">
        <v>0</v>
      </c>
      <c r="BT24" s="101">
        <v>0</v>
      </c>
      <c r="BU24" s="101">
        <v>0</v>
      </c>
      <c r="BV24" s="101">
        <v>0</v>
      </c>
      <c r="BW24" s="101">
        <v>0</v>
      </c>
      <c r="BX24" s="101">
        <v>0</v>
      </c>
      <c r="BY24" s="101">
        <v>0</v>
      </c>
      <c r="BZ24" s="101">
        <v>0</v>
      </c>
      <c r="CA24" s="101">
        <v>0</v>
      </c>
      <c r="CB24" s="101">
        <v>0</v>
      </c>
      <c r="CC24" s="101">
        <v>0</v>
      </c>
      <c r="CD24" s="96">
        <f t="shared" si="7"/>
        <v>0</v>
      </c>
      <c r="CE24" s="96">
        <f t="shared" si="7"/>
        <v>0</v>
      </c>
      <c r="CF24" s="97">
        <v>0</v>
      </c>
      <c r="CG24" s="103">
        <v>0</v>
      </c>
      <c r="CH24" s="105">
        <v>0</v>
      </c>
      <c r="CI24" s="106">
        <v>0</v>
      </c>
      <c r="CJ24" s="107" t="s">
        <v>5</v>
      </c>
      <c r="CK24" s="155" t="s">
        <v>5</v>
      </c>
      <c r="CL24" s="99">
        <f t="shared" si="1"/>
        <v>0</v>
      </c>
      <c r="CM24" s="96">
        <f t="shared" si="2"/>
        <v>0</v>
      </c>
      <c r="CN24" s="96">
        <v>0</v>
      </c>
      <c r="CO24" s="97">
        <v>0</v>
      </c>
      <c r="CP24" s="97">
        <v>0</v>
      </c>
      <c r="CQ24" s="108">
        <v>0</v>
      </c>
    </row>
    <row r="25" spans="1:95" ht="32.1" customHeight="1" x14ac:dyDescent="0.15">
      <c r="A25" s="84" t="s">
        <v>35</v>
      </c>
      <c r="B25" s="1">
        <v>9788400</v>
      </c>
      <c r="C25" s="1">
        <v>2719</v>
      </c>
      <c r="D25" s="85">
        <v>102.1</v>
      </c>
      <c r="E25" s="86">
        <v>102.1</v>
      </c>
      <c r="F25" s="87">
        <v>0</v>
      </c>
      <c r="G25" s="88">
        <v>0</v>
      </c>
      <c r="H25" s="89">
        <v>3900</v>
      </c>
      <c r="I25" s="89">
        <v>1</v>
      </c>
      <c r="J25" s="89">
        <v>0</v>
      </c>
      <c r="K25" s="89">
        <v>0</v>
      </c>
      <c r="L25" s="89">
        <v>0</v>
      </c>
      <c r="M25" s="89">
        <v>0</v>
      </c>
      <c r="N25" s="89">
        <v>0</v>
      </c>
      <c r="O25" s="89">
        <v>0</v>
      </c>
      <c r="P25" s="89">
        <v>0</v>
      </c>
      <c r="Q25" s="89">
        <v>0</v>
      </c>
      <c r="R25" s="1">
        <f t="shared" si="3"/>
        <v>3900</v>
      </c>
      <c r="S25" s="1">
        <f t="shared" si="3"/>
        <v>1</v>
      </c>
      <c r="T25" s="130">
        <v>100</v>
      </c>
      <c r="U25" s="131">
        <v>100</v>
      </c>
      <c r="V25" s="87">
        <v>33000</v>
      </c>
      <c r="W25" s="1">
        <v>6</v>
      </c>
      <c r="X25" s="89">
        <v>55200</v>
      </c>
      <c r="Y25" s="89">
        <v>8</v>
      </c>
      <c r="Z25" s="89">
        <v>0</v>
      </c>
      <c r="AA25" s="89">
        <v>0</v>
      </c>
      <c r="AB25" s="89">
        <v>0</v>
      </c>
      <c r="AC25" s="89">
        <v>0</v>
      </c>
      <c r="AD25" s="89">
        <v>0</v>
      </c>
      <c r="AE25" s="89">
        <v>0</v>
      </c>
      <c r="AF25" s="89">
        <v>0</v>
      </c>
      <c r="AG25" s="89">
        <v>0</v>
      </c>
      <c r="AH25" s="1">
        <f t="shared" si="4"/>
        <v>88200</v>
      </c>
      <c r="AI25" s="1">
        <f t="shared" si="4"/>
        <v>14</v>
      </c>
      <c r="AJ25" s="90">
        <v>221.1</v>
      </c>
      <c r="AK25" s="91">
        <v>200</v>
      </c>
      <c r="AL25" s="87">
        <v>16797600</v>
      </c>
      <c r="AM25" s="1">
        <v>2333</v>
      </c>
      <c r="AN25" s="89">
        <v>35143200</v>
      </c>
      <c r="AO25" s="89">
        <v>3254</v>
      </c>
      <c r="AP25" s="89">
        <v>20459400</v>
      </c>
      <c r="AQ25" s="89">
        <v>1586</v>
      </c>
      <c r="AR25" s="89">
        <v>0</v>
      </c>
      <c r="AS25" s="89">
        <v>0</v>
      </c>
      <c r="AT25" s="89">
        <v>0</v>
      </c>
      <c r="AU25" s="89">
        <v>0</v>
      </c>
      <c r="AV25" s="89">
        <v>0</v>
      </c>
      <c r="AW25" s="89">
        <v>0</v>
      </c>
      <c r="AX25" s="1">
        <f t="shared" si="8"/>
        <v>72400200</v>
      </c>
      <c r="AY25" s="1">
        <f t="shared" si="9"/>
        <v>7173</v>
      </c>
      <c r="AZ25" s="90">
        <v>105.3</v>
      </c>
      <c r="BA25" s="92">
        <v>101.6</v>
      </c>
      <c r="BB25" s="87">
        <v>390000</v>
      </c>
      <c r="BC25" s="1">
        <v>130</v>
      </c>
      <c r="BD25" s="89">
        <v>782800</v>
      </c>
      <c r="BE25" s="89">
        <v>206</v>
      </c>
      <c r="BF25" s="89">
        <v>283500</v>
      </c>
      <c r="BG25" s="89">
        <v>63</v>
      </c>
      <c r="BH25" s="89">
        <v>10000</v>
      </c>
      <c r="BI25" s="89">
        <v>10</v>
      </c>
      <c r="BJ25" s="89">
        <v>0</v>
      </c>
      <c r="BK25" s="89">
        <v>0</v>
      </c>
      <c r="BL25" s="89">
        <v>0</v>
      </c>
      <c r="BM25" s="89">
        <v>0</v>
      </c>
      <c r="BN25" s="1">
        <f t="shared" si="5"/>
        <v>1466300</v>
      </c>
      <c r="BO25" s="1">
        <f t="shared" si="6"/>
        <v>409</v>
      </c>
      <c r="BP25" s="85">
        <v>104.8</v>
      </c>
      <c r="BQ25" s="91">
        <v>106.2</v>
      </c>
      <c r="BR25" s="87">
        <v>2312000</v>
      </c>
      <c r="BS25" s="1">
        <v>578</v>
      </c>
      <c r="BT25" s="89">
        <v>7060000</v>
      </c>
      <c r="BU25" s="89">
        <v>1412</v>
      </c>
      <c r="BV25" s="89">
        <v>2916000</v>
      </c>
      <c r="BW25" s="89">
        <v>486</v>
      </c>
      <c r="BX25" s="89">
        <v>0</v>
      </c>
      <c r="BY25" s="89">
        <v>0</v>
      </c>
      <c r="BZ25" s="89">
        <v>0</v>
      </c>
      <c r="CA25" s="89">
        <v>0</v>
      </c>
      <c r="CB25" s="89">
        <v>0</v>
      </c>
      <c r="CC25" s="89">
        <v>0</v>
      </c>
      <c r="CD25" s="1">
        <f t="shared" si="7"/>
        <v>12288000</v>
      </c>
      <c r="CE25" s="1">
        <f t="shared" si="7"/>
        <v>2476</v>
      </c>
      <c r="CF25" s="85">
        <v>104.9</v>
      </c>
      <c r="CG25" s="91">
        <v>101.4</v>
      </c>
      <c r="CH25" s="230">
        <v>0</v>
      </c>
      <c r="CI25" s="231">
        <v>0</v>
      </c>
      <c r="CJ25" s="93" t="s">
        <v>5</v>
      </c>
      <c r="CK25" s="94" t="s">
        <v>5</v>
      </c>
      <c r="CL25" s="87">
        <f t="shared" si="1"/>
        <v>96035000</v>
      </c>
      <c r="CM25" s="1">
        <f t="shared" si="2"/>
        <v>12792</v>
      </c>
      <c r="CN25" s="1">
        <v>9974</v>
      </c>
      <c r="CO25" s="85">
        <v>104.9</v>
      </c>
      <c r="CP25" s="85">
        <v>101.9</v>
      </c>
      <c r="CQ25" s="95">
        <v>101.3</v>
      </c>
    </row>
    <row r="26" spans="1:95" ht="32.1" customHeight="1" x14ac:dyDescent="0.15">
      <c r="A26" s="80"/>
      <c r="B26" s="96">
        <v>0</v>
      </c>
      <c r="C26" s="96">
        <v>0</v>
      </c>
      <c r="D26" s="97">
        <v>0</v>
      </c>
      <c r="E26" s="98">
        <v>0</v>
      </c>
      <c r="F26" s="99">
        <v>0</v>
      </c>
      <c r="G26" s="100">
        <v>0</v>
      </c>
      <c r="H26" s="101">
        <v>0</v>
      </c>
      <c r="I26" s="101">
        <v>0</v>
      </c>
      <c r="J26" s="101">
        <v>0</v>
      </c>
      <c r="K26" s="101">
        <v>0</v>
      </c>
      <c r="L26" s="101">
        <v>0</v>
      </c>
      <c r="M26" s="101">
        <v>0</v>
      </c>
      <c r="N26" s="101">
        <v>0</v>
      </c>
      <c r="O26" s="101">
        <v>0</v>
      </c>
      <c r="P26" s="101">
        <v>0</v>
      </c>
      <c r="Q26" s="101">
        <v>0</v>
      </c>
      <c r="R26" s="96">
        <f t="shared" si="3"/>
        <v>0</v>
      </c>
      <c r="S26" s="96">
        <f t="shared" si="3"/>
        <v>0</v>
      </c>
      <c r="T26" s="128">
        <v>0</v>
      </c>
      <c r="U26" s="129">
        <v>0</v>
      </c>
      <c r="V26" s="99">
        <v>0</v>
      </c>
      <c r="W26" s="96">
        <v>0</v>
      </c>
      <c r="X26" s="101">
        <v>0</v>
      </c>
      <c r="Y26" s="101">
        <v>0</v>
      </c>
      <c r="Z26" s="101">
        <v>0</v>
      </c>
      <c r="AA26" s="101">
        <v>0</v>
      </c>
      <c r="AB26" s="101">
        <v>0</v>
      </c>
      <c r="AC26" s="101">
        <v>0</v>
      </c>
      <c r="AD26" s="101">
        <v>0</v>
      </c>
      <c r="AE26" s="101">
        <v>0</v>
      </c>
      <c r="AF26" s="101">
        <v>0</v>
      </c>
      <c r="AG26" s="101">
        <v>0</v>
      </c>
      <c r="AH26" s="96">
        <f t="shared" si="4"/>
        <v>0</v>
      </c>
      <c r="AI26" s="96">
        <f t="shared" si="4"/>
        <v>0</v>
      </c>
      <c r="AJ26" s="102">
        <v>0</v>
      </c>
      <c r="AK26" s="103">
        <v>0</v>
      </c>
      <c r="AL26" s="99">
        <v>0</v>
      </c>
      <c r="AM26" s="96">
        <v>0</v>
      </c>
      <c r="AN26" s="101">
        <v>0</v>
      </c>
      <c r="AO26" s="101">
        <v>0</v>
      </c>
      <c r="AP26" s="101">
        <v>0</v>
      </c>
      <c r="AQ26" s="101">
        <v>0</v>
      </c>
      <c r="AR26" s="101">
        <v>0</v>
      </c>
      <c r="AS26" s="101">
        <v>0</v>
      </c>
      <c r="AT26" s="101">
        <v>0</v>
      </c>
      <c r="AU26" s="101">
        <v>0</v>
      </c>
      <c r="AV26" s="101">
        <v>0</v>
      </c>
      <c r="AW26" s="101">
        <v>0</v>
      </c>
      <c r="AX26" s="96">
        <f t="shared" si="8"/>
        <v>0</v>
      </c>
      <c r="AY26" s="96">
        <f t="shared" si="9"/>
        <v>0</v>
      </c>
      <c r="AZ26" s="102">
        <v>0</v>
      </c>
      <c r="BA26" s="104">
        <v>0</v>
      </c>
      <c r="BB26" s="99">
        <v>0</v>
      </c>
      <c r="BC26" s="96">
        <v>0</v>
      </c>
      <c r="BD26" s="101">
        <v>0</v>
      </c>
      <c r="BE26" s="101">
        <v>0</v>
      </c>
      <c r="BF26" s="101">
        <v>0</v>
      </c>
      <c r="BG26" s="101">
        <v>0</v>
      </c>
      <c r="BH26" s="101">
        <v>0</v>
      </c>
      <c r="BI26" s="101">
        <v>0</v>
      </c>
      <c r="BJ26" s="101">
        <v>0</v>
      </c>
      <c r="BK26" s="101">
        <v>0</v>
      </c>
      <c r="BL26" s="101">
        <v>0</v>
      </c>
      <c r="BM26" s="101">
        <v>0</v>
      </c>
      <c r="BN26" s="96">
        <f t="shared" si="5"/>
        <v>0</v>
      </c>
      <c r="BO26" s="96">
        <f t="shared" si="6"/>
        <v>0</v>
      </c>
      <c r="BP26" s="97">
        <v>0</v>
      </c>
      <c r="BQ26" s="103">
        <v>0</v>
      </c>
      <c r="BR26" s="99">
        <v>0</v>
      </c>
      <c r="BS26" s="96">
        <v>0</v>
      </c>
      <c r="BT26" s="101">
        <v>0</v>
      </c>
      <c r="BU26" s="101">
        <v>0</v>
      </c>
      <c r="BV26" s="101">
        <v>0</v>
      </c>
      <c r="BW26" s="101">
        <v>0</v>
      </c>
      <c r="BX26" s="101">
        <v>0</v>
      </c>
      <c r="BY26" s="101">
        <v>0</v>
      </c>
      <c r="BZ26" s="101">
        <v>0</v>
      </c>
      <c r="CA26" s="101">
        <v>0</v>
      </c>
      <c r="CB26" s="101">
        <v>0</v>
      </c>
      <c r="CC26" s="101">
        <v>0</v>
      </c>
      <c r="CD26" s="96">
        <f t="shared" si="7"/>
        <v>0</v>
      </c>
      <c r="CE26" s="96">
        <f t="shared" si="7"/>
        <v>0</v>
      </c>
      <c r="CF26" s="97">
        <v>0</v>
      </c>
      <c r="CG26" s="103">
        <v>0</v>
      </c>
      <c r="CH26" s="105">
        <v>0</v>
      </c>
      <c r="CI26" s="106">
        <v>0</v>
      </c>
      <c r="CJ26" s="107" t="s">
        <v>5</v>
      </c>
      <c r="CK26" s="155" t="s">
        <v>5</v>
      </c>
      <c r="CL26" s="99">
        <f t="shared" si="1"/>
        <v>0</v>
      </c>
      <c r="CM26" s="96">
        <f t="shared" si="2"/>
        <v>0</v>
      </c>
      <c r="CN26" s="96">
        <v>0</v>
      </c>
      <c r="CO26" s="97">
        <v>0</v>
      </c>
      <c r="CP26" s="97">
        <v>0</v>
      </c>
      <c r="CQ26" s="108">
        <v>0</v>
      </c>
    </row>
    <row r="27" spans="1:95" ht="32.1" customHeight="1" x14ac:dyDescent="0.15">
      <c r="A27" s="84" t="s">
        <v>10</v>
      </c>
      <c r="B27" s="1">
        <v>11048400</v>
      </c>
      <c r="C27" s="1">
        <v>3069</v>
      </c>
      <c r="D27" s="85">
        <v>100.9</v>
      </c>
      <c r="E27" s="86">
        <v>100.9</v>
      </c>
      <c r="F27" s="87">
        <v>0</v>
      </c>
      <c r="G27" s="88">
        <v>0</v>
      </c>
      <c r="H27" s="89">
        <v>0</v>
      </c>
      <c r="I27" s="89">
        <v>0</v>
      </c>
      <c r="J27" s="89">
        <v>0</v>
      </c>
      <c r="K27" s="89">
        <v>0</v>
      </c>
      <c r="L27" s="89">
        <v>0</v>
      </c>
      <c r="M27" s="89">
        <v>0</v>
      </c>
      <c r="N27" s="89">
        <v>0</v>
      </c>
      <c r="O27" s="89">
        <v>0</v>
      </c>
      <c r="P27" s="89">
        <v>0</v>
      </c>
      <c r="Q27" s="89">
        <v>0</v>
      </c>
      <c r="R27" s="1">
        <f t="shared" si="3"/>
        <v>0</v>
      </c>
      <c r="S27" s="1">
        <f t="shared" si="3"/>
        <v>0</v>
      </c>
      <c r="T27" s="130"/>
      <c r="U27" s="131"/>
      <c r="V27" s="87">
        <v>5500</v>
      </c>
      <c r="W27" s="1">
        <v>1</v>
      </c>
      <c r="X27" s="89">
        <v>6900</v>
      </c>
      <c r="Y27" s="89">
        <v>1</v>
      </c>
      <c r="Z27" s="89">
        <v>16400</v>
      </c>
      <c r="AA27" s="89">
        <v>2</v>
      </c>
      <c r="AB27" s="89">
        <v>0</v>
      </c>
      <c r="AC27" s="89">
        <v>0</v>
      </c>
      <c r="AD27" s="89">
        <v>0</v>
      </c>
      <c r="AE27" s="89">
        <v>0</v>
      </c>
      <c r="AF27" s="89">
        <v>0</v>
      </c>
      <c r="AG27" s="89">
        <v>0</v>
      </c>
      <c r="AH27" s="1">
        <f t="shared" si="4"/>
        <v>28800</v>
      </c>
      <c r="AI27" s="1">
        <f t="shared" si="4"/>
        <v>4</v>
      </c>
      <c r="AJ27" s="90">
        <v>139.80000000000001</v>
      </c>
      <c r="AK27" s="91">
        <v>133.30000000000001</v>
      </c>
      <c r="AL27" s="87">
        <v>22982400</v>
      </c>
      <c r="AM27" s="1">
        <v>3192</v>
      </c>
      <c r="AN27" s="89">
        <v>51969600</v>
      </c>
      <c r="AO27" s="89">
        <v>4812</v>
      </c>
      <c r="AP27" s="89">
        <v>26070900</v>
      </c>
      <c r="AQ27" s="89">
        <v>2021</v>
      </c>
      <c r="AR27" s="89">
        <v>2700</v>
      </c>
      <c r="AS27" s="89">
        <v>1</v>
      </c>
      <c r="AT27" s="89">
        <v>0</v>
      </c>
      <c r="AU27" s="89">
        <v>0</v>
      </c>
      <c r="AV27" s="89">
        <v>0</v>
      </c>
      <c r="AW27" s="89">
        <v>0</v>
      </c>
      <c r="AX27" s="1">
        <f t="shared" si="8"/>
        <v>101025600</v>
      </c>
      <c r="AY27" s="1">
        <f t="shared" si="9"/>
        <v>10026</v>
      </c>
      <c r="AZ27" s="90">
        <v>104.9</v>
      </c>
      <c r="BA27" s="92">
        <v>101.1</v>
      </c>
      <c r="BB27" s="87">
        <v>534000</v>
      </c>
      <c r="BC27" s="1">
        <v>178</v>
      </c>
      <c r="BD27" s="89">
        <v>1345200</v>
      </c>
      <c r="BE27" s="89">
        <v>354</v>
      </c>
      <c r="BF27" s="89">
        <v>382500</v>
      </c>
      <c r="BG27" s="89">
        <v>85</v>
      </c>
      <c r="BH27" s="89">
        <v>13000</v>
      </c>
      <c r="BI27" s="89">
        <v>13</v>
      </c>
      <c r="BJ27" s="89">
        <v>0</v>
      </c>
      <c r="BK27" s="89">
        <v>0</v>
      </c>
      <c r="BL27" s="89">
        <v>0</v>
      </c>
      <c r="BM27" s="89">
        <v>0</v>
      </c>
      <c r="BN27" s="1">
        <f t="shared" si="5"/>
        <v>2274700</v>
      </c>
      <c r="BO27" s="1">
        <f t="shared" si="6"/>
        <v>630</v>
      </c>
      <c r="BP27" s="85">
        <v>103.7</v>
      </c>
      <c r="BQ27" s="91">
        <v>102.4</v>
      </c>
      <c r="BR27" s="87">
        <v>2808000</v>
      </c>
      <c r="BS27" s="1">
        <v>702</v>
      </c>
      <c r="BT27" s="89">
        <v>7215000</v>
      </c>
      <c r="BU27" s="89">
        <v>1443</v>
      </c>
      <c r="BV27" s="89">
        <v>3468000</v>
      </c>
      <c r="BW27" s="89">
        <v>578</v>
      </c>
      <c r="BX27" s="89">
        <v>0</v>
      </c>
      <c r="BY27" s="89">
        <v>0</v>
      </c>
      <c r="BZ27" s="89">
        <v>0</v>
      </c>
      <c r="CA27" s="89">
        <v>0</v>
      </c>
      <c r="CB27" s="89">
        <v>0</v>
      </c>
      <c r="CC27" s="89">
        <v>0</v>
      </c>
      <c r="CD27" s="1">
        <f t="shared" si="7"/>
        <v>13491000</v>
      </c>
      <c r="CE27" s="1">
        <f t="shared" si="7"/>
        <v>2723</v>
      </c>
      <c r="CF27" s="85">
        <v>103.5</v>
      </c>
      <c r="CG27" s="91">
        <v>101.8</v>
      </c>
      <c r="CH27" s="230">
        <v>0</v>
      </c>
      <c r="CI27" s="231">
        <v>0</v>
      </c>
      <c r="CJ27" s="93" t="s">
        <v>5</v>
      </c>
      <c r="CK27" s="94" t="s">
        <v>5</v>
      </c>
      <c r="CL27" s="87">
        <f t="shared" si="1"/>
        <v>127868500</v>
      </c>
      <c r="CM27" s="1">
        <f t="shared" si="2"/>
        <v>16452</v>
      </c>
      <c r="CN27" s="1">
        <v>12820</v>
      </c>
      <c r="CO27" s="85">
        <v>104.4</v>
      </c>
      <c r="CP27" s="85">
        <v>101.2</v>
      </c>
      <c r="CQ27" s="95">
        <v>101.1</v>
      </c>
    </row>
    <row r="28" spans="1:95" ht="32.1" customHeight="1" x14ac:dyDescent="0.15">
      <c r="A28" s="80"/>
      <c r="B28" s="96">
        <v>0</v>
      </c>
      <c r="C28" s="96">
        <v>0</v>
      </c>
      <c r="D28" s="97">
        <v>0</v>
      </c>
      <c r="E28" s="98">
        <v>0</v>
      </c>
      <c r="F28" s="99">
        <v>0</v>
      </c>
      <c r="G28" s="100">
        <v>0</v>
      </c>
      <c r="H28" s="101">
        <v>0</v>
      </c>
      <c r="I28" s="101">
        <v>0</v>
      </c>
      <c r="J28" s="101">
        <v>0</v>
      </c>
      <c r="K28" s="101">
        <v>0</v>
      </c>
      <c r="L28" s="101">
        <v>0</v>
      </c>
      <c r="M28" s="101">
        <v>0</v>
      </c>
      <c r="N28" s="101">
        <v>0</v>
      </c>
      <c r="O28" s="101">
        <v>0</v>
      </c>
      <c r="P28" s="101">
        <v>0</v>
      </c>
      <c r="Q28" s="101">
        <v>0</v>
      </c>
      <c r="R28" s="96">
        <f t="shared" si="3"/>
        <v>0</v>
      </c>
      <c r="S28" s="96">
        <f t="shared" si="3"/>
        <v>0</v>
      </c>
      <c r="T28" s="128">
        <v>0</v>
      </c>
      <c r="U28" s="129">
        <v>0</v>
      </c>
      <c r="V28" s="99">
        <v>0</v>
      </c>
      <c r="W28" s="96">
        <v>0</v>
      </c>
      <c r="X28" s="101">
        <v>0</v>
      </c>
      <c r="Y28" s="101">
        <v>0</v>
      </c>
      <c r="Z28" s="101">
        <v>0</v>
      </c>
      <c r="AA28" s="101">
        <v>0</v>
      </c>
      <c r="AB28" s="101">
        <v>0</v>
      </c>
      <c r="AC28" s="101">
        <v>0</v>
      </c>
      <c r="AD28" s="101">
        <v>0</v>
      </c>
      <c r="AE28" s="101">
        <v>0</v>
      </c>
      <c r="AF28" s="101">
        <v>0</v>
      </c>
      <c r="AG28" s="101">
        <v>0</v>
      </c>
      <c r="AH28" s="96">
        <f t="shared" si="4"/>
        <v>0</v>
      </c>
      <c r="AI28" s="96">
        <f t="shared" si="4"/>
        <v>0</v>
      </c>
      <c r="AJ28" s="102">
        <v>0</v>
      </c>
      <c r="AK28" s="103">
        <v>0</v>
      </c>
      <c r="AL28" s="99">
        <v>0</v>
      </c>
      <c r="AM28" s="96">
        <v>0</v>
      </c>
      <c r="AN28" s="101">
        <v>0</v>
      </c>
      <c r="AO28" s="101">
        <v>0</v>
      </c>
      <c r="AP28" s="101">
        <v>0</v>
      </c>
      <c r="AQ28" s="101">
        <v>0</v>
      </c>
      <c r="AR28" s="101">
        <v>0</v>
      </c>
      <c r="AS28" s="101">
        <v>0</v>
      </c>
      <c r="AT28" s="101">
        <v>0</v>
      </c>
      <c r="AU28" s="101">
        <v>0</v>
      </c>
      <c r="AV28" s="101">
        <v>0</v>
      </c>
      <c r="AW28" s="101">
        <v>0</v>
      </c>
      <c r="AX28" s="96">
        <f t="shared" si="8"/>
        <v>0</v>
      </c>
      <c r="AY28" s="96">
        <f t="shared" si="9"/>
        <v>0</v>
      </c>
      <c r="AZ28" s="102">
        <v>0</v>
      </c>
      <c r="BA28" s="104">
        <v>0</v>
      </c>
      <c r="BB28" s="99">
        <v>0</v>
      </c>
      <c r="BC28" s="96">
        <v>0</v>
      </c>
      <c r="BD28" s="101">
        <v>0</v>
      </c>
      <c r="BE28" s="101">
        <v>0</v>
      </c>
      <c r="BF28" s="101">
        <v>0</v>
      </c>
      <c r="BG28" s="101">
        <v>0</v>
      </c>
      <c r="BH28" s="101">
        <v>0</v>
      </c>
      <c r="BI28" s="101">
        <v>0</v>
      </c>
      <c r="BJ28" s="101">
        <v>0</v>
      </c>
      <c r="BK28" s="101">
        <v>0</v>
      </c>
      <c r="BL28" s="101">
        <v>0</v>
      </c>
      <c r="BM28" s="101">
        <v>0</v>
      </c>
      <c r="BN28" s="96">
        <f t="shared" si="5"/>
        <v>0</v>
      </c>
      <c r="BO28" s="96">
        <f t="shared" si="6"/>
        <v>0</v>
      </c>
      <c r="BP28" s="97">
        <v>0</v>
      </c>
      <c r="BQ28" s="103">
        <v>0</v>
      </c>
      <c r="BR28" s="99">
        <v>0</v>
      </c>
      <c r="BS28" s="96">
        <v>0</v>
      </c>
      <c r="BT28" s="101">
        <v>0</v>
      </c>
      <c r="BU28" s="101">
        <v>0</v>
      </c>
      <c r="BV28" s="101">
        <v>0</v>
      </c>
      <c r="BW28" s="101">
        <v>0</v>
      </c>
      <c r="BX28" s="101">
        <v>0</v>
      </c>
      <c r="BY28" s="101">
        <v>0</v>
      </c>
      <c r="BZ28" s="101">
        <v>0</v>
      </c>
      <c r="CA28" s="101">
        <v>0</v>
      </c>
      <c r="CB28" s="101">
        <v>0</v>
      </c>
      <c r="CC28" s="101">
        <v>0</v>
      </c>
      <c r="CD28" s="96">
        <f t="shared" si="7"/>
        <v>0</v>
      </c>
      <c r="CE28" s="96">
        <f t="shared" si="7"/>
        <v>0</v>
      </c>
      <c r="CF28" s="97">
        <v>0</v>
      </c>
      <c r="CG28" s="103">
        <v>0</v>
      </c>
      <c r="CH28" s="105">
        <v>0</v>
      </c>
      <c r="CI28" s="106">
        <v>0</v>
      </c>
      <c r="CJ28" s="107" t="s">
        <v>5</v>
      </c>
      <c r="CK28" s="155" t="s">
        <v>5</v>
      </c>
      <c r="CL28" s="99">
        <f t="shared" si="1"/>
        <v>0</v>
      </c>
      <c r="CM28" s="96">
        <f t="shared" si="2"/>
        <v>0</v>
      </c>
      <c r="CN28" s="96">
        <v>0</v>
      </c>
      <c r="CO28" s="97">
        <v>0</v>
      </c>
      <c r="CP28" s="97">
        <v>0</v>
      </c>
      <c r="CQ28" s="108">
        <v>0</v>
      </c>
    </row>
    <row r="29" spans="1:95" ht="32.1" customHeight="1" x14ac:dyDescent="0.15">
      <c r="A29" s="84" t="s">
        <v>11</v>
      </c>
      <c r="B29" s="1">
        <v>14396400</v>
      </c>
      <c r="C29" s="1">
        <v>3999</v>
      </c>
      <c r="D29" s="85">
        <v>100.9</v>
      </c>
      <c r="E29" s="86">
        <v>100.9</v>
      </c>
      <c r="F29" s="87">
        <v>0</v>
      </c>
      <c r="G29" s="88">
        <v>0</v>
      </c>
      <c r="H29" s="89">
        <v>0</v>
      </c>
      <c r="I29" s="89">
        <v>0</v>
      </c>
      <c r="J29" s="89">
        <v>23000</v>
      </c>
      <c r="K29" s="89">
        <v>5</v>
      </c>
      <c r="L29" s="89">
        <v>0</v>
      </c>
      <c r="M29" s="89">
        <v>0</v>
      </c>
      <c r="N29" s="89">
        <v>0</v>
      </c>
      <c r="O29" s="89">
        <v>0</v>
      </c>
      <c r="P29" s="89">
        <v>0</v>
      </c>
      <c r="Q29" s="89">
        <v>0</v>
      </c>
      <c r="R29" s="1">
        <f t="shared" si="3"/>
        <v>23000</v>
      </c>
      <c r="S29" s="1">
        <f t="shared" si="3"/>
        <v>5</v>
      </c>
      <c r="T29" s="130">
        <v>100</v>
      </c>
      <c r="U29" s="131">
        <v>100</v>
      </c>
      <c r="V29" s="87">
        <v>22000</v>
      </c>
      <c r="W29" s="1">
        <v>4</v>
      </c>
      <c r="X29" s="89">
        <v>27600</v>
      </c>
      <c r="Y29" s="89">
        <v>4</v>
      </c>
      <c r="Z29" s="89">
        <v>32800</v>
      </c>
      <c r="AA29" s="89">
        <v>4</v>
      </c>
      <c r="AB29" s="89">
        <v>0</v>
      </c>
      <c r="AC29" s="89">
        <v>0</v>
      </c>
      <c r="AD29" s="89">
        <v>0</v>
      </c>
      <c r="AE29" s="89">
        <v>0</v>
      </c>
      <c r="AF29" s="89">
        <v>0</v>
      </c>
      <c r="AG29" s="89">
        <v>0</v>
      </c>
      <c r="AH29" s="1">
        <f t="shared" si="4"/>
        <v>82400</v>
      </c>
      <c r="AI29" s="1">
        <f t="shared" si="4"/>
        <v>12</v>
      </c>
      <c r="AJ29" s="90">
        <v>111.1</v>
      </c>
      <c r="AK29" s="91">
        <v>109.1</v>
      </c>
      <c r="AL29" s="87">
        <v>25927200</v>
      </c>
      <c r="AM29" s="1">
        <v>3601</v>
      </c>
      <c r="AN29" s="89">
        <v>69433200</v>
      </c>
      <c r="AO29" s="89">
        <v>6429</v>
      </c>
      <c r="AP29" s="89">
        <v>37190700</v>
      </c>
      <c r="AQ29" s="89">
        <v>2883</v>
      </c>
      <c r="AR29" s="89">
        <v>2700</v>
      </c>
      <c r="AS29" s="89">
        <v>1</v>
      </c>
      <c r="AT29" s="89">
        <v>0</v>
      </c>
      <c r="AU29" s="89">
        <v>0</v>
      </c>
      <c r="AV29" s="89">
        <v>0</v>
      </c>
      <c r="AW29" s="89">
        <v>0</v>
      </c>
      <c r="AX29" s="1">
        <f t="shared" si="8"/>
        <v>132553800</v>
      </c>
      <c r="AY29" s="1">
        <f t="shared" si="9"/>
        <v>12914</v>
      </c>
      <c r="AZ29" s="90">
        <v>107.5</v>
      </c>
      <c r="BA29" s="92">
        <v>103.3</v>
      </c>
      <c r="BB29" s="87">
        <v>1077000</v>
      </c>
      <c r="BC29" s="1">
        <v>359</v>
      </c>
      <c r="BD29" s="89">
        <v>1717600</v>
      </c>
      <c r="BE29" s="89">
        <v>452</v>
      </c>
      <c r="BF29" s="89">
        <v>756000</v>
      </c>
      <c r="BG29" s="89">
        <v>168</v>
      </c>
      <c r="BH29" s="89">
        <v>10000</v>
      </c>
      <c r="BI29" s="89">
        <v>10</v>
      </c>
      <c r="BJ29" s="89">
        <v>0</v>
      </c>
      <c r="BK29" s="89">
        <v>0</v>
      </c>
      <c r="BL29" s="89">
        <v>0</v>
      </c>
      <c r="BM29" s="89">
        <v>0</v>
      </c>
      <c r="BN29" s="1">
        <f t="shared" si="5"/>
        <v>3560600</v>
      </c>
      <c r="BO29" s="1">
        <f t="shared" si="6"/>
        <v>989</v>
      </c>
      <c r="BP29" s="85">
        <v>103.1</v>
      </c>
      <c r="BQ29" s="91">
        <v>101.7</v>
      </c>
      <c r="BR29" s="87">
        <v>4912000</v>
      </c>
      <c r="BS29" s="1">
        <v>1228</v>
      </c>
      <c r="BT29" s="89">
        <v>13220000</v>
      </c>
      <c r="BU29" s="89">
        <v>2644</v>
      </c>
      <c r="BV29" s="89">
        <v>7038000</v>
      </c>
      <c r="BW29" s="89">
        <v>1173</v>
      </c>
      <c r="BX29" s="89">
        <v>1300</v>
      </c>
      <c r="BY29" s="89">
        <v>1</v>
      </c>
      <c r="BZ29" s="89">
        <v>0</v>
      </c>
      <c r="CA29" s="89">
        <v>0</v>
      </c>
      <c r="CB29" s="89">
        <v>0</v>
      </c>
      <c r="CC29" s="89">
        <v>0</v>
      </c>
      <c r="CD29" s="1">
        <f t="shared" si="7"/>
        <v>25171300</v>
      </c>
      <c r="CE29" s="1">
        <f t="shared" si="7"/>
        <v>5046</v>
      </c>
      <c r="CF29" s="85">
        <v>101.2</v>
      </c>
      <c r="CG29" s="91">
        <v>99.8</v>
      </c>
      <c r="CH29" s="230">
        <v>0</v>
      </c>
      <c r="CI29" s="231">
        <v>0</v>
      </c>
      <c r="CJ29" s="93" t="s">
        <v>5</v>
      </c>
      <c r="CK29" s="94" t="s">
        <v>5</v>
      </c>
      <c r="CL29" s="87">
        <f t="shared" si="1"/>
        <v>175787500</v>
      </c>
      <c r="CM29" s="1">
        <f t="shared" si="2"/>
        <v>22965</v>
      </c>
      <c r="CN29" s="1">
        <v>16533</v>
      </c>
      <c r="CO29" s="85">
        <v>105.9</v>
      </c>
      <c r="CP29" s="85">
        <v>102</v>
      </c>
      <c r="CQ29" s="95">
        <v>101.4</v>
      </c>
    </row>
    <row r="30" spans="1:95" ht="32.1" customHeight="1" x14ac:dyDescent="0.15">
      <c r="A30" s="80"/>
      <c r="B30" s="96">
        <v>0</v>
      </c>
      <c r="C30" s="96">
        <v>0</v>
      </c>
      <c r="D30" s="97">
        <v>0</v>
      </c>
      <c r="E30" s="98">
        <v>0</v>
      </c>
      <c r="F30" s="99">
        <v>0</v>
      </c>
      <c r="G30" s="100">
        <v>0</v>
      </c>
      <c r="H30" s="101">
        <v>0</v>
      </c>
      <c r="I30" s="101">
        <v>0</v>
      </c>
      <c r="J30" s="101">
        <v>0</v>
      </c>
      <c r="K30" s="101">
        <v>0</v>
      </c>
      <c r="L30" s="101">
        <v>0</v>
      </c>
      <c r="M30" s="101">
        <v>0</v>
      </c>
      <c r="N30" s="101">
        <v>0</v>
      </c>
      <c r="O30" s="101">
        <v>0</v>
      </c>
      <c r="P30" s="101">
        <v>0</v>
      </c>
      <c r="Q30" s="101">
        <v>0</v>
      </c>
      <c r="R30" s="96">
        <f t="shared" si="3"/>
        <v>0</v>
      </c>
      <c r="S30" s="96">
        <f t="shared" si="3"/>
        <v>0</v>
      </c>
      <c r="T30" s="128">
        <v>0</v>
      </c>
      <c r="U30" s="129">
        <v>0</v>
      </c>
      <c r="V30" s="99">
        <v>0</v>
      </c>
      <c r="W30" s="96">
        <v>0</v>
      </c>
      <c r="X30" s="101">
        <v>0</v>
      </c>
      <c r="Y30" s="101">
        <v>0</v>
      </c>
      <c r="Z30" s="101">
        <v>0</v>
      </c>
      <c r="AA30" s="101">
        <v>0</v>
      </c>
      <c r="AB30" s="101">
        <v>0</v>
      </c>
      <c r="AC30" s="101">
        <v>0</v>
      </c>
      <c r="AD30" s="101">
        <v>0</v>
      </c>
      <c r="AE30" s="101">
        <v>0</v>
      </c>
      <c r="AF30" s="101">
        <v>0</v>
      </c>
      <c r="AG30" s="101">
        <v>0</v>
      </c>
      <c r="AH30" s="96">
        <f t="shared" si="4"/>
        <v>0</v>
      </c>
      <c r="AI30" s="96">
        <f t="shared" si="4"/>
        <v>0</v>
      </c>
      <c r="AJ30" s="102">
        <v>0</v>
      </c>
      <c r="AK30" s="103">
        <v>0</v>
      </c>
      <c r="AL30" s="99">
        <v>0</v>
      </c>
      <c r="AM30" s="96">
        <v>0</v>
      </c>
      <c r="AN30" s="101">
        <v>0</v>
      </c>
      <c r="AO30" s="101">
        <v>0</v>
      </c>
      <c r="AP30" s="101">
        <v>0</v>
      </c>
      <c r="AQ30" s="101">
        <v>0</v>
      </c>
      <c r="AR30" s="101">
        <v>0</v>
      </c>
      <c r="AS30" s="101">
        <v>0</v>
      </c>
      <c r="AT30" s="101">
        <v>0</v>
      </c>
      <c r="AU30" s="101">
        <v>0</v>
      </c>
      <c r="AV30" s="101">
        <v>0</v>
      </c>
      <c r="AW30" s="101">
        <v>0</v>
      </c>
      <c r="AX30" s="96">
        <f t="shared" si="8"/>
        <v>0</v>
      </c>
      <c r="AY30" s="96">
        <f t="shared" si="9"/>
        <v>0</v>
      </c>
      <c r="AZ30" s="102">
        <v>0</v>
      </c>
      <c r="BA30" s="104">
        <v>0</v>
      </c>
      <c r="BB30" s="99">
        <v>0</v>
      </c>
      <c r="BC30" s="96">
        <v>0</v>
      </c>
      <c r="BD30" s="101">
        <v>0</v>
      </c>
      <c r="BE30" s="101">
        <v>0</v>
      </c>
      <c r="BF30" s="101">
        <v>0</v>
      </c>
      <c r="BG30" s="101">
        <v>0</v>
      </c>
      <c r="BH30" s="101">
        <v>0</v>
      </c>
      <c r="BI30" s="101">
        <v>0</v>
      </c>
      <c r="BJ30" s="101">
        <v>0</v>
      </c>
      <c r="BK30" s="101">
        <v>0</v>
      </c>
      <c r="BL30" s="101">
        <v>0</v>
      </c>
      <c r="BM30" s="101">
        <v>0</v>
      </c>
      <c r="BN30" s="96">
        <f t="shared" si="5"/>
        <v>0</v>
      </c>
      <c r="BO30" s="96">
        <f t="shared" si="6"/>
        <v>0</v>
      </c>
      <c r="BP30" s="97">
        <v>0</v>
      </c>
      <c r="BQ30" s="103">
        <v>0</v>
      </c>
      <c r="BR30" s="99">
        <v>0</v>
      </c>
      <c r="BS30" s="96">
        <v>0</v>
      </c>
      <c r="BT30" s="101">
        <v>0</v>
      </c>
      <c r="BU30" s="101">
        <v>0</v>
      </c>
      <c r="BV30" s="101">
        <v>0</v>
      </c>
      <c r="BW30" s="101">
        <v>0</v>
      </c>
      <c r="BX30" s="101">
        <v>0</v>
      </c>
      <c r="BY30" s="101">
        <v>0</v>
      </c>
      <c r="BZ30" s="101">
        <v>0</v>
      </c>
      <c r="CA30" s="101">
        <v>0</v>
      </c>
      <c r="CB30" s="101">
        <v>0</v>
      </c>
      <c r="CC30" s="101">
        <v>0</v>
      </c>
      <c r="CD30" s="96">
        <f t="shared" si="7"/>
        <v>0</v>
      </c>
      <c r="CE30" s="96">
        <f t="shared" si="7"/>
        <v>0</v>
      </c>
      <c r="CF30" s="97">
        <v>0</v>
      </c>
      <c r="CG30" s="103">
        <v>0</v>
      </c>
      <c r="CH30" s="105">
        <v>0</v>
      </c>
      <c r="CI30" s="106">
        <v>0</v>
      </c>
      <c r="CJ30" s="107" t="s">
        <v>5</v>
      </c>
      <c r="CK30" s="155" t="s">
        <v>5</v>
      </c>
      <c r="CL30" s="99">
        <f t="shared" si="1"/>
        <v>0</v>
      </c>
      <c r="CM30" s="96">
        <f t="shared" si="2"/>
        <v>0</v>
      </c>
      <c r="CN30" s="96">
        <v>0</v>
      </c>
      <c r="CO30" s="97">
        <v>0</v>
      </c>
      <c r="CP30" s="97">
        <v>0</v>
      </c>
      <c r="CQ30" s="108">
        <v>0</v>
      </c>
    </row>
    <row r="31" spans="1:95" ht="32.1" customHeight="1" x14ac:dyDescent="0.15">
      <c r="A31" s="84" t="s">
        <v>36</v>
      </c>
      <c r="B31" s="1">
        <v>9925200</v>
      </c>
      <c r="C31" s="1">
        <v>2757</v>
      </c>
      <c r="D31" s="85">
        <v>101.6</v>
      </c>
      <c r="E31" s="86">
        <v>101.6</v>
      </c>
      <c r="F31" s="87">
        <v>0</v>
      </c>
      <c r="G31" s="88">
        <v>0</v>
      </c>
      <c r="H31" s="89">
        <v>0</v>
      </c>
      <c r="I31" s="89">
        <v>0</v>
      </c>
      <c r="J31" s="89">
        <v>4600</v>
      </c>
      <c r="K31" s="89">
        <v>1</v>
      </c>
      <c r="L31" s="89">
        <v>0</v>
      </c>
      <c r="M31" s="89">
        <v>0</v>
      </c>
      <c r="N31" s="89">
        <v>0</v>
      </c>
      <c r="O31" s="89">
        <v>0</v>
      </c>
      <c r="P31" s="89">
        <v>0</v>
      </c>
      <c r="Q31" s="89">
        <v>0</v>
      </c>
      <c r="R31" s="1">
        <f t="shared" si="3"/>
        <v>4600</v>
      </c>
      <c r="S31" s="1">
        <f t="shared" si="3"/>
        <v>1</v>
      </c>
      <c r="T31" s="130">
        <v>100</v>
      </c>
      <c r="U31" s="131">
        <v>100</v>
      </c>
      <c r="V31" s="87">
        <v>0</v>
      </c>
      <c r="W31" s="1">
        <v>0</v>
      </c>
      <c r="X31" s="89">
        <v>13800</v>
      </c>
      <c r="Y31" s="89">
        <v>2</v>
      </c>
      <c r="Z31" s="89">
        <v>0</v>
      </c>
      <c r="AA31" s="89">
        <v>0</v>
      </c>
      <c r="AB31" s="89">
        <v>0</v>
      </c>
      <c r="AC31" s="89">
        <v>0</v>
      </c>
      <c r="AD31" s="89">
        <v>0</v>
      </c>
      <c r="AE31" s="89">
        <v>0</v>
      </c>
      <c r="AF31" s="89">
        <v>0</v>
      </c>
      <c r="AG31" s="89">
        <v>0</v>
      </c>
      <c r="AH31" s="1">
        <f t="shared" si="4"/>
        <v>13800</v>
      </c>
      <c r="AI31" s="1">
        <f>SUM(AG31,AE31,AC31,AA31,Y31,W31)</f>
        <v>2</v>
      </c>
      <c r="AJ31" s="90">
        <v>100</v>
      </c>
      <c r="AK31" s="91">
        <v>100</v>
      </c>
      <c r="AL31" s="87">
        <v>23889600</v>
      </c>
      <c r="AM31" s="1">
        <v>3318</v>
      </c>
      <c r="AN31" s="89">
        <v>54280800</v>
      </c>
      <c r="AO31" s="89">
        <v>5026</v>
      </c>
      <c r="AP31" s="89">
        <v>38390400</v>
      </c>
      <c r="AQ31" s="89">
        <v>2976</v>
      </c>
      <c r="AR31" s="89">
        <v>0</v>
      </c>
      <c r="AS31" s="89">
        <v>0</v>
      </c>
      <c r="AT31" s="89">
        <v>0</v>
      </c>
      <c r="AU31" s="89">
        <v>0</v>
      </c>
      <c r="AV31" s="89">
        <v>0</v>
      </c>
      <c r="AW31" s="89">
        <v>0</v>
      </c>
      <c r="AX31" s="1">
        <f t="shared" si="8"/>
        <v>116560800</v>
      </c>
      <c r="AY31" s="1">
        <f t="shared" si="9"/>
        <v>11320</v>
      </c>
      <c r="AZ31" s="90">
        <v>106.9</v>
      </c>
      <c r="BA31" s="92">
        <v>102.9</v>
      </c>
      <c r="BB31" s="87">
        <v>372000</v>
      </c>
      <c r="BC31" s="1">
        <v>124</v>
      </c>
      <c r="BD31" s="89">
        <v>991800</v>
      </c>
      <c r="BE31" s="89">
        <v>261</v>
      </c>
      <c r="BF31" s="89">
        <v>288000</v>
      </c>
      <c r="BG31" s="89">
        <v>64</v>
      </c>
      <c r="BH31" s="89">
        <v>1000</v>
      </c>
      <c r="BI31" s="89">
        <v>1</v>
      </c>
      <c r="BJ31" s="89">
        <v>0</v>
      </c>
      <c r="BK31" s="89">
        <v>0</v>
      </c>
      <c r="BL31" s="89">
        <v>0</v>
      </c>
      <c r="BM31" s="89">
        <v>0</v>
      </c>
      <c r="BN31" s="1">
        <f t="shared" si="5"/>
        <v>1652800</v>
      </c>
      <c r="BO31" s="1">
        <f t="shared" si="6"/>
        <v>450</v>
      </c>
      <c r="BP31" s="85">
        <v>98.9</v>
      </c>
      <c r="BQ31" s="91">
        <v>98</v>
      </c>
      <c r="BR31" s="87">
        <v>3208000</v>
      </c>
      <c r="BS31" s="1">
        <v>802</v>
      </c>
      <c r="BT31" s="89">
        <v>7240000</v>
      </c>
      <c r="BU31" s="89">
        <v>1448</v>
      </c>
      <c r="BV31" s="89">
        <v>5826000</v>
      </c>
      <c r="BW31" s="89">
        <v>971</v>
      </c>
      <c r="BX31" s="89">
        <v>0</v>
      </c>
      <c r="BY31" s="89">
        <v>0</v>
      </c>
      <c r="BZ31" s="89">
        <v>0</v>
      </c>
      <c r="CA31" s="89">
        <v>0</v>
      </c>
      <c r="CB31" s="89">
        <v>0</v>
      </c>
      <c r="CC31" s="89">
        <v>0</v>
      </c>
      <c r="CD31" s="1">
        <f t="shared" si="7"/>
        <v>16274000</v>
      </c>
      <c r="CE31" s="1">
        <f t="shared" si="7"/>
        <v>3221</v>
      </c>
      <c r="CF31" s="85">
        <v>102.9</v>
      </c>
      <c r="CG31" s="91">
        <v>101.4</v>
      </c>
      <c r="CH31" s="230">
        <v>0</v>
      </c>
      <c r="CI31" s="231">
        <v>0</v>
      </c>
      <c r="CJ31" s="93" t="s">
        <v>5</v>
      </c>
      <c r="CK31" s="94" t="s">
        <v>5</v>
      </c>
      <c r="CL31" s="87">
        <f t="shared" si="1"/>
        <v>144431200</v>
      </c>
      <c r="CM31" s="1">
        <f t="shared" si="2"/>
        <v>17751</v>
      </c>
      <c r="CN31" s="1">
        <v>13836</v>
      </c>
      <c r="CO31" s="85">
        <v>105.9</v>
      </c>
      <c r="CP31" s="85">
        <v>102.3</v>
      </c>
      <c r="CQ31" s="95">
        <v>101.8</v>
      </c>
    </row>
    <row r="32" spans="1:95" ht="32.1" customHeight="1" x14ac:dyDescent="0.15">
      <c r="A32" s="80"/>
      <c r="B32" s="96">
        <v>0</v>
      </c>
      <c r="C32" s="96">
        <v>0</v>
      </c>
      <c r="D32" s="97">
        <v>0</v>
      </c>
      <c r="E32" s="98">
        <v>0</v>
      </c>
      <c r="F32" s="99">
        <v>0</v>
      </c>
      <c r="G32" s="100">
        <v>0</v>
      </c>
      <c r="H32" s="101">
        <v>0</v>
      </c>
      <c r="I32" s="101">
        <v>0</v>
      </c>
      <c r="J32" s="101">
        <v>0</v>
      </c>
      <c r="K32" s="101">
        <v>0</v>
      </c>
      <c r="L32" s="101">
        <v>0</v>
      </c>
      <c r="M32" s="101">
        <v>0</v>
      </c>
      <c r="N32" s="101">
        <v>0</v>
      </c>
      <c r="O32" s="101">
        <v>0</v>
      </c>
      <c r="P32" s="101">
        <v>0</v>
      </c>
      <c r="Q32" s="101">
        <v>0</v>
      </c>
      <c r="R32" s="96">
        <f t="shared" si="3"/>
        <v>0</v>
      </c>
      <c r="S32" s="96">
        <f t="shared" si="3"/>
        <v>0</v>
      </c>
      <c r="T32" s="128">
        <v>0</v>
      </c>
      <c r="U32" s="129">
        <v>0</v>
      </c>
      <c r="V32" s="99">
        <v>0</v>
      </c>
      <c r="W32" s="96">
        <v>0</v>
      </c>
      <c r="X32" s="101">
        <v>0</v>
      </c>
      <c r="Y32" s="101">
        <v>0</v>
      </c>
      <c r="Z32" s="101">
        <v>0</v>
      </c>
      <c r="AA32" s="101">
        <v>0</v>
      </c>
      <c r="AB32" s="101">
        <v>0</v>
      </c>
      <c r="AC32" s="101">
        <v>0</v>
      </c>
      <c r="AD32" s="101">
        <v>0</v>
      </c>
      <c r="AE32" s="101">
        <v>0</v>
      </c>
      <c r="AF32" s="101">
        <v>0</v>
      </c>
      <c r="AG32" s="101">
        <v>0</v>
      </c>
      <c r="AH32" s="96">
        <f t="shared" si="4"/>
        <v>0</v>
      </c>
      <c r="AI32" s="96">
        <f t="shared" si="4"/>
        <v>0</v>
      </c>
      <c r="AJ32" s="102">
        <v>0</v>
      </c>
      <c r="AK32" s="103">
        <v>0</v>
      </c>
      <c r="AL32" s="99">
        <v>0</v>
      </c>
      <c r="AM32" s="96">
        <v>0</v>
      </c>
      <c r="AN32" s="101">
        <v>0</v>
      </c>
      <c r="AO32" s="101">
        <v>0</v>
      </c>
      <c r="AP32" s="101">
        <v>0</v>
      </c>
      <c r="AQ32" s="101">
        <v>0</v>
      </c>
      <c r="AR32" s="101">
        <v>0</v>
      </c>
      <c r="AS32" s="101">
        <v>0</v>
      </c>
      <c r="AT32" s="101">
        <v>0</v>
      </c>
      <c r="AU32" s="101">
        <v>0</v>
      </c>
      <c r="AV32" s="101">
        <v>0</v>
      </c>
      <c r="AW32" s="101">
        <v>0</v>
      </c>
      <c r="AX32" s="96">
        <f t="shared" si="8"/>
        <v>0</v>
      </c>
      <c r="AY32" s="96">
        <f t="shared" si="9"/>
        <v>0</v>
      </c>
      <c r="AZ32" s="102">
        <v>0</v>
      </c>
      <c r="BA32" s="104">
        <v>0</v>
      </c>
      <c r="BB32" s="99">
        <v>0</v>
      </c>
      <c r="BC32" s="96">
        <v>0</v>
      </c>
      <c r="BD32" s="101">
        <v>0</v>
      </c>
      <c r="BE32" s="101">
        <v>0</v>
      </c>
      <c r="BF32" s="101">
        <v>0</v>
      </c>
      <c r="BG32" s="101">
        <v>0</v>
      </c>
      <c r="BH32" s="101">
        <v>0</v>
      </c>
      <c r="BI32" s="101">
        <v>0</v>
      </c>
      <c r="BJ32" s="101">
        <v>0</v>
      </c>
      <c r="BK32" s="101">
        <v>0</v>
      </c>
      <c r="BL32" s="101">
        <v>0</v>
      </c>
      <c r="BM32" s="101">
        <v>0</v>
      </c>
      <c r="BN32" s="96">
        <f t="shared" si="5"/>
        <v>0</v>
      </c>
      <c r="BO32" s="96">
        <f t="shared" si="6"/>
        <v>0</v>
      </c>
      <c r="BP32" s="97">
        <v>0</v>
      </c>
      <c r="BQ32" s="103">
        <v>0</v>
      </c>
      <c r="BR32" s="99">
        <v>0</v>
      </c>
      <c r="BS32" s="96">
        <v>0</v>
      </c>
      <c r="BT32" s="101">
        <v>0</v>
      </c>
      <c r="BU32" s="101">
        <v>0</v>
      </c>
      <c r="BV32" s="101">
        <v>0</v>
      </c>
      <c r="BW32" s="101">
        <v>0</v>
      </c>
      <c r="BX32" s="101">
        <v>0</v>
      </c>
      <c r="BY32" s="101">
        <v>0</v>
      </c>
      <c r="BZ32" s="101">
        <v>0</v>
      </c>
      <c r="CA32" s="101">
        <v>0</v>
      </c>
      <c r="CB32" s="101">
        <v>0</v>
      </c>
      <c r="CC32" s="101">
        <v>0</v>
      </c>
      <c r="CD32" s="96">
        <f t="shared" si="7"/>
        <v>0</v>
      </c>
      <c r="CE32" s="96">
        <f t="shared" si="7"/>
        <v>0</v>
      </c>
      <c r="CF32" s="97">
        <v>0</v>
      </c>
      <c r="CG32" s="103">
        <v>0</v>
      </c>
      <c r="CH32" s="105">
        <v>0</v>
      </c>
      <c r="CI32" s="106">
        <v>0</v>
      </c>
      <c r="CJ32" s="107" t="s">
        <v>5</v>
      </c>
      <c r="CK32" s="155" t="s">
        <v>5</v>
      </c>
      <c r="CL32" s="99">
        <f t="shared" si="1"/>
        <v>0</v>
      </c>
      <c r="CM32" s="96">
        <f t="shared" si="2"/>
        <v>0</v>
      </c>
      <c r="CN32" s="96">
        <v>0</v>
      </c>
      <c r="CO32" s="97">
        <v>0</v>
      </c>
      <c r="CP32" s="97">
        <v>0</v>
      </c>
      <c r="CQ32" s="108">
        <v>0</v>
      </c>
    </row>
    <row r="33" spans="1:95" ht="32.1" customHeight="1" x14ac:dyDescent="0.15">
      <c r="A33" s="84" t="s">
        <v>12</v>
      </c>
      <c r="B33" s="1">
        <v>11581200</v>
      </c>
      <c r="C33" s="1">
        <v>3217</v>
      </c>
      <c r="D33" s="85">
        <v>103.5</v>
      </c>
      <c r="E33" s="86">
        <v>103.5</v>
      </c>
      <c r="F33" s="87">
        <v>0</v>
      </c>
      <c r="G33" s="88">
        <v>0</v>
      </c>
      <c r="H33" s="89">
        <v>0</v>
      </c>
      <c r="I33" s="89">
        <v>0</v>
      </c>
      <c r="J33" s="89">
        <v>13800</v>
      </c>
      <c r="K33" s="89">
        <v>3</v>
      </c>
      <c r="L33" s="89">
        <v>0</v>
      </c>
      <c r="M33" s="89">
        <v>0</v>
      </c>
      <c r="N33" s="89">
        <v>0</v>
      </c>
      <c r="O33" s="89">
        <v>0</v>
      </c>
      <c r="P33" s="89">
        <v>0</v>
      </c>
      <c r="Q33" s="89">
        <v>0</v>
      </c>
      <c r="R33" s="1">
        <f t="shared" si="3"/>
        <v>13800</v>
      </c>
      <c r="S33" s="1">
        <f t="shared" si="3"/>
        <v>3</v>
      </c>
      <c r="T33" s="130">
        <v>100</v>
      </c>
      <c r="U33" s="131">
        <v>100</v>
      </c>
      <c r="V33" s="87">
        <v>5500</v>
      </c>
      <c r="W33" s="1">
        <v>1</v>
      </c>
      <c r="X33" s="89">
        <v>13800</v>
      </c>
      <c r="Y33" s="89">
        <v>2</v>
      </c>
      <c r="Z33" s="89">
        <v>0</v>
      </c>
      <c r="AA33" s="89">
        <v>0</v>
      </c>
      <c r="AB33" s="89">
        <v>0</v>
      </c>
      <c r="AC33" s="89">
        <v>0</v>
      </c>
      <c r="AD33" s="89">
        <v>0</v>
      </c>
      <c r="AE33" s="89">
        <v>0</v>
      </c>
      <c r="AF33" s="89">
        <v>5200</v>
      </c>
      <c r="AG33" s="89">
        <v>1</v>
      </c>
      <c r="AH33" s="1">
        <f t="shared" si="4"/>
        <v>24500</v>
      </c>
      <c r="AI33" s="1">
        <f>SUM(AG33,AE33,AC33,AA33,Y33,W33)</f>
        <v>4</v>
      </c>
      <c r="AJ33" s="90">
        <v>104.7</v>
      </c>
      <c r="AK33" s="91">
        <v>100</v>
      </c>
      <c r="AL33" s="87">
        <v>25106400</v>
      </c>
      <c r="AM33" s="1">
        <v>3487</v>
      </c>
      <c r="AN33" s="89">
        <v>59972400</v>
      </c>
      <c r="AO33" s="89">
        <v>5553</v>
      </c>
      <c r="AP33" s="89">
        <v>33527100</v>
      </c>
      <c r="AQ33" s="89">
        <v>2599</v>
      </c>
      <c r="AR33" s="89">
        <v>0</v>
      </c>
      <c r="AS33" s="89">
        <v>0</v>
      </c>
      <c r="AT33" s="89">
        <v>0</v>
      </c>
      <c r="AU33" s="89">
        <v>0</v>
      </c>
      <c r="AV33" s="89">
        <v>0</v>
      </c>
      <c r="AW33" s="89">
        <v>0</v>
      </c>
      <c r="AX33" s="1">
        <f t="shared" si="8"/>
        <v>118605900</v>
      </c>
      <c r="AY33" s="1">
        <f t="shared" si="9"/>
        <v>11639</v>
      </c>
      <c r="AZ33" s="90">
        <v>105.7</v>
      </c>
      <c r="BA33" s="92">
        <v>101.6</v>
      </c>
      <c r="BB33" s="87">
        <v>498000</v>
      </c>
      <c r="BC33" s="1">
        <v>166</v>
      </c>
      <c r="BD33" s="89">
        <v>1197000</v>
      </c>
      <c r="BE33" s="89">
        <v>315</v>
      </c>
      <c r="BF33" s="89">
        <v>522000</v>
      </c>
      <c r="BG33" s="89">
        <v>116</v>
      </c>
      <c r="BH33" s="89">
        <v>8000</v>
      </c>
      <c r="BI33" s="89">
        <v>8</v>
      </c>
      <c r="BJ33" s="89">
        <v>0</v>
      </c>
      <c r="BK33" s="89">
        <v>0</v>
      </c>
      <c r="BL33" s="89">
        <v>0</v>
      </c>
      <c r="BM33" s="89">
        <v>0</v>
      </c>
      <c r="BN33" s="1">
        <f t="shared" si="5"/>
        <v>2225000</v>
      </c>
      <c r="BO33" s="1">
        <f t="shared" si="6"/>
        <v>605</v>
      </c>
      <c r="BP33" s="85">
        <v>104.3</v>
      </c>
      <c r="BQ33" s="91">
        <v>103.2</v>
      </c>
      <c r="BR33" s="87">
        <v>4024000</v>
      </c>
      <c r="BS33" s="1">
        <v>1006</v>
      </c>
      <c r="BT33" s="89">
        <v>8195000</v>
      </c>
      <c r="BU33" s="89">
        <v>1639</v>
      </c>
      <c r="BV33" s="89">
        <v>6300000</v>
      </c>
      <c r="BW33" s="89">
        <v>1050</v>
      </c>
      <c r="BX33" s="89">
        <v>1300</v>
      </c>
      <c r="BY33" s="89">
        <v>1</v>
      </c>
      <c r="BZ33" s="89">
        <v>0</v>
      </c>
      <c r="CA33" s="89">
        <v>0</v>
      </c>
      <c r="CB33" s="89">
        <v>0</v>
      </c>
      <c r="CC33" s="89">
        <v>0</v>
      </c>
      <c r="CD33" s="1">
        <f t="shared" si="7"/>
        <v>18520300</v>
      </c>
      <c r="CE33" s="1">
        <f t="shared" si="7"/>
        <v>3696</v>
      </c>
      <c r="CF33" s="85">
        <v>101.5</v>
      </c>
      <c r="CG33" s="91">
        <v>100.3</v>
      </c>
      <c r="CH33" s="230">
        <v>0</v>
      </c>
      <c r="CI33" s="231">
        <v>0</v>
      </c>
      <c r="CJ33" s="93" t="s">
        <v>5</v>
      </c>
      <c r="CK33" s="94" t="s">
        <v>5</v>
      </c>
      <c r="CL33" s="87">
        <f t="shared" si="1"/>
        <v>150970700</v>
      </c>
      <c r="CM33" s="1">
        <f t="shared" si="2"/>
        <v>19164</v>
      </c>
      <c r="CN33" s="1">
        <v>14777</v>
      </c>
      <c r="CO33" s="85">
        <v>105</v>
      </c>
      <c r="CP33" s="85">
        <v>101.7</v>
      </c>
      <c r="CQ33" s="95">
        <v>102.7</v>
      </c>
    </row>
    <row r="34" spans="1:95" ht="32.1" customHeight="1" x14ac:dyDescent="0.15">
      <c r="A34" s="80"/>
      <c r="B34" s="96">
        <v>0</v>
      </c>
      <c r="C34" s="96">
        <v>0</v>
      </c>
      <c r="D34" s="97">
        <v>0</v>
      </c>
      <c r="E34" s="98">
        <v>0</v>
      </c>
      <c r="F34" s="99">
        <v>0</v>
      </c>
      <c r="G34" s="100">
        <v>0</v>
      </c>
      <c r="H34" s="101">
        <v>0</v>
      </c>
      <c r="I34" s="101">
        <v>0</v>
      </c>
      <c r="J34" s="101">
        <v>0</v>
      </c>
      <c r="K34" s="101">
        <v>0</v>
      </c>
      <c r="L34" s="101">
        <v>0</v>
      </c>
      <c r="M34" s="101">
        <v>0</v>
      </c>
      <c r="N34" s="101">
        <v>0</v>
      </c>
      <c r="O34" s="101">
        <v>0</v>
      </c>
      <c r="P34" s="101">
        <v>0</v>
      </c>
      <c r="Q34" s="101">
        <v>0</v>
      </c>
      <c r="R34" s="96">
        <f t="shared" si="3"/>
        <v>0</v>
      </c>
      <c r="S34" s="96">
        <f t="shared" si="3"/>
        <v>0</v>
      </c>
      <c r="T34" s="128">
        <v>0</v>
      </c>
      <c r="U34" s="129">
        <v>0</v>
      </c>
      <c r="V34" s="99">
        <v>0</v>
      </c>
      <c r="W34" s="96">
        <v>0</v>
      </c>
      <c r="X34" s="101">
        <v>0</v>
      </c>
      <c r="Y34" s="101">
        <v>0</v>
      </c>
      <c r="Z34" s="101">
        <v>0</v>
      </c>
      <c r="AA34" s="101">
        <v>0</v>
      </c>
      <c r="AB34" s="101">
        <v>0</v>
      </c>
      <c r="AC34" s="101">
        <v>0</v>
      </c>
      <c r="AD34" s="101">
        <v>0</v>
      </c>
      <c r="AE34" s="101">
        <v>0</v>
      </c>
      <c r="AF34" s="101">
        <v>0</v>
      </c>
      <c r="AG34" s="101">
        <v>0</v>
      </c>
      <c r="AH34" s="96">
        <f t="shared" si="4"/>
        <v>0</v>
      </c>
      <c r="AI34" s="96">
        <f t="shared" si="4"/>
        <v>0</v>
      </c>
      <c r="AJ34" s="102">
        <v>0</v>
      </c>
      <c r="AK34" s="103">
        <v>0</v>
      </c>
      <c r="AL34" s="99">
        <v>0</v>
      </c>
      <c r="AM34" s="96">
        <v>0</v>
      </c>
      <c r="AN34" s="101">
        <v>0</v>
      </c>
      <c r="AO34" s="101">
        <v>0</v>
      </c>
      <c r="AP34" s="101">
        <v>0</v>
      </c>
      <c r="AQ34" s="101">
        <v>0</v>
      </c>
      <c r="AR34" s="101">
        <v>0</v>
      </c>
      <c r="AS34" s="101">
        <v>0</v>
      </c>
      <c r="AT34" s="101">
        <v>0</v>
      </c>
      <c r="AU34" s="101">
        <v>0</v>
      </c>
      <c r="AV34" s="101">
        <v>0</v>
      </c>
      <c r="AW34" s="101">
        <v>0</v>
      </c>
      <c r="AX34" s="96">
        <f t="shared" si="8"/>
        <v>0</v>
      </c>
      <c r="AY34" s="96">
        <f t="shared" si="9"/>
        <v>0</v>
      </c>
      <c r="AZ34" s="102">
        <v>0</v>
      </c>
      <c r="BA34" s="104">
        <v>0</v>
      </c>
      <c r="BB34" s="99">
        <v>0</v>
      </c>
      <c r="BC34" s="96">
        <v>0</v>
      </c>
      <c r="BD34" s="101">
        <v>0</v>
      </c>
      <c r="BE34" s="101">
        <v>0</v>
      </c>
      <c r="BF34" s="101">
        <v>0</v>
      </c>
      <c r="BG34" s="101">
        <v>0</v>
      </c>
      <c r="BH34" s="101">
        <v>0</v>
      </c>
      <c r="BI34" s="101">
        <v>0</v>
      </c>
      <c r="BJ34" s="101">
        <v>0</v>
      </c>
      <c r="BK34" s="101">
        <v>0</v>
      </c>
      <c r="BL34" s="101">
        <v>0</v>
      </c>
      <c r="BM34" s="101">
        <v>0</v>
      </c>
      <c r="BN34" s="96">
        <f t="shared" si="5"/>
        <v>0</v>
      </c>
      <c r="BO34" s="96">
        <f t="shared" si="6"/>
        <v>0</v>
      </c>
      <c r="BP34" s="97">
        <v>0</v>
      </c>
      <c r="BQ34" s="103">
        <v>0</v>
      </c>
      <c r="BR34" s="99">
        <v>0</v>
      </c>
      <c r="BS34" s="96">
        <v>0</v>
      </c>
      <c r="BT34" s="101">
        <v>0</v>
      </c>
      <c r="BU34" s="101">
        <v>0</v>
      </c>
      <c r="BV34" s="101">
        <v>0</v>
      </c>
      <c r="BW34" s="101">
        <v>0</v>
      </c>
      <c r="BX34" s="101">
        <v>0</v>
      </c>
      <c r="BY34" s="101">
        <v>0</v>
      </c>
      <c r="BZ34" s="101">
        <v>0</v>
      </c>
      <c r="CA34" s="101">
        <v>0</v>
      </c>
      <c r="CB34" s="101">
        <v>0</v>
      </c>
      <c r="CC34" s="101">
        <v>0</v>
      </c>
      <c r="CD34" s="96">
        <f t="shared" si="7"/>
        <v>0</v>
      </c>
      <c r="CE34" s="96">
        <f t="shared" si="7"/>
        <v>0</v>
      </c>
      <c r="CF34" s="97">
        <v>0</v>
      </c>
      <c r="CG34" s="103">
        <v>0</v>
      </c>
      <c r="CH34" s="105">
        <v>0</v>
      </c>
      <c r="CI34" s="106">
        <v>0</v>
      </c>
      <c r="CJ34" s="107" t="s">
        <v>5</v>
      </c>
      <c r="CK34" s="155"/>
      <c r="CL34" s="99">
        <f t="shared" si="1"/>
        <v>0</v>
      </c>
      <c r="CM34" s="96">
        <f t="shared" si="2"/>
        <v>0</v>
      </c>
      <c r="CN34" s="96">
        <v>0</v>
      </c>
      <c r="CO34" s="97">
        <v>0</v>
      </c>
      <c r="CP34" s="97">
        <v>0</v>
      </c>
      <c r="CQ34" s="108">
        <v>0</v>
      </c>
    </row>
    <row r="35" spans="1:95" ht="32.1" customHeight="1" x14ac:dyDescent="0.15">
      <c r="A35" s="84" t="s">
        <v>13</v>
      </c>
      <c r="B35" s="1">
        <v>9918000</v>
      </c>
      <c r="C35" s="1">
        <v>2755</v>
      </c>
      <c r="D35" s="85">
        <v>101.2</v>
      </c>
      <c r="E35" s="86">
        <v>101.2</v>
      </c>
      <c r="F35" s="87">
        <v>3100</v>
      </c>
      <c r="G35" s="88">
        <v>1</v>
      </c>
      <c r="H35" s="89">
        <v>0</v>
      </c>
      <c r="I35" s="89">
        <v>0</v>
      </c>
      <c r="J35" s="89">
        <v>4600</v>
      </c>
      <c r="K35" s="89">
        <v>1</v>
      </c>
      <c r="L35" s="89">
        <v>0</v>
      </c>
      <c r="M35" s="89">
        <v>0</v>
      </c>
      <c r="N35" s="89">
        <v>0</v>
      </c>
      <c r="O35" s="89">
        <v>0</v>
      </c>
      <c r="P35" s="89">
        <v>0</v>
      </c>
      <c r="Q35" s="89">
        <v>0</v>
      </c>
      <c r="R35" s="1">
        <f t="shared" si="3"/>
        <v>7700</v>
      </c>
      <c r="S35" s="1">
        <f t="shared" si="3"/>
        <v>2</v>
      </c>
      <c r="T35" s="130">
        <v>100</v>
      </c>
      <c r="U35" s="131">
        <v>100</v>
      </c>
      <c r="V35" s="87">
        <v>0</v>
      </c>
      <c r="W35" s="1">
        <v>0</v>
      </c>
      <c r="X35" s="89">
        <v>6900</v>
      </c>
      <c r="Y35" s="89">
        <v>1</v>
      </c>
      <c r="Z35" s="89">
        <v>0</v>
      </c>
      <c r="AA35" s="89">
        <v>0</v>
      </c>
      <c r="AB35" s="89">
        <v>0</v>
      </c>
      <c r="AC35" s="89">
        <v>0</v>
      </c>
      <c r="AD35" s="89">
        <v>0</v>
      </c>
      <c r="AE35" s="89">
        <v>0</v>
      </c>
      <c r="AF35" s="89">
        <v>0</v>
      </c>
      <c r="AG35" s="89">
        <v>0</v>
      </c>
      <c r="AH35" s="1">
        <f t="shared" si="4"/>
        <v>6900</v>
      </c>
      <c r="AI35" s="1">
        <f>SUM(AG35,AE35,AC35,AA35,Y35,W35)</f>
        <v>1</v>
      </c>
      <c r="AJ35" s="90">
        <v>100</v>
      </c>
      <c r="AK35" s="91">
        <v>100</v>
      </c>
      <c r="AL35" s="87">
        <v>23385600</v>
      </c>
      <c r="AM35" s="1">
        <v>3248</v>
      </c>
      <c r="AN35" s="89">
        <v>62920800</v>
      </c>
      <c r="AO35" s="89">
        <v>5826</v>
      </c>
      <c r="AP35" s="89">
        <v>34881600</v>
      </c>
      <c r="AQ35" s="89">
        <v>2704</v>
      </c>
      <c r="AR35" s="89">
        <v>0</v>
      </c>
      <c r="AS35" s="89">
        <v>0</v>
      </c>
      <c r="AT35" s="89">
        <v>0</v>
      </c>
      <c r="AU35" s="89">
        <v>0</v>
      </c>
      <c r="AV35" s="89">
        <v>0</v>
      </c>
      <c r="AW35" s="89">
        <v>0</v>
      </c>
      <c r="AX35" s="1">
        <f t="shared" si="8"/>
        <v>121188000</v>
      </c>
      <c r="AY35" s="1">
        <f t="shared" si="9"/>
        <v>11778</v>
      </c>
      <c r="AZ35" s="90">
        <v>107</v>
      </c>
      <c r="BA35" s="92">
        <v>102.8</v>
      </c>
      <c r="BB35" s="87">
        <v>669000</v>
      </c>
      <c r="BC35" s="1">
        <v>223</v>
      </c>
      <c r="BD35" s="89">
        <v>1732800</v>
      </c>
      <c r="BE35" s="89">
        <v>456</v>
      </c>
      <c r="BF35" s="89">
        <v>607500</v>
      </c>
      <c r="BG35" s="89">
        <v>135</v>
      </c>
      <c r="BH35" s="89">
        <v>2000</v>
      </c>
      <c r="BI35" s="89">
        <v>2</v>
      </c>
      <c r="BJ35" s="89">
        <v>0</v>
      </c>
      <c r="BK35" s="89">
        <v>0</v>
      </c>
      <c r="BL35" s="89">
        <v>0</v>
      </c>
      <c r="BM35" s="89">
        <v>0</v>
      </c>
      <c r="BN35" s="1">
        <f t="shared" si="5"/>
        <v>3011300</v>
      </c>
      <c r="BO35" s="1">
        <f t="shared" si="6"/>
        <v>816</v>
      </c>
      <c r="BP35" s="85">
        <v>113</v>
      </c>
      <c r="BQ35" s="91">
        <v>109.2</v>
      </c>
      <c r="BR35" s="87">
        <v>5632000</v>
      </c>
      <c r="BS35" s="1">
        <v>1408</v>
      </c>
      <c r="BT35" s="89">
        <v>13595000</v>
      </c>
      <c r="BU35" s="89">
        <v>2719</v>
      </c>
      <c r="BV35" s="89">
        <v>7194000</v>
      </c>
      <c r="BW35" s="89">
        <v>1199</v>
      </c>
      <c r="BX35" s="89">
        <v>11700</v>
      </c>
      <c r="BY35" s="89">
        <v>9</v>
      </c>
      <c r="BZ35" s="89">
        <v>0</v>
      </c>
      <c r="CA35" s="89">
        <v>0</v>
      </c>
      <c r="CB35" s="89">
        <v>0</v>
      </c>
      <c r="CC35" s="89">
        <v>0</v>
      </c>
      <c r="CD35" s="1">
        <f t="shared" si="7"/>
        <v>26432700</v>
      </c>
      <c r="CE35" s="1">
        <f t="shared" si="7"/>
        <v>5335</v>
      </c>
      <c r="CF35" s="85">
        <v>104</v>
      </c>
      <c r="CG35" s="91">
        <v>102.6</v>
      </c>
      <c r="CH35" s="230">
        <v>0</v>
      </c>
      <c r="CI35" s="231">
        <v>0</v>
      </c>
      <c r="CJ35" s="93" t="s">
        <v>5</v>
      </c>
      <c r="CK35" s="94" t="s">
        <v>5</v>
      </c>
      <c r="CL35" s="87">
        <f t="shared" si="1"/>
        <v>160564600</v>
      </c>
      <c r="CM35" s="1">
        <f t="shared" si="2"/>
        <v>20687</v>
      </c>
      <c r="CN35" s="1">
        <v>13770</v>
      </c>
      <c r="CO35" s="85">
        <v>106.2</v>
      </c>
      <c r="CP35" s="85">
        <v>102.8</v>
      </c>
      <c r="CQ35" s="95">
        <v>101.8</v>
      </c>
    </row>
    <row r="36" spans="1:95" ht="32.1" customHeight="1" x14ac:dyDescent="0.15">
      <c r="A36" s="80"/>
      <c r="B36" s="96">
        <v>0</v>
      </c>
      <c r="C36" s="96">
        <v>0</v>
      </c>
      <c r="D36" s="97">
        <v>0</v>
      </c>
      <c r="E36" s="98">
        <v>0</v>
      </c>
      <c r="F36" s="99">
        <v>0</v>
      </c>
      <c r="G36" s="100">
        <v>0</v>
      </c>
      <c r="H36" s="101">
        <v>0</v>
      </c>
      <c r="I36" s="101">
        <v>0</v>
      </c>
      <c r="J36" s="101">
        <v>0</v>
      </c>
      <c r="K36" s="101">
        <v>0</v>
      </c>
      <c r="L36" s="101">
        <v>0</v>
      </c>
      <c r="M36" s="101">
        <v>0</v>
      </c>
      <c r="N36" s="101">
        <v>0</v>
      </c>
      <c r="O36" s="101">
        <v>0</v>
      </c>
      <c r="P36" s="101">
        <v>0</v>
      </c>
      <c r="Q36" s="101">
        <v>0</v>
      </c>
      <c r="R36" s="96">
        <f t="shared" si="3"/>
        <v>0</v>
      </c>
      <c r="S36" s="96">
        <f t="shared" si="3"/>
        <v>0</v>
      </c>
      <c r="T36" s="128">
        <v>0</v>
      </c>
      <c r="U36" s="129">
        <v>0</v>
      </c>
      <c r="V36" s="99">
        <v>0</v>
      </c>
      <c r="W36" s="96">
        <v>0</v>
      </c>
      <c r="X36" s="101">
        <v>0</v>
      </c>
      <c r="Y36" s="101">
        <v>0</v>
      </c>
      <c r="Z36" s="101">
        <v>0</v>
      </c>
      <c r="AA36" s="101">
        <v>0</v>
      </c>
      <c r="AB36" s="101">
        <v>0</v>
      </c>
      <c r="AC36" s="101">
        <v>0</v>
      </c>
      <c r="AD36" s="101">
        <v>0</v>
      </c>
      <c r="AE36" s="101">
        <v>0</v>
      </c>
      <c r="AF36" s="101">
        <v>0</v>
      </c>
      <c r="AG36" s="101">
        <v>0</v>
      </c>
      <c r="AH36" s="96">
        <f t="shared" si="4"/>
        <v>0</v>
      </c>
      <c r="AI36" s="96">
        <f t="shared" si="4"/>
        <v>0</v>
      </c>
      <c r="AJ36" s="102">
        <v>0</v>
      </c>
      <c r="AK36" s="103">
        <v>0</v>
      </c>
      <c r="AL36" s="99">
        <v>0</v>
      </c>
      <c r="AM36" s="96">
        <v>0</v>
      </c>
      <c r="AN36" s="101">
        <v>0</v>
      </c>
      <c r="AO36" s="101">
        <v>0</v>
      </c>
      <c r="AP36" s="101">
        <v>0</v>
      </c>
      <c r="AQ36" s="101">
        <v>0</v>
      </c>
      <c r="AR36" s="101">
        <v>0</v>
      </c>
      <c r="AS36" s="101">
        <v>0</v>
      </c>
      <c r="AT36" s="101">
        <v>0</v>
      </c>
      <c r="AU36" s="101">
        <v>0</v>
      </c>
      <c r="AV36" s="101">
        <v>0</v>
      </c>
      <c r="AW36" s="101">
        <v>0</v>
      </c>
      <c r="AX36" s="96">
        <f t="shared" si="8"/>
        <v>0</v>
      </c>
      <c r="AY36" s="96">
        <f t="shared" si="9"/>
        <v>0</v>
      </c>
      <c r="AZ36" s="102">
        <v>0</v>
      </c>
      <c r="BA36" s="104">
        <v>0</v>
      </c>
      <c r="BB36" s="99">
        <v>0</v>
      </c>
      <c r="BC36" s="96">
        <v>0</v>
      </c>
      <c r="BD36" s="101">
        <v>0</v>
      </c>
      <c r="BE36" s="101">
        <v>0</v>
      </c>
      <c r="BF36" s="101">
        <v>0</v>
      </c>
      <c r="BG36" s="101">
        <v>0</v>
      </c>
      <c r="BH36" s="101">
        <v>0</v>
      </c>
      <c r="BI36" s="101">
        <v>0</v>
      </c>
      <c r="BJ36" s="101">
        <v>0</v>
      </c>
      <c r="BK36" s="101">
        <v>0</v>
      </c>
      <c r="BL36" s="101">
        <v>0</v>
      </c>
      <c r="BM36" s="101">
        <v>0</v>
      </c>
      <c r="BN36" s="96">
        <f t="shared" si="5"/>
        <v>0</v>
      </c>
      <c r="BO36" s="96">
        <f t="shared" si="6"/>
        <v>0</v>
      </c>
      <c r="BP36" s="97">
        <v>0</v>
      </c>
      <c r="BQ36" s="103">
        <v>0</v>
      </c>
      <c r="BR36" s="99">
        <v>0</v>
      </c>
      <c r="BS36" s="96">
        <v>0</v>
      </c>
      <c r="BT36" s="101">
        <v>0</v>
      </c>
      <c r="BU36" s="101">
        <v>0</v>
      </c>
      <c r="BV36" s="101">
        <v>0</v>
      </c>
      <c r="BW36" s="101">
        <v>0</v>
      </c>
      <c r="BX36" s="101">
        <v>0</v>
      </c>
      <c r="BY36" s="101">
        <v>0</v>
      </c>
      <c r="BZ36" s="101">
        <v>0</v>
      </c>
      <c r="CA36" s="101">
        <v>0</v>
      </c>
      <c r="CB36" s="101">
        <v>0</v>
      </c>
      <c r="CC36" s="101">
        <v>0</v>
      </c>
      <c r="CD36" s="96">
        <f t="shared" si="7"/>
        <v>0</v>
      </c>
      <c r="CE36" s="96">
        <f t="shared" si="7"/>
        <v>0</v>
      </c>
      <c r="CF36" s="97">
        <v>0</v>
      </c>
      <c r="CG36" s="103">
        <v>0</v>
      </c>
      <c r="CH36" s="105">
        <v>0</v>
      </c>
      <c r="CI36" s="106">
        <v>0</v>
      </c>
      <c r="CJ36" s="107" t="s">
        <v>5</v>
      </c>
      <c r="CK36" s="155" t="s">
        <v>5</v>
      </c>
      <c r="CL36" s="99">
        <f t="shared" si="1"/>
        <v>0</v>
      </c>
      <c r="CM36" s="96">
        <f t="shared" si="2"/>
        <v>0</v>
      </c>
      <c r="CN36" s="96">
        <v>0</v>
      </c>
      <c r="CO36" s="97">
        <v>0</v>
      </c>
      <c r="CP36" s="97">
        <v>0</v>
      </c>
      <c r="CQ36" s="108">
        <v>0</v>
      </c>
    </row>
    <row r="37" spans="1:95" ht="32.1" customHeight="1" x14ac:dyDescent="0.15">
      <c r="A37" s="84" t="s">
        <v>179</v>
      </c>
      <c r="B37" s="1">
        <v>15458400</v>
      </c>
      <c r="C37" s="1">
        <v>4294</v>
      </c>
      <c r="D37" s="85">
        <v>101.6</v>
      </c>
      <c r="E37" s="86">
        <v>101.6</v>
      </c>
      <c r="F37" s="87">
        <v>0</v>
      </c>
      <c r="G37" s="88">
        <v>0</v>
      </c>
      <c r="H37" s="89">
        <v>0</v>
      </c>
      <c r="I37" s="89">
        <v>0</v>
      </c>
      <c r="J37" s="89">
        <v>13800</v>
      </c>
      <c r="K37" s="89">
        <v>3</v>
      </c>
      <c r="L37" s="89">
        <v>0</v>
      </c>
      <c r="M37" s="89">
        <v>0</v>
      </c>
      <c r="N37" s="89">
        <v>0</v>
      </c>
      <c r="O37" s="89">
        <v>0</v>
      </c>
      <c r="P37" s="89">
        <v>0</v>
      </c>
      <c r="Q37" s="89">
        <v>0</v>
      </c>
      <c r="R37" s="1">
        <f t="shared" si="3"/>
        <v>13800</v>
      </c>
      <c r="S37" s="1">
        <f t="shared" si="3"/>
        <v>3</v>
      </c>
      <c r="T37" s="130">
        <v>100</v>
      </c>
      <c r="U37" s="131">
        <v>100</v>
      </c>
      <c r="V37" s="87">
        <v>33000</v>
      </c>
      <c r="W37" s="1">
        <v>6</v>
      </c>
      <c r="X37" s="89">
        <v>13800</v>
      </c>
      <c r="Y37" s="89">
        <v>2</v>
      </c>
      <c r="Z37" s="89">
        <v>0</v>
      </c>
      <c r="AA37" s="89">
        <v>0</v>
      </c>
      <c r="AB37" s="89">
        <v>0</v>
      </c>
      <c r="AC37" s="89">
        <v>0</v>
      </c>
      <c r="AD37" s="89">
        <v>0</v>
      </c>
      <c r="AE37" s="89">
        <v>0</v>
      </c>
      <c r="AF37" s="89">
        <v>0</v>
      </c>
      <c r="AG37" s="89">
        <v>0</v>
      </c>
      <c r="AH37" s="1">
        <f t="shared" si="4"/>
        <v>46800</v>
      </c>
      <c r="AI37" s="1">
        <f>SUM(AG37,AE37,AC37,AA37,Y37,W37)</f>
        <v>8</v>
      </c>
      <c r="AJ37" s="90">
        <v>85.1</v>
      </c>
      <c r="AK37" s="91">
        <v>88.9</v>
      </c>
      <c r="AL37" s="87">
        <v>36309600</v>
      </c>
      <c r="AM37" s="1">
        <v>5043</v>
      </c>
      <c r="AN37" s="89">
        <v>86886000</v>
      </c>
      <c r="AO37" s="89">
        <v>8045</v>
      </c>
      <c r="AP37" s="89">
        <v>47265600</v>
      </c>
      <c r="AQ37" s="89">
        <v>3664</v>
      </c>
      <c r="AR37" s="89">
        <v>2700</v>
      </c>
      <c r="AS37" s="89">
        <v>1</v>
      </c>
      <c r="AT37" s="89">
        <v>0</v>
      </c>
      <c r="AU37" s="89">
        <v>0</v>
      </c>
      <c r="AV37" s="89">
        <v>0</v>
      </c>
      <c r="AW37" s="89">
        <v>0</v>
      </c>
      <c r="AX37" s="1">
        <f t="shared" si="8"/>
        <v>170463900</v>
      </c>
      <c r="AY37" s="1">
        <f t="shared" si="9"/>
        <v>16753</v>
      </c>
      <c r="AZ37" s="90">
        <v>105.2</v>
      </c>
      <c r="BA37" s="92">
        <v>101.4</v>
      </c>
      <c r="BB37" s="87">
        <v>468000</v>
      </c>
      <c r="BC37" s="1">
        <v>156</v>
      </c>
      <c r="BD37" s="89">
        <v>1223600</v>
      </c>
      <c r="BE37" s="89">
        <v>322</v>
      </c>
      <c r="BF37" s="89">
        <v>459000</v>
      </c>
      <c r="BG37" s="89">
        <v>102</v>
      </c>
      <c r="BH37" s="89">
        <v>0</v>
      </c>
      <c r="BI37" s="89">
        <v>0</v>
      </c>
      <c r="BJ37" s="89">
        <v>0</v>
      </c>
      <c r="BK37" s="89">
        <v>0</v>
      </c>
      <c r="BL37" s="89">
        <v>0</v>
      </c>
      <c r="BM37" s="89">
        <v>0</v>
      </c>
      <c r="BN37" s="1">
        <f t="shared" si="5"/>
        <v>2150600</v>
      </c>
      <c r="BO37" s="1">
        <f t="shared" si="6"/>
        <v>580</v>
      </c>
      <c r="BP37" s="85">
        <v>104.9</v>
      </c>
      <c r="BQ37" s="91">
        <v>102.1</v>
      </c>
      <c r="BR37" s="87">
        <v>4988000</v>
      </c>
      <c r="BS37" s="1">
        <v>1247</v>
      </c>
      <c r="BT37" s="89">
        <v>11570000</v>
      </c>
      <c r="BU37" s="89">
        <v>2314</v>
      </c>
      <c r="BV37" s="89">
        <v>7590000</v>
      </c>
      <c r="BW37" s="89">
        <v>1265</v>
      </c>
      <c r="BX37" s="89">
        <v>1300</v>
      </c>
      <c r="BY37" s="89">
        <v>1</v>
      </c>
      <c r="BZ37" s="89">
        <v>0</v>
      </c>
      <c r="CA37" s="89">
        <v>0</v>
      </c>
      <c r="CB37" s="89">
        <v>0</v>
      </c>
      <c r="CC37" s="89">
        <v>0</v>
      </c>
      <c r="CD37" s="1">
        <f t="shared" si="7"/>
        <v>24149300</v>
      </c>
      <c r="CE37" s="1">
        <f t="shared" si="7"/>
        <v>4827</v>
      </c>
      <c r="CF37" s="85">
        <v>99.6</v>
      </c>
      <c r="CG37" s="91">
        <v>98.3</v>
      </c>
      <c r="CH37" s="230">
        <v>0</v>
      </c>
      <c r="CI37" s="231">
        <v>0</v>
      </c>
      <c r="CJ37" s="93" t="s">
        <v>5</v>
      </c>
      <c r="CK37" s="94" t="s">
        <v>5</v>
      </c>
      <c r="CL37" s="87">
        <f t="shared" si="1"/>
        <v>212282800</v>
      </c>
      <c r="CM37" s="1">
        <f t="shared" si="2"/>
        <v>26465</v>
      </c>
      <c r="CN37" s="1">
        <v>20362</v>
      </c>
      <c r="CO37" s="85">
        <v>104.2</v>
      </c>
      <c r="CP37" s="85">
        <v>100.8</v>
      </c>
      <c r="CQ37" s="95">
        <v>101.4</v>
      </c>
    </row>
    <row r="38" spans="1:95" ht="32.1" customHeight="1" x14ac:dyDescent="0.15">
      <c r="A38" s="80"/>
      <c r="B38" s="96">
        <v>0</v>
      </c>
      <c r="C38" s="96">
        <v>0</v>
      </c>
      <c r="D38" s="97">
        <v>0</v>
      </c>
      <c r="E38" s="98">
        <v>0</v>
      </c>
      <c r="F38" s="99">
        <v>0</v>
      </c>
      <c r="G38" s="100">
        <v>0</v>
      </c>
      <c r="H38" s="101">
        <v>0</v>
      </c>
      <c r="I38" s="101">
        <v>0</v>
      </c>
      <c r="J38" s="101">
        <v>0</v>
      </c>
      <c r="K38" s="101">
        <v>0</v>
      </c>
      <c r="L38" s="101">
        <v>0</v>
      </c>
      <c r="M38" s="101">
        <v>0</v>
      </c>
      <c r="N38" s="101">
        <v>0</v>
      </c>
      <c r="O38" s="101">
        <v>0</v>
      </c>
      <c r="P38" s="101">
        <v>0</v>
      </c>
      <c r="Q38" s="101">
        <v>0</v>
      </c>
      <c r="R38" s="96">
        <f t="shared" si="3"/>
        <v>0</v>
      </c>
      <c r="S38" s="96">
        <f t="shared" si="3"/>
        <v>0</v>
      </c>
      <c r="T38" s="128">
        <v>0</v>
      </c>
      <c r="U38" s="129">
        <v>0</v>
      </c>
      <c r="V38" s="99">
        <v>0</v>
      </c>
      <c r="W38" s="96">
        <v>0</v>
      </c>
      <c r="X38" s="101">
        <v>0</v>
      </c>
      <c r="Y38" s="101">
        <v>0</v>
      </c>
      <c r="Z38" s="101">
        <v>0</v>
      </c>
      <c r="AA38" s="101">
        <v>0</v>
      </c>
      <c r="AB38" s="101">
        <v>0</v>
      </c>
      <c r="AC38" s="101">
        <v>0</v>
      </c>
      <c r="AD38" s="101">
        <v>0</v>
      </c>
      <c r="AE38" s="101">
        <v>0</v>
      </c>
      <c r="AF38" s="101">
        <v>0</v>
      </c>
      <c r="AG38" s="101">
        <v>0</v>
      </c>
      <c r="AH38" s="96">
        <f t="shared" si="4"/>
        <v>0</v>
      </c>
      <c r="AI38" s="96">
        <f t="shared" si="4"/>
        <v>0</v>
      </c>
      <c r="AJ38" s="102">
        <v>0</v>
      </c>
      <c r="AK38" s="103">
        <v>0</v>
      </c>
      <c r="AL38" s="99">
        <v>0</v>
      </c>
      <c r="AM38" s="96">
        <v>0</v>
      </c>
      <c r="AN38" s="101">
        <v>0</v>
      </c>
      <c r="AO38" s="101">
        <v>0</v>
      </c>
      <c r="AP38" s="101">
        <v>0</v>
      </c>
      <c r="AQ38" s="101">
        <v>0</v>
      </c>
      <c r="AR38" s="101">
        <v>0</v>
      </c>
      <c r="AS38" s="101">
        <v>0</v>
      </c>
      <c r="AT38" s="101">
        <v>0</v>
      </c>
      <c r="AU38" s="101">
        <v>0</v>
      </c>
      <c r="AV38" s="101">
        <v>0</v>
      </c>
      <c r="AW38" s="101">
        <v>0</v>
      </c>
      <c r="AX38" s="96">
        <f t="shared" si="8"/>
        <v>0</v>
      </c>
      <c r="AY38" s="96">
        <f t="shared" si="9"/>
        <v>0</v>
      </c>
      <c r="AZ38" s="102">
        <v>0</v>
      </c>
      <c r="BA38" s="104">
        <v>0</v>
      </c>
      <c r="BB38" s="99">
        <v>0</v>
      </c>
      <c r="BC38" s="96">
        <v>0</v>
      </c>
      <c r="BD38" s="101">
        <v>0</v>
      </c>
      <c r="BE38" s="101">
        <v>0</v>
      </c>
      <c r="BF38" s="101">
        <v>0</v>
      </c>
      <c r="BG38" s="101">
        <v>0</v>
      </c>
      <c r="BH38" s="101">
        <v>0</v>
      </c>
      <c r="BI38" s="101">
        <v>0</v>
      </c>
      <c r="BJ38" s="101">
        <v>0</v>
      </c>
      <c r="BK38" s="101">
        <v>0</v>
      </c>
      <c r="BL38" s="101">
        <v>0</v>
      </c>
      <c r="BM38" s="101">
        <v>0</v>
      </c>
      <c r="BN38" s="96">
        <f t="shared" si="5"/>
        <v>0</v>
      </c>
      <c r="BO38" s="96">
        <f t="shared" si="6"/>
        <v>0</v>
      </c>
      <c r="BP38" s="97">
        <v>0</v>
      </c>
      <c r="BQ38" s="103">
        <v>0</v>
      </c>
      <c r="BR38" s="99">
        <v>0</v>
      </c>
      <c r="BS38" s="96">
        <v>0</v>
      </c>
      <c r="BT38" s="101">
        <v>0</v>
      </c>
      <c r="BU38" s="101">
        <v>0</v>
      </c>
      <c r="BV38" s="101">
        <v>0</v>
      </c>
      <c r="BW38" s="101">
        <v>0</v>
      </c>
      <c r="BX38" s="101">
        <v>0</v>
      </c>
      <c r="BY38" s="101">
        <v>0</v>
      </c>
      <c r="BZ38" s="101">
        <v>0</v>
      </c>
      <c r="CA38" s="101">
        <v>0</v>
      </c>
      <c r="CB38" s="101">
        <v>0</v>
      </c>
      <c r="CC38" s="101">
        <v>0</v>
      </c>
      <c r="CD38" s="96">
        <f t="shared" si="7"/>
        <v>0</v>
      </c>
      <c r="CE38" s="96">
        <f t="shared" si="7"/>
        <v>0</v>
      </c>
      <c r="CF38" s="97">
        <v>0</v>
      </c>
      <c r="CG38" s="103">
        <v>0</v>
      </c>
      <c r="CH38" s="105">
        <v>0</v>
      </c>
      <c r="CI38" s="106">
        <v>0</v>
      </c>
      <c r="CJ38" s="107" t="s">
        <v>5</v>
      </c>
      <c r="CK38" s="155" t="s">
        <v>5</v>
      </c>
      <c r="CL38" s="99">
        <f t="shared" si="1"/>
        <v>0</v>
      </c>
      <c r="CM38" s="96">
        <f t="shared" si="2"/>
        <v>0</v>
      </c>
      <c r="CN38" s="96">
        <v>0</v>
      </c>
      <c r="CO38" s="97">
        <v>0</v>
      </c>
      <c r="CP38" s="97">
        <v>0</v>
      </c>
      <c r="CQ38" s="108">
        <v>0</v>
      </c>
    </row>
    <row r="39" spans="1:95" ht="32.1" customHeight="1" x14ac:dyDescent="0.15">
      <c r="A39" s="84" t="s">
        <v>14</v>
      </c>
      <c r="B39" s="1">
        <v>6710400</v>
      </c>
      <c r="C39" s="1">
        <v>1864</v>
      </c>
      <c r="D39" s="85">
        <v>101.5</v>
      </c>
      <c r="E39" s="86">
        <v>101.5</v>
      </c>
      <c r="F39" s="87">
        <v>0</v>
      </c>
      <c r="G39" s="88">
        <v>0</v>
      </c>
      <c r="H39" s="89">
        <v>0</v>
      </c>
      <c r="I39" s="89">
        <v>0</v>
      </c>
      <c r="J39" s="89">
        <v>0</v>
      </c>
      <c r="K39" s="89">
        <v>0</v>
      </c>
      <c r="L39" s="89">
        <v>0</v>
      </c>
      <c r="M39" s="89">
        <v>0</v>
      </c>
      <c r="N39" s="89">
        <v>0</v>
      </c>
      <c r="O39" s="89">
        <v>0</v>
      </c>
      <c r="P39" s="89">
        <v>0</v>
      </c>
      <c r="Q39" s="89">
        <v>0</v>
      </c>
      <c r="R39" s="1">
        <f t="shared" si="3"/>
        <v>0</v>
      </c>
      <c r="S39" s="1">
        <f t="shared" si="3"/>
        <v>0</v>
      </c>
      <c r="T39" s="130"/>
      <c r="U39" s="131"/>
      <c r="V39" s="87">
        <v>5500</v>
      </c>
      <c r="W39" s="1">
        <v>1</v>
      </c>
      <c r="X39" s="89">
        <v>6900</v>
      </c>
      <c r="Y39" s="89">
        <v>1</v>
      </c>
      <c r="Z39" s="89">
        <v>0</v>
      </c>
      <c r="AA39" s="89">
        <v>0</v>
      </c>
      <c r="AB39" s="89">
        <v>0</v>
      </c>
      <c r="AC39" s="89">
        <v>0</v>
      </c>
      <c r="AD39" s="89">
        <v>0</v>
      </c>
      <c r="AE39" s="89">
        <v>0</v>
      </c>
      <c r="AF39" s="89">
        <v>0</v>
      </c>
      <c r="AG39" s="89">
        <v>0</v>
      </c>
      <c r="AH39" s="1">
        <f t="shared" si="4"/>
        <v>12400</v>
      </c>
      <c r="AI39" s="1">
        <f>SUM(AG39,AE39,AC39,AA39,Y39,W39)</f>
        <v>2</v>
      </c>
      <c r="AJ39" s="90">
        <v>100</v>
      </c>
      <c r="AK39" s="91">
        <v>100</v>
      </c>
      <c r="AL39" s="87">
        <v>15566400</v>
      </c>
      <c r="AM39" s="1">
        <v>2162</v>
      </c>
      <c r="AN39" s="89">
        <v>33922800</v>
      </c>
      <c r="AO39" s="89">
        <v>3141</v>
      </c>
      <c r="AP39" s="89">
        <v>18769500</v>
      </c>
      <c r="AQ39" s="89">
        <v>1455</v>
      </c>
      <c r="AR39" s="89">
        <v>0</v>
      </c>
      <c r="AS39" s="89">
        <v>0</v>
      </c>
      <c r="AT39" s="89">
        <v>0</v>
      </c>
      <c r="AU39" s="89">
        <v>0</v>
      </c>
      <c r="AV39" s="89">
        <v>0</v>
      </c>
      <c r="AW39" s="89">
        <v>0</v>
      </c>
      <c r="AX39" s="1">
        <f t="shared" si="8"/>
        <v>68258700</v>
      </c>
      <c r="AY39" s="1">
        <f t="shared" si="9"/>
        <v>6758</v>
      </c>
      <c r="AZ39" s="90">
        <v>105.1</v>
      </c>
      <c r="BA39" s="92">
        <v>101.3</v>
      </c>
      <c r="BB39" s="87">
        <v>177000</v>
      </c>
      <c r="BC39" s="1">
        <v>59</v>
      </c>
      <c r="BD39" s="89">
        <v>672600</v>
      </c>
      <c r="BE39" s="89">
        <v>177</v>
      </c>
      <c r="BF39" s="89">
        <v>252000</v>
      </c>
      <c r="BG39" s="89">
        <v>56</v>
      </c>
      <c r="BH39" s="89">
        <v>0</v>
      </c>
      <c r="BI39" s="89">
        <v>0</v>
      </c>
      <c r="BJ39" s="89">
        <v>0</v>
      </c>
      <c r="BK39" s="89">
        <v>0</v>
      </c>
      <c r="BL39" s="89">
        <v>0</v>
      </c>
      <c r="BM39" s="89">
        <v>0</v>
      </c>
      <c r="BN39" s="1">
        <f t="shared" si="5"/>
        <v>1101600</v>
      </c>
      <c r="BO39" s="1">
        <f t="shared" si="6"/>
        <v>292</v>
      </c>
      <c r="BP39" s="85">
        <v>116.2</v>
      </c>
      <c r="BQ39" s="91">
        <v>114.5</v>
      </c>
      <c r="BR39" s="87">
        <v>2028000</v>
      </c>
      <c r="BS39" s="1">
        <v>507</v>
      </c>
      <c r="BT39" s="89">
        <v>4025000</v>
      </c>
      <c r="BU39" s="89">
        <v>805</v>
      </c>
      <c r="BV39" s="89">
        <v>3132000</v>
      </c>
      <c r="BW39" s="89">
        <v>522</v>
      </c>
      <c r="BX39" s="89">
        <v>0</v>
      </c>
      <c r="BY39" s="89">
        <v>0</v>
      </c>
      <c r="BZ39" s="89">
        <v>0</v>
      </c>
      <c r="CA39" s="89">
        <v>0</v>
      </c>
      <c r="CB39" s="89">
        <v>0</v>
      </c>
      <c r="CC39" s="89">
        <v>0</v>
      </c>
      <c r="CD39" s="1">
        <f t="shared" si="7"/>
        <v>9185000</v>
      </c>
      <c r="CE39" s="1">
        <f t="shared" si="7"/>
        <v>1834</v>
      </c>
      <c r="CF39" s="85">
        <v>102.6</v>
      </c>
      <c r="CG39" s="91">
        <v>100.8</v>
      </c>
      <c r="CH39" s="230">
        <v>0</v>
      </c>
      <c r="CI39" s="231">
        <v>0</v>
      </c>
      <c r="CJ39" s="93" t="s">
        <v>5</v>
      </c>
      <c r="CK39" s="94" t="s">
        <v>5</v>
      </c>
      <c r="CL39" s="87">
        <f t="shared" si="1"/>
        <v>85268100</v>
      </c>
      <c r="CM39" s="1">
        <f t="shared" si="2"/>
        <v>10750</v>
      </c>
      <c r="CN39" s="1">
        <v>8789</v>
      </c>
      <c r="CO39" s="85">
        <v>104.7</v>
      </c>
      <c r="CP39" s="85">
        <v>101.6</v>
      </c>
      <c r="CQ39" s="95">
        <v>101</v>
      </c>
    </row>
    <row r="40" spans="1:95" ht="32.1" customHeight="1" x14ac:dyDescent="0.15">
      <c r="A40" s="80"/>
      <c r="B40" s="96">
        <v>0</v>
      </c>
      <c r="C40" s="96">
        <v>0</v>
      </c>
      <c r="D40" s="97">
        <v>0</v>
      </c>
      <c r="E40" s="98">
        <v>0</v>
      </c>
      <c r="F40" s="99">
        <v>0</v>
      </c>
      <c r="G40" s="100">
        <v>0</v>
      </c>
      <c r="H40" s="101">
        <v>0</v>
      </c>
      <c r="I40" s="101">
        <v>0</v>
      </c>
      <c r="J40" s="101">
        <v>0</v>
      </c>
      <c r="K40" s="101">
        <v>0</v>
      </c>
      <c r="L40" s="101">
        <v>0</v>
      </c>
      <c r="M40" s="101">
        <v>0</v>
      </c>
      <c r="N40" s="101">
        <v>0</v>
      </c>
      <c r="O40" s="101">
        <v>0</v>
      </c>
      <c r="P40" s="101">
        <v>0</v>
      </c>
      <c r="Q40" s="101">
        <v>0</v>
      </c>
      <c r="R40" s="96">
        <f t="shared" si="3"/>
        <v>0</v>
      </c>
      <c r="S40" s="96">
        <f t="shared" si="3"/>
        <v>0</v>
      </c>
      <c r="T40" s="128">
        <v>0</v>
      </c>
      <c r="U40" s="129">
        <v>0</v>
      </c>
      <c r="V40" s="99">
        <v>0</v>
      </c>
      <c r="W40" s="96">
        <v>0</v>
      </c>
      <c r="X40" s="101">
        <v>0</v>
      </c>
      <c r="Y40" s="101">
        <v>0</v>
      </c>
      <c r="Z40" s="101">
        <v>0</v>
      </c>
      <c r="AA40" s="101">
        <v>0</v>
      </c>
      <c r="AB40" s="101">
        <v>0</v>
      </c>
      <c r="AC40" s="101">
        <v>0</v>
      </c>
      <c r="AD40" s="101">
        <v>0</v>
      </c>
      <c r="AE40" s="101">
        <v>0</v>
      </c>
      <c r="AF40" s="101">
        <v>0</v>
      </c>
      <c r="AG40" s="101">
        <v>0</v>
      </c>
      <c r="AH40" s="96">
        <f t="shared" si="4"/>
        <v>0</v>
      </c>
      <c r="AI40" s="96">
        <f t="shared" si="4"/>
        <v>0</v>
      </c>
      <c r="AJ40" s="102">
        <v>0</v>
      </c>
      <c r="AK40" s="103">
        <v>0</v>
      </c>
      <c r="AL40" s="99">
        <v>0</v>
      </c>
      <c r="AM40" s="96">
        <v>0</v>
      </c>
      <c r="AN40" s="101">
        <v>0</v>
      </c>
      <c r="AO40" s="101">
        <v>0</v>
      </c>
      <c r="AP40" s="101">
        <v>0</v>
      </c>
      <c r="AQ40" s="101">
        <v>0</v>
      </c>
      <c r="AR40" s="101">
        <v>0</v>
      </c>
      <c r="AS40" s="101">
        <v>0</v>
      </c>
      <c r="AT40" s="101">
        <v>0</v>
      </c>
      <c r="AU40" s="101">
        <v>0</v>
      </c>
      <c r="AV40" s="101">
        <v>0</v>
      </c>
      <c r="AW40" s="101">
        <v>0</v>
      </c>
      <c r="AX40" s="96">
        <f t="shared" si="8"/>
        <v>0</v>
      </c>
      <c r="AY40" s="96">
        <f t="shared" si="9"/>
        <v>0</v>
      </c>
      <c r="AZ40" s="102">
        <v>0</v>
      </c>
      <c r="BA40" s="104">
        <v>0</v>
      </c>
      <c r="BB40" s="99">
        <v>0</v>
      </c>
      <c r="BC40" s="96">
        <v>0</v>
      </c>
      <c r="BD40" s="101">
        <v>0</v>
      </c>
      <c r="BE40" s="101">
        <v>0</v>
      </c>
      <c r="BF40" s="101">
        <v>0</v>
      </c>
      <c r="BG40" s="101">
        <v>0</v>
      </c>
      <c r="BH40" s="101">
        <v>0</v>
      </c>
      <c r="BI40" s="101">
        <v>0</v>
      </c>
      <c r="BJ40" s="101">
        <v>0</v>
      </c>
      <c r="BK40" s="101">
        <v>0</v>
      </c>
      <c r="BL40" s="101">
        <v>0</v>
      </c>
      <c r="BM40" s="101">
        <v>0</v>
      </c>
      <c r="BN40" s="96">
        <f t="shared" si="5"/>
        <v>0</v>
      </c>
      <c r="BO40" s="96">
        <f t="shared" si="6"/>
        <v>0</v>
      </c>
      <c r="BP40" s="97">
        <v>0</v>
      </c>
      <c r="BQ40" s="103">
        <v>0</v>
      </c>
      <c r="BR40" s="99">
        <v>0</v>
      </c>
      <c r="BS40" s="96">
        <v>0</v>
      </c>
      <c r="BT40" s="101">
        <v>0</v>
      </c>
      <c r="BU40" s="101">
        <v>0</v>
      </c>
      <c r="BV40" s="101">
        <v>0</v>
      </c>
      <c r="BW40" s="101">
        <v>0</v>
      </c>
      <c r="BX40" s="101">
        <v>0</v>
      </c>
      <c r="BY40" s="101">
        <v>0</v>
      </c>
      <c r="BZ40" s="101">
        <v>0</v>
      </c>
      <c r="CA40" s="101">
        <v>0</v>
      </c>
      <c r="CB40" s="101">
        <v>0</v>
      </c>
      <c r="CC40" s="101">
        <v>0</v>
      </c>
      <c r="CD40" s="96">
        <f t="shared" si="7"/>
        <v>0</v>
      </c>
      <c r="CE40" s="96">
        <f t="shared" si="7"/>
        <v>0</v>
      </c>
      <c r="CF40" s="97">
        <v>0</v>
      </c>
      <c r="CG40" s="103">
        <v>0</v>
      </c>
      <c r="CH40" s="105">
        <v>0</v>
      </c>
      <c r="CI40" s="106">
        <v>0</v>
      </c>
      <c r="CJ40" s="107" t="s">
        <v>5</v>
      </c>
      <c r="CK40" s="155" t="s">
        <v>5</v>
      </c>
      <c r="CL40" s="133">
        <f t="shared" si="1"/>
        <v>0</v>
      </c>
      <c r="CM40" s="134">
        <f t="shared" si="2"/>
        <v>0</v>
      </c>
      <c r="CN40" s="96">
        <v>0</v>
      </c>
      <c r="CO40" s="97">
        <v>0</v>
      </c>
      <c r="CP40" s="97">
        <v>0</v>
      </c>
      <c r="CQ40" s="108">
        <v>0</v>
      </c>
    </row>
    <row r="41" spans="1:95" ht="32.1" customHeight="1" x14ac:dyDescent="0.15">
      <c r="A41" s="84" t="s">
        <v>37</v>
      </c>
      <c r="B41" s="1">
        <v>7920000</v>
      </c>
      <c r="C41" s="1">
        <v>2200</v>
      </c>
      <c r="D41" s="85">
        <v>101.1</v>
      </c>
      <c r="E41" s="86">
        <v>101.1</v>
      </c>
      <c r="F41" s="87">
        <v>0</v>
      </c>
      <c r="G41" s="88">
        <v>0</v>
      </c>
      <c r="H41" s="89">
        <v>0</v>
      </c>
      <c r="I41" s="89">
        <v>0</v>
      </c>
      <c r="J41" s="89">
        <v>9200</v>
      </c>
      <c r="K41" s="89">
        <v>2</v>
      </c>
      <c r="L41" s="89">
        <v>0</v>
      </c>
      <c r="M41" s="89">
        <v>0</v>
      </c>
      <c r="N41" s="89">
        <v>0</v>
      </c>
      <c r="O41" s="89">
        <v>0</v>
      </c>
      <c r="P41" s="89">
        <v>0</v>
      </c>
      <c r="Q41" s="89">
        <v>0</v>
      </c>
      <c r="R41" s="1">
        <f t="shared" si="3"/>
        <v>9200</v>
      </c>
      <c r="S41" s="1">
        <f t="shared" si="3"/>
        <v>2</v>
      </c>
      <c r="T41" s="130">
        <v>200</v>
      </c>
      <c r="U41" s="131">
        <v>200</v>
      </c>
      <c r="V41" s="87">
        <v>11000</v>
      </c>
      <c r="W41" s="1">
        <v>2</v>
      </c>
      <c r="X41" s="89">
        <v>6900</v>
      </c>
      <c r="Y41" s="89">
        <v>1</v>
      </c>
      <c r="Z41" s="89">
        <v>0</v>
      </c>
      <c r="AA41" s="89">
        <v>0</v>
      </c>
      <c r="AB41" s="89">
        <v>0</v>
      </c>
      <c r="AC41" s="89">
        <v>0</v>
      </c>
      <c r="AD41" s="89">
        <v>0</v>
      </c>
      <c r="AE41" s="89">
        <v>0</v>
      </c>
      <c r="AF41" s="89">
        <v>0</v>
      </c>
      <c r="AG41" s="89">
        <v>0</v>
      </c>
      <c r="AH41" s="1">
        <f t="shared" si="4"/>
        <v>17900</v>
      </c>
      <c r="AI41" s="1">
        <f>SUM(AG41,AE41,AC41,AA41,Y41,W41)</f>
        <v>3</v>
      </c>
      <c r="AJ41" s="90">
        <v>144.4</v>
      </c>
      <c r="AK41" s="91">
        <v>150</v>
      </c>
      <c r="AL41" s="87">
        <v>27806400</v>
      </c>
      <c r="AM41" s="1">
        <v>3862</v>
      </c>
      <c r="AN41" s="89">
        <v>59248800</v>
      </c>
      <c r="AO41" s="89">
        <v>5486</v>
      </c>
      <c r="AP41" s="89">
        <v>33191700</v>
      </c>
      <c r="AQ41" s="89">
        <v>2573</v>
      </c>
      <c r="AR41" s="89">
        <v>0</v>
      </c>
      <c r="AS41" s="89">
        <v>0</v>
      </c>
      <c r="AT41" s="89">
        <v>0</v>
      </c>
      <c r="AU41" s="89">
        <v>0</v>
      </c>
      <c r="AV41" s="89">
        <v>0</v>
      </c>
      <c r="AW41" s="89">
        <v>0</v>
      </c>
      <c r="AX41" s="1">
        <f t="shared" si="8"/>
        <v>120246900</v>
      </c>
      <c r="AY41" s="1">
        <f t="shared" si="9"/>
        <v>11921</v>
      </c>
      <c r="AZ41" s="90">
        <v>105</v>
      </c>
      <c r="BA41" s="92">
        <v>101.1</v>
      </c>
      <c r="BB41" s="87">
        <v>435000</v>
      </c>
      <c r="BC41" s="1">
        <v>145</v>
      </c>
      <c r="BD41" s="89">
        <v>634600</v>
      </c>
      <c r="BE41" s="89">
        <v>167</v>
      </c>
      <c r="BF41" s="89">
        <v>450000</v>
      </c>
      <c r="BG41" s="89">
        <v>100</v>
      </c>
      <c r="BH41" s="89">
        <v>2000</v>
      </c>
      <c r="BI41" s="89">
        <v>2</v>
      </c>
      <c r="BJ41" s="89">
        <v>0</v>
      </c>
      <c r="BK41" s="89">
        <v>0</v>
      </c>
      <c r="BL41" s="89">
        <v>0</v>
      </c>
      <c r="BM41" s="89">
        <v>0</v>
      </c>
      <c r="BN41" s="1">
        <f>SUM(BB41,BD41,BF41,BH41,BJ41,BL41)</f>
        <v>1521600</v>
      </c>
      <c r="BO41" s="1">
        <f t="shared" si="6"/>
        <v>414</v>
      </c>
      <c r="BP41" s="85">
        <v>111.9</v>
      </c>
      <c r="BQ41" s="91">
        <v>109.5</v>
      </c>
      <c r="BR41" s="87">
        <v>4264000</v>
      </c>
      <c r="BS41" s="1">
        <v>1066</v>
      </c>
      <c r="BT41" s="89">
        <v>8805000</v>
      </c>
      <c r="BU41" s="89">
        <v>1761</v>
      </c>
      <c r="BV41" s="89">
        <v>6144000</v>
      </c>
      <c r="BW41" s="89">
        <v>1024</v>
      </c>
      <c r="BX41" s="89">
        <v>0</v>
      </c>
      <c r="BY41" s="89">
        <v>0</v>
      </c>
      <c r="BZ41" s="89">
        <v>0</v>
      </c>
      <c r="CA41" s="89">
        <v>0</v>
      </c>
      <c r="CB41" s="89">
        <v>0</v>
      </c>
      <c r="CC41" s="89">
        <v>0</v>
      </c>
      <c r="CD41" s="1">
        <f t="shared" si="7"/>
        <v>19213000</v>
      </c>
      <c r="CE41" s="1">
        <f t="shared" si="7"/>
        <v>3851</v>
      </c>
      <c r="CF41" s="85">
        <v>103.1</v>
      </c>
      <c r="CG41" s="91">
        <v>101.4</v>
      </c>
      <c r="CH41" s="230">
        <v>0</v>
      </c>
      <c r="CI41" s="231">
        <v>0</v>
      </c>
      <c r="CJ41" s="93" t="s">
        <v>5</v>
      </c>
      <c r="CK41" s="94" t="s">
        <v>5</v>
      </c>
      <c r="CL41" s="87">
        <f t="shared" si="1"/>
        <v>148928600</v>
      </c>
      <c r="CM41" s="1">
        <f t="shared" si="2"/>
        <v>18391</v>
      </c>
      <c r="CN41" s="1">
        <v>14375</v>
      </c>
      <c r="CO41" s="85">
        <v>104.6</v>
      </c>
      <c r="CP41" s="85">
        <v>101.4</v>
      </c>
      <c r="CQ41" s="95">
        <v>100.7</v>
      </c>
    </row>
    <row r="42" spans="1:95" ht="32.1" customHeight="1" x14ac:dyDescent="0.15">
      <c r="A42" s="80"/>
      <c r="B42" s="96">
        <v>0</v>
      </c>
      <c r="C42" s="96">
        <v>0</v>
      </c>
      <c r="D42" s="97">
        <v>0</v>
      </c>
      <c r="E42" s="98">
        <v>0</v>
      </c>
      <c r="F42" s="99">
        <v>0</v>
      </c>
      <c r="G42" s="100">
        <v>0</v>
      </c>
      <c r="H42" s="101">
        <v>0</v>
      </c>
      <c r="I42" s="101">
        <v>0</v>
      </c>
      <c r="J42" s="101">
        <v>0</v>
      </c>
      <c r="K42" s="101">
        <v>0</v>
      </c>
      <c r="L42" s="101">
        <v>0</v>
      </c>
      <c r="M42" s="101">
        <v>0</v>
      </c>
      <c r="N42" s="101">
        <v>0</v>
      </c>
      <c r="O42" s="101">
        <v>0</v>
      </c>
      <c r="P42" s="101">
        <v>0</v>
      </c>
      <c r="Q42" s="101">
        <v>0</v>
      </c>
      <c r="R42" s="96">
        <f t="shared" si="3"/>
        <v>0</v>
      </c>
      <c r="S42" s="96">
        <f t="shared" si="3"/>
        <v>0</v>
      </c>
      <c r="T42" s="128">
        <v>0</v>
      </c>
      <c r="U42" s="129">
        <v>0</v>
      </c>
      <c r="V42" s="99">
        <v>0</v>
      </c>
      <c r="W42" s="96">
        <v>0</v>
      </c>
      <c r="X42" s="101">
        <v>0</v>
      </c>
      <c r="Y42" s="101">
        <v>0</v>
      </c>
      <c r="Z42" s="101">
        <v>0</v>
      </c>
      <c r="AA42" s="101">
        <v>0</v>
      </c>
      <c r="AB42" s="101">
        <v>0</v>
      </c>
      <c r="AC42" s="101">
        <v>0</v>
      </c>
      <c r="AD42" s="101">
        <v>0</v>
      </c>
      <c r="AE42" s="101">
        <v>0</v>
      </c>
      <c r="AF42" s="101">
        <v>0</v>
      </c>
      <c r="AG42" s="101">
        <v>0</v>
      </c>
      <c r="AH42" s="96">
        <f t="shared" si="4"/>
        <v>0</v>
      </c>
      <c r="AI42" s="96">
        <f t="shared" si="4"/>
        <v>0</v>
      </c>
      <c r="AJ42" s="102">
        <v>0</v>
      </c>
      <c r="AK42" s="103">
        <v>0</v>
      </c>
      <c r="AL42" s="99">
        <v>0</v>
      </c>
      <c r="AM42" s="96">
        <v>0</v>
      </c>
      <c r="AN42" s="101">
        <v>0</v>
      </c>
      <c r="AO42" s="101">
        <v>0</v>
      </c>
      <c r="AP42" s="101">
        <v>0</v>
      </c>
      <c r="AQ42" s="101">
        <v>0</v>
      </c>
      <c r="AR42" s="101">
        <v>0</v>
      </c>
      <c r="AS42" s="101">
        <v>0</v>
      </c>
      <c r="AT42" s="101">
        <v>0</v>
      </c>
      <c r="AU42" s="101">
        <v>0</v>
      </c>
      <c r="AV42" s="101">
        <v>0</v>
      </c>
      <c r="AW42" s="101">
        <v>0</v>
      </c>
      <c r="AX42" s="96">
        <f t="shared" si="8"/>
        <v>0</v>
      </c>
      <c r="AY42" s="96">
        <f t="shared" si="9"/>
        <v>0</v>
      </c>
      <c r="AZ42" s="102">
        <v>0</v>
      </c>
      <c r="BA42" s="104">
        <v>0</v>
      </c>
      <c r="BB42" s="99">
        <v>0</v>
      </c>
      <c r="BC42" s="96">
        <v>0</v>
      </c>
      <c r="BD42" s="101">
        <v>0</v>
      </c>
      <c r="BE42" s="101">
        <v>0</v>
      </c>
      <c r="BF42" s="101">
        <v>0</v>
      </c>
      <c r="BG42" s="101">
        <v>0</v>
      </c>
      <c r="BH42" s="101">
        <v>0</v>
      </c>
      <c r="BI42" s="101">
        <v>0</v>
      </c>
      <c r="BJ42" s="101">
        <v>0</v>
      </c>
      <c r="BK42" s="101">
        <v>0</v>
      </c>
      <c r="BL42" s="101">
        <v>0</v>
      </c>
      <c r="BM42" s="101">
        <v>0</v>
      </c>
      <c r="BN42" s="96">
        <f t="shared" si="5"/>
        <v>0</v>
      </c>
      <c r="BO42" s="96">
        <f t="shared" si="6"/>
        <v>0</v>
      </c>
      <c r="BP42" s="97">
        <v>0</v>
      </c>
      <c r="BQ42" s="103">
        <v>0</v>
      </c>
      <c r="BR42" s="99">
        <v>0</v>
      </c>
      <c r="BS42" s="96">
        <v>0</v>
      </c>
      <c r="BT42" s="101">
        <v>0</v>
      </c>
      <c r="BU42" s="101">
        <v>0</v>
      </c>
      <c r="BV42" s="101">
        <v>0</v>
      </c>
      <c r="BW42" s="101">
        <v>0</v>
      </c>
      <c r="BX42" s="101">
        <v>0</v>
      </c>
      <c r="BY42" s="101">
        <v>0</v>
      </c>
      <c r="BZ42" s="101">
        <v>0</v>
      </c>
      <c r="CA42" s="101">
        <v>0</v>
      </c>
      <c r="CB42" s="101">
        <v>0</v>
      </c>
      <c r="CC42" s="101">
        <v>0</v>
      </c>
      <c r="CD42" s="96">
        <f t="shared" si="7"/>
        <v>0</v>
      </c>
      <c r="CE42" s="96">
        <f t="shared" si="7"/>
        <v>0</v>
      </c>
      <c r="CF42" s="97">
        <v>0</v>
      </c>
      <c r="CG42" s="337">
        <v>0</v>
      </c>
      <c r="CH42" s="105">
        <v>0</v>
      </c>
      <c r="CI42" s="106">
        <v>0</v>
      </c>
      <c r="CJ42" s="107" t="s">
        <v>5</v>
      </c>
      <c r="CK42" s="155" t="s">
        <v>5</v>
      </c>
      <c r="CL42" s="99">
        <f t="shared" si="1"/>
        <v>0</v>
      </c>
      <c r="CM42" s="96">
        <f t="shared" si="2"/>
        <v>0</v>
      </c>
      <c r="CN42" s="96">
        <v>0</v>
      </c>
      <c r="CO42" s="97">
        <v>0</v>
      </c>
      <c r="CP42" s="97">
        <v>0</v>
      </c>
      <c r="CQ42" s="108">
        <v>0</v>
      </c>
    </row>
    <row r="43" spans="1:95" ht="32.1" customHeight="1" x14ac:dyDescent="0.15">
      <c r="A43" s="84" t="s">
        <v>15</v>
      </c>
      <c r="B43" s="1">
        <v>7974000</v>
      </c>
      <c r="C43" s="1">
        <v>2215</v>
      </c>
      <c r="D43" s="85">
        <v>104.3</v>
      </c>
      <c r="E43" s="86">
        <v>104.3</v>
      </c>
      <c r="F43" s="87">
        <v>0</v>
      </c>
      <c r="G43" s="88">
        <v>0</v>
      </c>
      <c r="H43" s="89">
        <v>0</v>
      </c>
      <c r="I43" s="89">
        <v>0</v>
      </c>
      <c r="J43" s="89">
        <v>0</v>
      </c>
      <c r="K43" s="89">
        <v>0</v>
      </c>
      <c r="L43" s="89">
        <v>0</v>
      </c>
      <c r="M43" s="89">
        <v>0</v>
      </c>
      <c r="N43" s="89">
        <v>0</v>
      </c>
      <c r="O43" s="89">
        <v>0</v>
      </c>
      <c r="P43" s="89">
        <v>0</v>
      </c>
      <c r="Q43" s="89">
        <v>0</v>
      </c>
      <c r="R43" s="1">
        <f t="shared" si="3"/>
        <v>0</v>
      </c>
      <c r="S43" s="1">
        <f t="shared" si="3"/>
        <v>0</v>
      </c>
      <c r="T43" s="130"/>
      <c r="U43" s="131"/>
      <c r="V43" s="87">
        <v>11000</v>
      </c>
      <c r="W43" s="1">
        <v>2</v>
      </c>
      <c r="X43" s="89">
        <v>6900</v>
      </c>
      <c r="Y43" s="89">
        <v>1</v>
      </c>
      <c r="Z43" s="89">
        <v>41000</v>
      </c>
      <c r="AA43" s="89">
        <v>5</v>
      </c>
      <c r="AB43" s="89">
        <v>0</v>
      </c>
      <c r="AC43" s="89">
        <v>0</v>
      </c>
      <c r="AD43" s="89">
        <v>0</v>
      </c>
      <c r="AE43" s="89">
        <v>0</v>
      </c>
      <c r="AF43" s="89">
        <v>0</v>
      </c>
      <c r="AG43" s="89">
        <v>0</v>
      </c>
      <c r="AH43" s="1">
        <f t="shared" si="4"/>
        <v>58900</v>
      </c>
      <c r="AI43" s="1">
        <f>SUM(AG43,AE43,AC43,AA43,Y43,W43)</f>
        <v>8</v>
      </c>
      <c r="AJ43" s="90">
        <v>102.4</v>
      </c>
      <c r="AK43" s="91">
        <v>100</v>
      </c>
      <c r="AL43" s="87">
        <v>24832800</v>
      </c>
      <c r="AM43" s="1">
        <v>3449</v>
      </c>
      <c r="AN43" s="89">
        <v>54691200</v>
      </c>
      <c r="AO43" s="89">
        <v>5064</v>
      </c>
      <c r="AP43" s="89">
        <v>30482700</v>
      </c>
      <c r="AQ43" s="89">
        <v>2363</v>
      </c>
      <c r="AR43" s="89">
        <v>0</v>
      </c>
      <c r="AS43" s="89">
        <v>0</v>
      </c>
      <c r="AT43" s="89">
        <v>0</v>
      </c>
      <c r="AU43" s="89">
        <v>0</v>
      </c>
      <c r="AV43" s="89">
        <v>0</v>
      </c>
      <c r="AW43" s="89">
        <v>0</v>
      </c>
      <c r="AX43" s="1">
        <f t="shared" si="8"/>
        <v>110006700</v>
      </c>
      <c r="AY43" s="1">
        <f t="shared" si="9"/>
        <v>10876</v>
      </c>
      <c r="AZ43" s="90">
        <v>106.5</v>
      </c>
      <c r="BA43" s="92">
        <v>102.7</v>
      </c>
      <c r="BB43" s="87">
        <v>279000</v>
      </c>
      <c r="BC43" s="1">
        <v>93</v>
      </c>
      <c r="BD43" s="89">
        <v>923400</v>
      </c>
      <c r="BE43" s="89">
        <v>243</v>
      </c>
      <c r="BF43" s="89">
        <v>355500</v>
      </c>
      <c r="BG43" s="89">
        <v>79</v>
      </c>
      <c r="BH43" s="89">
        <v>0</v>
      </c>
      <c r="BI43" s="89">
        <v>0</v>
      </c>
      <c r="BJ43" s="89">
        <v>0</v>
      </c>
      <c r="BK43" s="89">
        <v>0</v>
      </c>
      <c r="BL43" s="89">
        <v>0</v>
      </c>
      <c r="BM43" s="89">
        <v>0</v>
      </c>
      <c r="BN43" s="1">
        <f>SUM(BB43,BD43,BF43,BH43,BJ43,BL43)</f>
        <v>1557900</v>
      </c>
      <c r="BO43" s="1">
        <f t="shared" si="6"/>
        <v>415</v>
      </c>
      <c r="BP43" s="85">
        <v>100.8</v>
      </c>
      <c r="BQ43" s="91">
        <v>97.9</v>
      </c>
      <c r="BR43" s="87">
        <v>3076000</v>
      </c>
      <c r="BS43" s="1">
        <v>769</v>
      </c>
      <c r="BT43" s="89">
        <v>6330000</v>
      </c>
      <c r="BU43" s="89">
        <v>1266</v>
      </c>
      <c r="BV43" s="89">
        <v>4854000</v>
      </c>
      <c r="BW43" s="89">
        <v>809</v>
      </c>
      <c r="BX43" s="89">
        <v>0</v>
      </c>
      <c r="BY43" s="89">
        <v>0</v>
      </c>
      <c r="BZ43" s="89">
        <v>0</v>
      </c>
      <c r="CA43" s="89">
        <v>0</v>
      </c>
      <c r="CB43" s="89">
        <v>0</v>
      </c>
      <c r="CC43" s="89">
        <v>0</v>
      </c>
      <c r="CD43" s="1">
        <f t="shared" si="7"/>
        <v>14260000</v>
      </c>
      <c r="CE43" s="1">
        <f t="shared" si="7"/>
        <v>2844</v>
      </c>
      <c r="CF43" s="85">
        <v>102.1</v>
      </c>
      <c r="CG43" s="92">
        <v>100.5</v>
      </c>
      <c r="CH43" s="105">
        <v>0</v>
      </c>
      <c r="CI43" s="231">
        <v>0</v>
      </c>
      <c r="CJ43" s="93" t="s">
        <v>5</v>
      </c>
      <c r="CK43" s="94" t="s">
        <v>5</v>
      </c>
      <c r="CL43" s="87">
        <f t="shared" si="1"/>
        <v>133857500</v>
      </c>
      <c r="CM43" s="1">
        <f t="shared" si="2"/>
        <v>16358</v>
      </c>
      <c r="CN43" s="1">
        <v>13068</v>
      </c>
      <c r="CO43" s="85">
        <v>105.8</v>
      </c>
      <c r="CP43" s="85">
        <v>102.4</v>
      </c>
      <c r="CQ43" s="95">
        <v>102.3</v>
      </c>
    </row>
    <row r="44" spans="1:95" ht="32.1" customHeight="1" x14ac:dyDescent="0.15">
      <c r="A44" s="80"/>
      <c r="B44" s="96">
        <v>5000</v>
      </c>
      <c r="C44" s="96">
        <v>5</v>
      </c>
      <c r="D44" s="97">
        <v>166.7</v>
      </c>
      <c r="E44" s="98">
        <v>166.7</v>
      </c>
      <c r="F44" s="99"/>
      <c r="G44" s="100"/>
      <c r="H44" s="101"/>
      <c r="I44" s="101"/>
      <c r="J44" s="331"/>
      <c r="K44" s="96"/>
      <c r="L44" s="101"/>
      <c r="M44" s="101"/>
      <c r="N44" s="101"/>
      <c r="O44" s="101"/>
      <c r="P44" s="101"/>
      <c r="Q44" s="101"/>
      <c r="R44" s="96"/>
      <c r="S44" s="96"/>
      <c r="T44" s="128">
        <v>0</v>
      </c>
      <c r="U44" s="129">
        <v>0</v>
      </c>
      <c r="V44" s="99"/>
      <c r="W44" s="331"/>
      <c r="X44" s="96"/>
      <c r="Y44" s="101"/>
      <c r="Z44" s="101"/>
      <c r="AA44" s="101"/>
      <c r="AB44" s="101"/>
      <c r="AC44" s="101"/>
      <c r="AD44" s="101"/>
      <c r="AE44" s="101"/>
      <c r="AF44" s="101"/>
      <c r="AG44" s="101"/>
      <c r="AH44" s="96"/>
      <c r="AI44" s="96"/>
      <c r="AJ44" s="102">
        <v>0</v>
      </c>
      <c r="AK44" s="103">
        <v>0</v>
      </c>
      <c r="AL44" s="99"/>
      <c r="AM44" s="96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96">
        <v>30000</v>
      </c>
      <c r="AY44" s="96">
        <v>10</v>
      </c>
      <c r="AZ44" s="102">
        <v>90.9</v>
      </c>
      <c r="BA44" s="104">
        <v>90.9</v>
      </c>
      <c r="BB44" s="99"/>
      <c r="BC44" s="96"/>
      <c r="BD44" s="101"/>
      <c r="BE44" s="101"/>
      <c r="BF44" s="101"/>
      <c r="BG44" s="101"/>
      <c r="BH44" s="101"/>
      <c r="BI44" s="101"/>
      <c r="BJ44" s="101"/>
      <c r="BK44" s="101"/>
      <c r="BL44" s="101"/>
      <c r="BM44" s="101"/>
      <c r="BN44" s="96"/>
      <c r="BO44" s="96"/>
      <c r="BP44" s="97">
        <v>0</v>
      </c>
      <c r="BQ44" s="103">
        <v>0</v>
      </c>
      <c r="BR44" s="99"/>
      <c r="BS44" s="96"/>
      <c r="BT44" s="101"/>
      <c r="BU44" s="101"/>
      <c r="BV44" s="101"/>
      <c r="BW44" s="101"/>
      <c r="BX44" s="101"/>
      <c r="BY44" s="101"/>
      <c r="BZ44" s="101"/>
      <c r="CA44" s="101"/>
      <c r="CB44" s="101"/>
      <c r="CC44" s="101"/>
      <c r="CD44" s="96"/>
      <c r="CE44" s="96"/>
      <c r="CF44" s="97"/>
      <c r="CG44" s="337"/>
      <c r="CH44" s="335">
        <v>0</v>
      </c>
      <c r="CI44" s="106">
        <v>0</v>
      </c>
      <c r="CJ44" s="107" t="s">
        <v>5</v>
      </c>
      <c r="CK44" s="155" t="s">
        <v>5</v>
      </c>
      <c r="CL44" s="99">
        <f>CL14</f>
        <v>35000</v>
      </c>
      <c r="CM44" s="96">
        <f>CM14</f>
        <v>15</v>
      </c>
      <c r="CN44" s="96"/>
      <c r="CO44" s="97">
        <v>89.7</v>
      </c>
      <c r="CP44" s="97">
        <v>100</v>
      </c>
      <c r="CQ44" s="108">
        <v>0</v>
      </c>
    </row>
    <row r="45" spans="1:95" ht="32.1" customHeight="1" x14ac:dyDescent="0.15">
      <c r="A45" s="84" t="s">
        <v>38</v>
      </c>
      <c r="B45" s="1">
        <f>SUM(B9,B11,B13,B15,B17,B19,B21,B23,B25,B27,B29,B31,B33,B35,B37,B39,B41,B43)</f>
        <v>195793200</v>
      </c>
      <c r="C45" s="1">
        <f>SUM(C9,C11,C13,C15,C17,C19,C21,C23,C25,C27,C29,C31,C33,C35,C37,C39,C41,C43,)</f>
        <v>54387</v>
      </c>
      <c r="D45" s="85">
        <v>101.8</v>
      </c>
      <c r="E45" s="86">
        <v>101.8</v>
      </c>
      <c r="F45" s="87">
        <f>SUM(F9,F11,F13,F15,F17,F19,F21,F23,F25,F27,F29,F31,F33,F35,F37,F39,F41,F43)</f>
        <v>6200</v>
      </c>
      <c r="G45" s="89">
        <f t="shared" ref="G45:R45" si="10">SUM(G9,G11,G13,G15,G17,G19,G21,G23,G25,G27,G29,G31,G33,G35,G37,G39,G41,G43)</f>
        <v>2</v>
      </c>
      <c r="H45" s="89">
        <f t="shared" si="10"/>
        <v>3900</v>
      </c>
      <c r="I45" s="89">
        <f t="shared" si="10"/>
        <v>1</v>
      </c>
      <c r="J45" s="89">
        <f t="shared" si="10"/>
        <v>115000</v>
      </c>
      <c r="K45" s="1">
        <f t="shared" si="10"/>
        <v>25</v>
      </c>
      <c r="L45" s="1">
        <f t="shared" si="10"/>
        <v>0</v>
      </c>
      <c r="M45" s="1">
        <f t="shared" si="10"/>
        <v>0</v>
      </c>
      <c r="N45" s="1">
        <f t="shared" si="10"/>
        <v>0</v>
      </c>
      <c r="O45" s="1">
        <f t="shared" si="10"/>
        <v>0</v>
      </c>
      <c r="P45" s="1">
        <f t="shared" si="10"/>
        <v>0</v>
      </c>
      <c r="Q45" s="1">
        <f t="shared" si="10"/>
        <v>0</v>
      </c>
      <c r="R45" s="1">
        <f t="shared" si="10"/>
        <v>125100</v>
      </c>
      <c r="S45" s="1">
        <f>SUM(S9,S11,S13,S15,S17,S19,S21,S23,S25,S27,S29,S31,S33,S35,S37,S39,S41,S43)</f>
        <v>28</v>
      </c>
      <c r="T45" s="130">
        <v>103.8</v>
      </c>
      <c r="U45" s="131">
        <v>103.7</v>
      </c>
      <c r="V45" s="87">
        <f>SUM(V9,V11,V13,V15,V17,V19,V21,V23,V25,V27,V29,V31,V33,V35,V37,V39,V41,V43)</f>
        <v>203500</v>
      </c>
      <c r="W45" s="89">
        <f t="shared" ref="W45:AI45" si="11">SUM(W9,W11,W13,W15,W17,W19,W21,W23,W25,W27,W29,W31,W33,W35,W37,W39,W41,W43)</f>
        <v>37</v>
      </c>
      <c r="X45" s="89">
        <f t="shared" si="11"/>
        <v>269100</v>
      </c>
      <c r="Y45" s="88">
        <f t="shared" si="11"/>
        <v>39</v>
      </c>
      <c r="Z45" s="332">
        <f t="shared" si="11"/>
        <v>172200</v>
      </c>
      <c r="AA45" s="332">
        <f t="shared" si="11"/>
        <v>21</v>
      </c>
      <c r="AB45" s="89">
        <f t="shared" si="11"/>
        <v>0</v>
      </c>
      <c r="AC45" s="88">
        <f t="shared" si="11"/>
        <v>0</v>
      </c>
      <c r="AD45" s="332">
        <f t="shared" si="11"/>
        <v>0</v>
      </c>
      <c r="AE45" s="332">
        <f t="shared" si="11"/>
        <v>0</v>
      </c>
      <c r="AF45" s="332">
        <f t="shared" si="11"/>
        <v>5200</v>
      </c>
      <c r="AG45" s="332">
        <f t="shared" si="11"/>
        <v>1</v>
      </c>
      <c r="AH45" s="332">
        <f t="shared" si="11"/>
        <v>650000</v>
      </c>
      <c r="AI45" s="89">
        <f t="shared" si="11"/>
        <v>98</v>
      </c>
      <c r="AJ45" s="90">
        <v>118.5</v>
      </c>
      <c r="AK45" s="91">
        <v>116.7</v>
      </c>
      <c r="AL45" s="87">
        <f>SUM(AL9,AL11,AL13,AL15,AL17,AL19,AL21,AL23,AL27,AL29,AL25,AL31,AL33,AL35,AL37,AL39,AL41,AL43)</f>
        <v>402638400</v>
      </c>
      <c r="AM45" s="88">
        <f t="shared" ref="AM45:AY45" si="12">SUM(AM9,AM11,AM13,AM15,AM17,AM19,AM21,AM23,AM27,AM29,AM25,AM31,AM33,AM35,AM37,AM39,AM41,AM43)</f>
        <v>55922</v>
      </c>
      <c r="AN45" s="332">
        <f t="shared" si="12"/>
        <v>947872800</v>
      </c>
      <c r="AO45" s="89">
        <f t="shared" si="12"/>
        <v>87766</v>
      </c>
      <c r="AP45" s="88">
        <f t="shared" si="12"/>
        <v>539632800</v>
      </c>
      <c r="AQ45" s="89">
        <f t="shared" si="12"/>
        <v>41832</v>
      </c>
      <c r="AR45" s="88">
        <f t="shared" si="12"/>
        <v>29700</v>
      </c>
      <c r="AS45" s="89">
        <f t="shared" si="12"/>
        <v>11</v>
      </c>
      <c r="AT45" s="89">
        <f t="shared" si="12"/>
        <v>0</v>
      </c>
      <c r="AU45" s="88">
        <f t="shared" si="12"/>
        <v>0</v>
      </c>
      <c r="AV45" s="332">
        <f t="shared" si="12"/>
        <v>0</v>
      </c>
      <c r="AW45" s="332">
        <f t="shared" si="12"/>
        <v>0</v>
      </c>
      <c r="AX45" s="332">
        <f t="shared" si="12"/>
        <v>1890173700</v>
      </c>
      <c r="AY45" s="89">
        <f t="shared" si="12"/>
        <v>185531</v>
      </c>
      <c r="AZ45" s="90">
        <v>105.6</v>
      </c>
      <c r="BA45" s="92">
        <v>101.7</v>
      </c>
      <c r="BB45" s="333">
        <f>SUM(BB9,BB11,BB13,BB15,BB17,BB19,BB21,BB23,BB25,BB27,BB29,BB31,BB33,BB35,BB37,BB39,BB41,BB43)</f>
        <v>8976000</v>
      </c>
      <c r="BC45" s="332">
        <f t="shared" ref="BC45:BO45" si="13">SUM(BC9,BC11,BC13,BC15,BC17,BC19,BC21,BC23,BC25,BC27,BC29,BC31,BC33,BC35,BC37,BC39,BC41,BC43)</f>
        <v>2992</v>
      </c>
      <c r="BD45" s="89">
        <f t="shared" si="13"/>
        <v>20786000</v>
      </c>
      <c r="BE45" s="88">
        <f t="shared" si="13"/>
        <v>5470</v>
      </c>
      <c r="BF45" s="332">
        <f t="shared" si="13"/>
        <v>7303500</v>
      </c>
      <c r="BG45" s="332">
        <f t="shared" si="13"/>
        <v>1623</v>
      </c>
      <c r="BH45" s="332">
        <f t="shared" si="13"/>
        <v>66000</v>
      </c>
      <c r="BI45" s="332">
        <f t="shared" si="13"/>
        <v>66</v>
      </c>
      <c r="BJ45" s="332">
        <f t="shared" si="13"/>
        <v>0</v>
      </c>
      <c r="BK45" s="332">
        <f t="shared" si="13"/>
        <v>0</v>
      </c>
      <c r="BL45" s="332">
        <f t="shared" si="13"/>
        <v>0</v>
      </c>
      <c r="BM45" s="332">
        <f t="shared" si="13"/>
        <v>0</v>
      </c>
      <c r="BN45" s="332">
        <f t="shared" si="13"/>
        <v>37131500</v>
      </c>
      <c r="BO45" s="89">
        <f t="shared" si="13"/>
        <v>10151</v>
      </c>
      <c r="BP45" s="85">
        <v>107.1</v>
      </c>
      <c r="BQ45" s="91">
        <v>105.2</v>
      </c>
      <c r="BR45" s="333">
        <f>SUM(BR9,BR11,BR13,BR15,BR17,BR19,BR21,BR23,BR25,BR27,BR29,BR31,BR33,BR35,BR37,BR39,BR41,BR43)</f>
        <v>65300000</v>
      </c>
      <c r="BS45" s="332">
        <f t="shared" ref="BS45:CE45" si="14">SUM(BS9,BS11,BS13,BS15,BS17,BS19,BS21,BS23,BS25,BS27,BS29,BS31,BS33,BS35,BS37,BS39,BS41,BS43)</f>
        <v>16325</v>
      </c>
      <c r="BT45" s="332">
        <f t="shared" si="14"/>
        <v>151655000</v>
      </c>
      <c r="BU45" s="332">
        <f t="shared" si="14"/>
        <v>30331</v>
      </c>
      <c r="BV45" s="332">
        <f t="shared" si="14"/>
        <v>91536000</v>
      </c>
      <c r="BW45" s="332">
        <f t="shared" si="14"/>
        <v>15256</v>
      </c>
      <c r="BX45" s="89">
        <f t="shared" si="14"/>
        <v>15600</v>
      </c>
      <c r="BY45" s="89">
        <f t="shared" si="14"/>
        <v>12</v>
      </c>
      <c r="BZ45" s="88">
        <f t="shared" si="14"/>
        <v>0</v>
      </c>
      <c r="CA45" s="332">
        <f t="shared" si="14"/>
        <v>0</v>
      </c>
      <c r="CB45" s="332">
        <f t="shared" si="14"/>
        <v>0</v>
      </c>
      <c r="CC45" s="332">
        <f t="shared" si="14"/>
        <v>0</v>
      </c>
      <c r="CD45" s="332">
        <f t="shared" si="14"/>
        <v>308506600</v>
      </c>
      <c r="CE45" s="89">
        <f t="shared" si="14"/>
        <v>61924</v>
      </c>
      <c r="CF45" s="85">
        <v>101.9</v>
      </c>
      <c r="CG45" s="92">
        <v>100.3</v>
      </c>
      <c r="CH45" s="87">
        <f>SUM(CH9,CH11,CH13,CH15,CH17,CH19,CH21,CH23,CH25,CH27,CH29,CH31,CH33,CH35,CH37,CH39,CH41,CH43)</f>
        <v>3600</v>
      </c>
      <c r="CI45" s="1">
        <f>SUM(CI9,CI11,CI13,CI15,CI17,CI19,CI21,CI23,CI25,CI27,CI29,CI31,CI33,CI35,CI37,CI39,CI41,CI43)</f>
        <v>1</v>
      </c>
      <c r="CJ45" s="93"/>
      <c r="CK45" s="94"/>
      <c r="CL45" s="87">
        <f>SUM(CL9,CL11,CL13,CL15,CL17,CL19,CL21,CL23,CL25,CL27,CL29,CL31,CL33,CL35,CL37,CL39,CL41,CL43)</f>
        <v>2432383700</v>
      </c>
      <c r="CM45" s="1">
        <f>SUM(CM9,CM11,CM13,CM15,CM17,CM19,CM21,CM23,CM25,CM27,CM29,CM31,CM33,CM35,CM37,CM39,CM41,CM43)</f>
        <v>312120</v>
      </c>
      <c r="CN45" s="1">
        <f>SUM(CN9,CN11,CN13,CN15,CN17,CN19,CN21,CN23,CN25,CN27,CN29,CN31,CN33,CN35,CN37,CN39,CN41,CN43)</f>
        <v>237627</v>
      </c>
      <c r="CO45" s="85">
        <v>104.8</v>
      </c>
      <c r="CP45" s="85">
        <v>101.5</v>
      </c>
      <c r="CQ45" s="95">
        <v>101.5</v>
      </c>
    </row>
    <row r="46" spans="1:95" ht="32.1" customHeight="1" x14ac:dyDescent="0.15">
      <c r="A46" s="80"/>
      <c r="B46" s="96">
        <v>3000</v>
      </c>
      <c r="C46" s="96">
        <v>3</v>
      </c>
      <c r="D46" s="97">
        <v>100</v>
      </c>
      <c r="E46" s="98">
        <v>100</v>
      </c>
      <c r="F46" s="99"/>
      <c r="G46" s="101"/>
      <c r="H46" s="101"/>
      <c r="I46" s="101"/>
      <c r="J46" s="101"/>
      <c r="K46" s="96"/>
      <c r="L46" s="101"/>
      <c r="M46" s="101"/>
      <c r="N46" s="101"/>
      <c r="O46" s="101"/>
      <c r="P46" s="101"/>
      <c r="Q46" s="101"/>
      <c r="R46" s="96"/>
      <c r="S46" s="96"/>
      <c r="T46" s="97">
        <v>0</v>
      </c>
      <c r="U46" s="104">
        <v>0</v>
      </c>
      <c r="V46" s="99"/>
      <c r="W46" s="96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96"/>
      <c r="AI46" s="96"/>
      <c r="AJ46" s="102">
        <v>0</v>
      </c>
      <c r="AK46" s="103">
        <v>0</v>
      </c>
      <c r="AL46" s="99"/>
      <c r="AM46" s="96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96">
        <v>33000</v>
      </c>
      <c r="AY46" s="96">
        <v>11</v>
      </c>
      <c r="AZ46" s="97">
        <v>366.7</v>
      </c>
      <c r="BA46" s="104">
        <v>366.7</v>
      </c>
      <c r="BB46" s="99"/>
      <c r="BC46" s="96"/>
      <c r="BD46" s="101"/>
      <c r="BE46" s="101"/>
      <c r="BF46" s="101"/>
      <c r="BG46" s="101"/>
      <c r="BH46" s="101"/>
      <c r="BI46" s="101"/>
      <c r="BJ46" s="101"/>
      <c r="BK46" s="101"/>
      <c r="BL46" s="101"/>
      <c r="BM46" s="101"/>
      <c r="BN46" s="96"/>
      <c r="BO46" s="96"/>
      <c r="BP46" s="97">
        <v>0</v>
      </c>
      <c r="BQ46" s="103">
        <v>0</v>
      </c>
      <c r="BR46" s="99"/>
      <c r="BS46" s="96"/>
      <c r="BT46" s="101"/>
      <c r="BU46" s="101"/>
      <c r="BV46" s="101"/>
      <c r="BW46" s="101"/>
      <c r="BX46" s="101"/>
      <c r="BY46" s="101"/>
      <c r="BZ46" s="101"/>
      <c r="CA46" s="101"/>
      <c r="CB46" s="101"/>
      <c r="CC46" s="101"/>
      <c r="CD46" s="96">
        <v>3000</v>
      </c>
      <c r="CE46" s="96">
        <v>1</v>
      </c>
      <c r="CF46" s="97">
        <v>0</v>
      </c>
      <c r="CG46" s="337">
        <v>0</v>
      </c>
      <c r="CH46" s="105">
        <v>0</v>
      </c>
      <c r="CI46" s="106">
        <v>0</v>
      </c>
      <c r="CJ46" s="107"/>
      <c r="CK46" s="107" t="s">
        <v>5</v>
      </c>
      <c r="CL46" s="99">
        <v>39000</v>
      </c>
      <c r="CM46" s="96">
        <v>15</v>
      </c>
      <c r="CN46" s="96"/>
      <c r="CO46" s="97">
        <v>325</v>
      </c>
      <c r="CP46" s="97">
        <v>250</v>
      </c>
      <c r="CQ46" s="108">
        <v>0</v>
      </c>
    </row>
    <row r="47" spans="1:95" ht="32.1" customHeight="1" thickBot="1" x14ac:dyDescent="0.2">
      <c r="A47" s="109" t="s">
        <v>181</v>
      </c>
      <c r="B47" s="110">
        <v>192261600</v>
      </c>
      <c r="C47" s="110">
        <v>53406</v>
      </c>
      <c r="D47" s="111">
        <v>100.9</v>
      </c>
      <c r="E47" s="112">
        <v>100.9</v>
      </c>
      <c r="F47" s="113">
        <v>6200</v>
      </c>
      <c r="G47" s="114">
        <v>2</v>
      </c>
      <c r="H47" s="115">
        <v>3900</v>
      </c>
      <c r="I47" s="115">
        <v>1</v>
      </c>
      <c r="J47" s="110">
        <v>110400</v>
      </c>
      <c r="K47" s="115">
        <v>24</v>
      </c>
      <c r="L47" s="115">
        <v>0</v>
      </c>
      <c r="M47" s="115">
        <v>0</v>
      </c>
      <c r="N47" s="115">
        <v>0</v>
      </c>
      <c r="O47" s="115">
        <v>0</v>
      </c>
      <c r="P47" s="115">
        <v>0</v>
      </c>
      <c r="Q47" s="115">
        <v>0</v>
      </c>
      <c r="R47" s="110">
        <v>120500</v>
      </c>
      <c r="S47" s="110">
        <v>27</v>
      </c>
      <c r="T47" s="111">
        <v>100</v>
      </c>
      <c r="U47" s="116">
        <v>100</v>
      </c>
      <c r="V47" s="113">
        <v>214500</v>
      </c>
      <c r="W47" s="110">
        <v>39</v>
      </c>
      <c r="X47" s="115">
        <v>186300</v>
      </c>
      <c r="Y47" s="115">
        <v>27</v>
      </c>
      <c r="Z47" s="115">
        <v>147600</v>
      </c>
      <c r="AA47" s="115">
        <v>18</v>
      </c>
      <c r="AB47" s="115">
        <v>0</v>
      </c>
      <c r="AC47" s="115">
        <v>0</v>
      </c>
      <c r="AD47" s="115">
        <v>0</v>
      </c>
      <c r="AE47" s="115">
        <v>0</v>
      </c>
      <c r="AF47" s="115">
        <v>0</v>
      </c>
      <c r="AG47" s="115">
        <v>0</v>
      </c>
      <c r="AH47" s="110">
        <v>548400</v>
      </c>
      <c r="AI47" s="110">
        <v>84</v>
      </c>
      <c r="AJ47" s="117">
        <v>96.4</v>
      </c>
      <c r="AK47" s="118">
        <v>93.3</v>
      </c>
      <c r="AL47" s="113">
        <v>474249600</v>
      </c>
      <c r="AM47" s="110">
        <v>65868</v>
      </c>
      <c r="AN47" s="115">
        <v>752101200</v>
      </c>
      <c r="AO47" s="115">
        <v>69639</v>
      </c>
      <c r="AP47" s="115">
        <v>504764100</v>
      </c>
      <c r="AQ47" s="115">
        <v>39129</v>
      </c>
      <c r="AR47" s="115">
        <v>0</v>
      </c>
      <c r="AS47" s="115">
        <v>0</v>
      </c>
      <c r="AT47" s="115">
        <v>9180000</v>
      </c>
      <c r="AU47" s="115">
        <v>1700</v>
      </c>
      <c r="AV47" s="115">
        <v>50025600</v>
      </c>
      <c r="AW47" s="115">
        <v>6176</v>
      </c>
      <c r="AX47" s="110">
        <v>1790353500</v>
      </c>
      <c r="AY47" s="110">
        <v>182512</v>
      </c>
      <c r="AZ47" s="111">
        <v>105.6</v>
      </c>
      <c r="BA47" s="116">
        <v>102.6</v>
      </c>
      <c r="BB47" s="113">
        <v>10548000</v>
      </c>
      <c r="BC47" s="110">
        <v>3516</v>
      </c>
      <c r="BD47" s="115">
        <v>17119000</v>
      </c>
      <c r="BE47" s="115">
        <v>4505</v>
      </c>
      <c r="BF47" s="115">
        <v>6633000</v>
      </c>
      <c r="BG47" s="115">
        <v>1474</v>
      </c>
      <c r="BH47" s="115">
        <v>53000</v>
      </c>
      <c r="BI47" s="115">
        <v>53</v>
      </c>
      <c r="BJ47" s="115">
        <v>0</v>
      </c>
      <c r="BK47" s="115">
        <v>0</v>
      </c>
      <c r="BL47" s="115">
        <v>301600</v>
      </c>
      <c r="BM47" s="115">
        <v>104</v>
      </c>
      <c r="BN47" s="110">
        <v>34654600</v>
      </c>
      <c r="BO47" s="110">
        <v>9652</v>
      </c>
      <c r="BP47" s="111">
        <v>113.9</v>
      </c>
      <c r="BQ47" s="118">
        <v>112.7</v>
      </c>
      <c r="BR47" s="113">
        <v>78692000</v>
      </c>
      <c r="BS47" s="110">
        <v>19673</v>
      </c>
      <c r="BT47" s="115">
        <v>130495000</v>
      </c>
      <c r="BU47" s="115">
        <v>26099</v>
      </c>
      <c r="BV47" s="115">
        <v>90120000</v>
      </c>
      <c r="BW47" s="115">
        <v>15020</v>
      </c>
      <c r="BX47" s="115">
        <v>9100</v>
      </c>
      <c r="BY47" s="115">
        <v>7</v>
      </c>
      <c r="BZ47" s="115">
        <v>0</v>
      </c>
      <c r="CA47" s="115">
        <v>0</v>
      </c>
      <c r="CB47" s="115">
        <v>3518800</v>
      </c>
      <c r="CC47" s="115">
        <v>926</v>
      </c>
      <c r="CD47" s="110">
        <v>302837900</v>
      </c>
      <c r="CE47" s="110">
        <v>61726</v>
      </c>
      <c r="CF47" s="111">
        <v>101.2</v>
      </c>
      <c r="CG47" s="116">
        <v>99.5</v>
      </c>
      <c r="CH47" s="119">
        <v>3600</v>
      </c>
      <c r="CI47" s="120">
        <v>1</v>
      </c>
      <c r="CJ47" s="121">
        <v>100</v>
      </c>
      <c r="CK47" s="122">
        <v>100</v>
      </c>
      <c r="CL47" s="113">
        <v>2320744100</v>
      </c>
      <c r="CM47" s="110">
        <v>307407</v>
      </c>
      <c r="CN47" s="110">
        <v>234229</v>
      </c>
      <c r="CO47" s="111">
        <v>104.7</v>
      </c>
      <c r="CP47" s="111">
        <v>101.9</v>
      </c>
      <c r="CQ47" s="123">
        <v>101.5</v>
      </c>
    </row>
    <row r="48" spans="1:95" ht="14.25" customHeight="1" x14ac:dyDescent="0.15">
      <c r="A48" s="124"/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124"/>
      <c r="AJ48" s="124"/>
      <c r="AK48" s="124"/>
      <c r="AL48" s="124"/>
      <c r="AM48" s="124"/>
      <c r="AN48" s="124"/>
      <c r="AO48" s="124"/>
      <c r="AP48" s="124"/>
      <c r="AQ48" s="124"/>
      <c r="AR48" s="124"/>
      <c r="AS48" s="124"/>
      <c r="AT48" s="124"/>
      <c r="AU48" s="124"/>
      <c r="AV48" s="124"/>
      <c r="AW48" s="124"/>
      <c r="AX48" s="124"/>
      <c r="AY48" s="124"/>
      <c r="AZ48" s="124"/>
      <c r="BA48" s="124"/>
      <c r="BB48" s="124"/>
      <c r="BC48" s="124"/>
      <c r="BD48" s="124"/>
      <c r="BE48" s="124"/>
      <c r="BF48" s="124"/>
      <c r="BG48" s="124"/>
      <c r="BH48" s="124"/>
      <c r="BI48" s="124"/>
      <c r="BJ48" s="124"/>
      <c r="BK48" s="124"/>
      <c r="BL48" s="124"/>
      <c r="BM48" s="124"/>
      <c r="BN48" s="124"/>
      <c r="BO48" s="124"/>
      <c r="BP48" s="124"/>
      <c r="BQ48" s="124"/>
      <c r="BR48" s="124"/>
      <c r="BS48" s="124"/>
      <c r="BT48" s="124"/>
      <c r="BU48" s="124"/>
      <c r="BV48" s="124"/>
      <c r="BW48" s="124"/>
      <c r="BX48" s="124"/>
      <c r="BY48" s="124"/>
      <c r="BZ48" s="124"/>
      <c r="CA48" s="124"/>
      <c r="CB48" s="124"/>
      <c r="CC48" s="124"/>
      <c r="CD48" s="124"/>
      <c r="CE48" s="124"/>
      <c r="CF48" s="124"/>
      <c r="CG48" s="124"/>
      <c r="CH48" s="124"/>
      <c r="CI48" s="124"/>
      <c r="CJ48" s="124"/>
      <c r="CK48" s="124"/>
      <c r="CL48" s="124"/>
      <c r="CM48" s="124"/>
      <c r="CN48" s="124"/>
      <c r="CO48" s="124"/>
      <c r="CP48" s="124"/>
      <c r="CQ48" s="124"/>
    </row>
    <row r="49" spans="1:95" x14ac:dyDescent="0.15">
      <c r="A49" s="124"/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124"/>
      <c r="AJ49" s="124"/>
      <c r="AK49" s="124"/>
      <c r="AL49" s="124"/>
      <c r="AM49" s="124"/>
      <c r="AN49" s="124"/>
      <c r="AO49" s="124"/>
      <c r="AP49" s="124"/>
      <c r="AQ49" s="124"/>
      <c r="AR49" s="124"/>
      <c r="AS49" s="124"/>
      <c r="AT49" s="124"/>
      <c r="AU49" s="124"/>
      <c r="AV49" s="124"/>
      <c r="AW49" s="124"/>
      <c r="AX49" s="124"/>
      <c r="AY49" s="124"/>
      <c r="AZ49" s="124"/>
      <c r="BA49" s="124"/>
      <c r="BB49" s="124"/>
      <c r="BC49" s="124"/>
      <c r="BD49" s="124"/>
      <c r="BE49" s="124"/>
      <c r="BF49" s="124"/>
      <c r="BG49" s="124"/>
      <c r="BH49" s="124"/>
      <c r="BI49" s="124"/>
      <c r="BJ49" s="124"/>
      <c r="BK49" s="124"/>
      <c r="BL49" s="124"/>
      <c r="BM49" s="124"/>
      <c r="BN49" s="124"/>
      <c r="BO49" s="124"/>
      <c r="BP49" s="124"/>
      <c r="BQ49" s="124"/>
      <c r="BR49" s="124"/>
      <c r="BS49" s="124"/>
      <c r="BT49" s="124"/>
      <c r="BU49" s="124"/>
      <c r="BV49" s="124"/>
      <c r="BW49" s="124"/>
      <c r="BX49" s="124"/>
      <c r="BY49" s="124"/>
      <c r="BZ49" s="124"/>
      <c r="CA49" s="124"/>
      <c r="CB49" s="124"/>
      <c r="CC49" s="124"/>
      <c r="CD49" s="124"/>
      <c r="CE49" s="124"/>
      <c r="CF49" s="124"/>
      <c r="CG49" s="124"/>
      <c r="CH49" s="124"/>
      <c r="CI49" s="124"/>
      <c r="CJ49" s="124"/>
      <c r="CK49" s="124"/>
      <c r="CL49" s="124"/>
      <c r="CM49" s="124"/>
      <c r="CN49" s="124"/>
      <c r="CO49" s="124"/>
      <c r="CP49" s="124"/>
      <c r="CQ49" s="124"/>
    </row>
    <row r="50" spans="1:95" x14ac:dyDescent="0.15">
      <c r="A50" s="124"/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124"/>
      <c r="AJ50" s="124"/>
      <c r="AK50" s="124"/>
      <c r="AL50" s="124"/>
      <c r="AM50" s="124"/>
      <c r="AN50" s="124"/>
      <c r="AO50" s="124"/>
      <c r="AP50" s="124"/>
      <c r="AQ50" s="124"/>
      <c r="AR50" s="124"/>
      <c r="AS50" s="124"/>
      <c r="AT50" s="124"/>
      <c r="AU50" s="124"/>
      <c r="AV50" s="124"/>
      <c r="AW50" s="124"/>
      <c r="AX50" s="124"/>
      <c r="AY50" s="124"/>
      <c r="AZ50" s="124"/>
      <c r="BA50" s="124"/>
      <c r="BB50" s="124"/>
      <c r="BC50" s="124"/>
      <c r="BD50" s="124"/>
      <c r="BE50" s="124"/>
      <c r="BF50" s="124"/>
      <c r="BG50" s="124"/>
      <c r="BH50" s="124"/>
      <c r="BI50" s="124"/>
      <c r="BJ50" s="124"/>
      <c r="BK50" s="124"/>
      <c r="BL50" s="124"/>
      <c r="BM50" s="124"/>
      <c r="BN50" s="124"/>
      <c r="BO50" s="124"/>
      <c r="BP50" s="124"/>
      <c r="BQ50" s="124"/>
      <c r="BR50" s="124"/>
      <c r="BS50" s="124"/>
      <c r="BT50" s="124"/>
      <c r="BU50" s="124"/>
      <c r="BV50" s="124"/>
      <c r="BW50" s="124"/>
      <c r="BX50" s="124"/>
      <c r="BY50" s="124"/>
      <c r="BZ50" s="124"/>
      <c r="CA50" s="124"/>
      <c r="CB50" s="124"/>
      <c r="CC50" s="124"/>
      <c r="CD50" s="124"/>
      <c r="CE50" s="124"/>
      <c r="CF50" s="124"/>
      <c r="CG50" s="124"/>
      <c r="CH50" s="124"/>
      <c r="CI50" s="124"/>
      <c r="CJ50" s="124"/>
      <c r="CK50" s="124"/>
      <c r="CL50" s="124"/>
      <c r="CM50" s="124"/>
      <c r="CN50" s="124"/>
      <c r="CO50" s="124"/>
      <c r="CP50" s="124"/>
      <c r="CQ50" s="124"/>
    </row>
    <row r="51" spans="1:95" x14ac:dyDescent="0.15">
      <c r="A51" s="124"/>
      <c r="B51" s="124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124"/>
      <c r="AJ51" s="124"/>
      <c r="AK51" s="124"/>
      <c r="AL51" s="124"/>
      <c r="AM51" s="124"/>
      <c r="AN51" s="124"/>
      <c r="AO51" s="124"/>
      <c r="AP51" s="124"/>
      <c r="AQ51" s="124"/>
      <c r="AR51" s="124"/>
      <c r="AS51" s="124"/>
      <c r="AT51" s="124"/>
      <c r="AU51" s="124"/>
      <c r="AV51" s="124"/>
      <c r="AW51" s="124"/>
      <c r="AX51" s="124"/>
      <c r="AY51" s="124"/>
      <c r="AZ51" s="124"/>
      <c r="BA51" s="124"/>
      <c r="BB51" s="124"/>
      <c r="BC51" s="124"/>
      <c r="BD51" s="124"/>
      <c r="BE51" s="124"/>
      <c r="BF51" s="124"/>
      <c r="BG51" s="124"/>
      <c r="BH51" s="124"/>
      <c r="BI51" s="124"/>
      <c r="BJ51" s="124"/>
      <c r="BK51" s="124"/>
      <c r="BL51" s="124"/>
      <c r="BM51" s="124"/>
      <c r="BN51" s="124"/>
      <c r="BO51" s="124"/>
      <c r="BP51" s="124"/>
      <c r="BQ51" s="124"/>
      <c r="BR51" s="124"/>
      <c r="BS51" s="124"/>
      <c r="BT51" s="124"/>
      <c r="BU51" s="124"/>
      <c r="BV51" s="124"/>
      <c r="BW51" s="124"/>
      <c r="BX51" s="124"/>
      <c r="BY51" s="124"/>
      <c r="BZ51" s="124"/>
      <c r="CA51" s="124"/>
      <c r="CB51" s="124"/>
      <c r="CC51" s="124"/>
      <c r="CD51" s="124"/>
      <c r="CE51" s="124"/>
      <c r="CF51" s="124"/>
      <c r="CG51" s="124"/>
      <c r="CH51" s="124"/>
      <c r="CI51" s="124"/>
      <c r="CJ51" s="124"/>
      <c r="CK51" s="124"/>
      <c r="CL51" s="124"/>
      <c r="CM51" s="124"/>
      <c r="CN51" s="124"/>
      <c r="CO51" s="124"/>
      <c r="CP51" s="124"/>
      <c r="CQ51" s="124"/>
    </row>
    <row r="52" spans="1:95" x14ac:dyDescent="0.15">
      <c r="A52" s="124"/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124"/>
      <c r="AJ52" s="124"/>
      <c r="AK52" s="124"/>
      <c r="AL52" s="124"/>
      <c r="AM52" s="124"/>
      <c r="AN52" s="124"/>
      <c r="AO52" s="124"/>
      <c r="AP52" s="124"/>
      <c r="AQ52" s="124"/>
      <c r="AR52" s="124"/>
      <c r="AS52" s="124"/>
      <c r="AT52" s="124"/>
      <c r="AU52" s="124"/>
      <c r="AV52" s="124"/>
      <c r="AW52" s="124"/>
      <c r="AX52" s="124"/>
      <c r="AY52" s="124"/>
      <c r="AZ52" s="124"/>
      <c r="BA52" s="124"/>
      <c r="BB52" s="124"/>
      <c r="BC52" s="124"/>
      <c r="BD52" s="124"/>
      <c r="BE52" s="124"/>
      <c r="BF52" s="124"/>
      <c r="BG52" s="124"/>
      <c r="BH52" s="124"/>
      <c r="BI52" s="124"/>
      <c r="BJ52" s="124"/>
      <c r="BK52" s="124"/>
      <c r="BL52" s="124"/>
      <c r="BM52" s="124"/>
      <c r="BN52" s="124"/>
      <c r="BO52" s="124"/>
      <c r="BP52" s="124"/>
      <c r="BQ52" s="124"/>
      <c r="BR52" s="124"/>
      <c r="BS52" s="124"/>
      <c r="BT52" s="124"/>
      <c r="BU52" s="124"/>
      <c r="BV52" s="124"/>
      <c r="BW52" s="124"/>
      <c r="BX52" s="124"/>
      <c r="BY52" s="124"/>
      <c r="BZ52" s="124"/>
      <c r="CA52" s="124"/>
      <c r="CB52" s="124"/>
      <c r="CC52" s="124"/>
      <c r="CD52" s="124"/>
      <c r="CE52" s="124"/>
      <c r="CF52" s="124"/>
      <c r="CG52" s="124"/>
      <c r="CH52" s="124"/>
      <c r="CI52" s="124"/>
      <c r="CJ52" s="124"/>
      <c r="CK52" s="124"/>
      <c r="CL52" s="124"/>
      <c r="CM52" s="124"/>
      <c r="CN52" s="124"/>
      <c r="CO52" s="124"/>
      <c r="CP52" s="124"/>
      <c r="CQ52" s="124"/>
    </row>
    <row r="53" spans="1:95" s="125" customFormat="1" x14ac:dyDescent="0.15">
      <c r="A53" s="373"/>
      <c r="B53" s="373"/>
      <c r="C53" s="373"/>
      <c r="D53" s="373"/>
      <c r="E53" s="373"/>
      <c r="F53" s="373"/>
      <c r="G53" s="373"/>
      <c r="H53" s="373"/>
      <c r="I53" s="373"/>
      <c r="J53" s="373"/>
      <c r="K53" s="373"/>
      <c r="L53" s="373"/>
      <c r="M53" s="373"/>
      <c r="N53" s="373"/>
      <c r="O53" s="373"/>
      <c r="P53" s="373"/>
      <c r="Q53" s="373"/>
      <c r="R53" s="373"/>
      <c r="S53" s="373"/>
      <c r="T53" s="373"/>
      <c r="U53" s="373"/>
      <c r="V53" s="373"/>
      <c r="W53" s="373"/>
      <c r="X53" s="373"/>
      <c r="Y53" s="373"/>
      <c r="Z53" s="373"/>
      <c r="AA53" s="373"/>
      <c r="AB53" s="373"/>
      <c r="AC53" s="373"/>
      <c r="AD53" s="373"/>
      <c r="AE53" s="373"/>
      <c r="AF53" s="373"/>
      <c r="AG53" s="373"/>
      <c r="AH53" s="373"/>
      <c r="AI53" s="373"/>
      <c r="AJ53" s="373"/>
      <c r="AK53" s="373"/>
      <c r="AL53" s="373"/>
      <c r="AM53" s="373"/>
      <c r="AN53" s="373"/>
      <c r="AO53" s="373"/>
      <c r="AP53" s="373"/>
      <c r="AQ53" s="373"/>
      <c r="AR53" s="373"/>
      <c r="AS53" s="373"/>
      <c r="AT53" s="373"/>
      <c r="AU53" s="373"/>
      <c r="AV53" s="373"/>
      <c r="AW53" s="373"/>
      <c r="AX53" s="373"/>
      <c r="AY53" s="373"/>
      <c r="AZ53" s="373"/>
      <c r="BA53" s="373"/>
      <c r="BB53" s="373"/>
      <c r="BC53" s="373"/>
      <c r="BD53" s="373"/>
      <c r="BE53" s="373"/>
      <c r="BF53" s="373"/>
      <c r="BG53" s="373"/>
      <c r="BH53" s="373"/>
      <c r="BI53" s="373"/>
      <c r="BJ53" s="373"/>
      <c r="BK53" s="373"/>
      <c r="BL53" s="373"/>
      <c r="BM53" s="373"/>
      <c r="BN53" s="373"/>
      <c r="BO53" s="373"/>
      <c r="BP53" s="373"/>
      <c r="BQ53" s="373"/>
      <c r="BR53" s="373"/>
      <c r="BS53" s="373"/>
      <c r="BT53" s="373"/>
      <c r="BU53" s="373"/>
      <c r="BV53" s="373"/>
      <c r="BW53" s="373"/>
      <c r="BX53" s="373"/>
      <c r="BY53" s="373"/>
      <c r="BZ53" s="373"/>
      <c r="CA53" s="373"/>
      <c r="CB53" s="373"/>
      <c r="CC53" s="373"/>
      <c r="CD53" s="373"/>
      <c r="CE53" s="373"/>
      <c r="CF53" s="373"/>
      <c r="CG53" s="373"/>
      <c r="CH53" s="373"/>
      <c r="CI53" s="373"/>
      <c r="CJ53" s="373"/>
      <c r="CK53" s="373"/>
      <c r="CL53" s="373"/>
      <c r="CM53" s="373"/>
      <c r="CN53" s="373"/>
      <c r="CO53" s="373"/>
      <c r="CP53" s="373"/>
      <c r="CQ53" s="373"/>
    </row>
    <row r="54" spans="1:95" x14ac:dyDescent="0.15">
      <c r="A54" s="124"/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124"/>
      <c r="AJ54" s="124"/>
      <c r="AK54" s="124"/>
      <c r="AL54" s="124"/>
      <c r="AM54" s="124"/>
      <c r="AN54" s="124"/>
      <c r="AO54" s="124"/>
      <c r="AP54" s="124"/>
      <c r="AQ54" s="124"/>
      <c r="AR54" s="124"/>
      <c r="AS54" s="124"/>
      <c r="AT54" s="124"/>
      <c r="AU54" s="124"/>
      <c r="AV54" s="124"/>
      <c r="AW54" s="124"/>
      <c r="AX54" s="124"/>
      <c r="AY54" s="124"/>
      <c r="AZ54" s="124"/>
      <c r="BA54" s="124"/>
      <c r="BB54" s="124"/>
      <c r="BC54" s="124"/>
      <c r="BD54" s="124"/>
      <c r="BE54" s="124"/>
      <c r="BF54" s="124"/>
      <c r="BG54" s="124"/>
      <c r="BH54" s="124"/>
      <c r="BI54" s="124"/>
      <c r="BJ54" s="124"/>
      <c r="BK54" s="124"/>
      <c r="BL54" s="124"/>
      <c r="BM54" s="124"/>
      <c r="BN54" s="124"/>
      <c r="BO54" s="124"/>
      <c r="BP54" s="124"/>
      <c r="BQ54" s="124"/>
      <c r="BR54" s="124"/>
      <c r="BS54" s="124"/>
      <c r="BT54" s="124"/>
      <c r="BU54" s="124"/>
      <c r="BV54" s="124"/>
      <c r="BW54" s="124"/>
      <c r="BX54" s="124"/>
      <c r="BY54" s="124"/>
      <c r="BZ54" s="124"/>
      <c r="CA54" s="124"/>
      <c r="CB54" s="124"/>
      <c r="CC54" s="124"/>
      <c r="CD54" s="124"/>
      <c r="CE54" s="124"/>
      <c r="CF54" s="124"/>
      <c r="CG54" s="124"/>
      <c r="CH54" s="124"/>
      <c r="CI54" s="124"/>
      <c r="CJ54" s="124"/>
      <c r="CK54" s="124"/>
      <c r="CL54" s="124"/>
      <c r="CM54" s="124"/>
      <c r="CN54" s="124"/>
      <c r="CO54" s="124"/>
      <c r="CP54" s="124"/>
      <c r="CQ54" s="124"/>
    </row>
    <row r="55" spans="1:95" x14ac:dyDescent="0.15">
      <c r="A55" s="124"/>
      <c r="B55" s="124"/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  <c r="AI55" s="124"/>
      <c r="AJ55" s="124"/>
      <c r="AK55" s="124"/>
      <c r="AL55" s="124"/>
      <c r="AM55" s="124"/>
      <c r="AN55" s="124"/>
      <c r="AO55" s="124"/>
      <c r="AP55" s="124"/>
      <c r="AQ55" s="124"/>
      <c r="AR55" s="124"/>
      <c r="AS55" s="124"/>
      <c r="AT55" s="124"/>
      <c r="AU55" s="124"/>
      <c r="AV55" s="124"/>
      <c r="AW55" s="124"/>
      <c r="AX55" s="124"/>
      <c r="AY55" s="124"/>
      <c r="AZ55" s="124"/>
      <c r="BA55" s="124"/>
      <c r="BB55" s="124"/>
      <c r="BC55" s="124"/>
      <c r="BD55" s="124"/>
      <c r="BE55" s="124"/>
      <c r="BF55" s="124"/>
      <c r="BG55" s="124"/>
      <c r="BH55" s="124"/>
      <c r="BI55" s="124"/>
      <c r="BJ55" s="124"/>
      <c r="BK55" s="124"/>
      <c r="BL55" s="124"/>
      <c r="BM55" s="124"/>
      <c r="BN55" s="124"/>
      <c r="BO55" s="124"/>
      <c r="BP55" s="124"/>
      <c r="BQ55" s="124"/>
      <c r="BR55" s="124"/>
      <c r="BS55" s="124"/>
      <c r="BT55" s="124"/>
      <c r="BU55" s="124"/>
      <c r="BV55" s="124"/>
      <c r="BW55" s="124"/>
      <c r="BX55" s="124"/>
      <c r="BY55" s="124"/>
      <c r="BZ55" s="124"/>
      <c r="CA55" s="124"/>
      <c r="CB55" s="124"/>
      <c r="CC55" s="124"/>
      <c r="CD55" s="124"/>
      <c r="CE55" s="124"/>
      <c r="CF55" s="124"/>
      <c r="CG55" s="124"/>
      <c r="CH55" s="124"/>
      <c r="CI55" s="124"/>
      <c r="CJ55" s="124"/>
      <c r="CK55" s="124"/>
      <c r="CL55" s="124"/>
      <c r="CM55" s="124"/>
      <c r="CN55" s="124"/>
      <c r="CO55" s="124"/>
      <c r="CP55" s="124"/>
      <c r="CQ55" s="124"/>
    </row>
    <row r="56" spans="1:95" x14ac:dyDescent="0.15">
      <c r="A56" s="124"/>
      <c r="B56" s="124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124"/>
      <c r="AG56" s="124"/>
      <c r="AH56" s="124"/>
      <c r="AI56" s="124"/>
      <c r="AJ56" s="124"/>
      <c r="AK56" s="124"/>
      <c r="AL56" s="124"/>
      <c r="AM56" s="124"/>
      <c r="AN56" s="124"/>
      <c r="AO56" s="124"/>
      <c r="AP56" s="124"/>
      <c r="AQ56" s="124"/>
      <c r="AR56" s="124"/>
      <c r="AS56" s="124"/>
      <c r="AT56" s="124"/>
      <c r="AU56" s="124"/>
      <c r="AV56" s="124"/>
      <c r="AW56" s="124"/>
      <c r="AX56" s="124"/>
      <c r="AY56" s="124"/>
      <c r="AZ56" s="124"/>
      <c r="BA56" s="124"/>
      <c r="BB56" s="124"/>
      <c r="BC56" s="124"/>
      <c r="BD56" s="124"/>
      <c r="BE56" s="124"/>
      <c r="BF56" s="124"/>
      <c r="BG56" s="124"/>
      <c r="BH56" s="124"/>
      <c r="BI56" s="124"/>
      <c r="BJ56" s="124"/>
      <c r="BK56" s="124"/>
      <c r="BL56" s="124"/>
      <c r="BM56" s="124"/>
      <c r="BN56" s="124"/>
      <c r="BO56" s="124"/>
      <c r="BP56" s="124"/>
      <c r="BQ56" s="124"/>
      <c r="BR56" s="124"/>
      <c r="BS56" s="124"/>
      <c r="BT56" s="124"/>
      <c r="BU56" s="124"/>
      <c r="BV56" s="124"/>
      <c r="BW56" s="124"/>
      <c r="BX56" s="124"/>
      <c r="BY56" s="124"/>
      <c r="BZ56" s="124"/>
      <c r="CA56" s="124"/>
      <c r="CB56" s="124"/>
      <c r="CC56" s="124"/>
      <c r="CD56" s="124"/>
      <c r="CE56" s="124"/>
      <c r="CF56" s="124"/>
      <c r="CG56" s="124"/>
      <c r="CH56" s="124"/>
      <c r="CI56" s="124"/>
      <c r="CJ56" s="124"/>
      <c r="CK56" s="124"/>
      <c r="CL56" s="124"/>
      <c r="CM56" s="124"/>
      <c r="CN56" s="124"/>
      <c r="CO56" s="124"/>
      <c r="CP56" s="124"/>
      <c r="CQ56" s="124"/>
    </row>
    <row r="57" spans="1:95" x14ac:dyDescent="0.15">
      <c r="A57" s="124"/>
      <c r="B57" s="124"/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4"/>
      <c r="AY57" s="124"/>
      <c r="AZ57" s="124"/>
      <c r="BA57" s="124"/>
      <c r="BB57" s="124"/>
      <c r="BC57" s="124"/>
      <c r="BD57" s="124"/>
      <c r="BE57" s="124"/>
      <c r="BF57" s="124"/>
      <c r="BG57" s="124"/>
      <c r="BH57" s="124"/>
      <c r="BI57" s="124"/>
      <c r="BJ57" s="124"/>
      <c r="BK57" s="124"/>
      <c r="BL57" s="124"/>
      <c r="BM57" s="124"/>
      <c r="BN57" s="124"/>
      <c r="BO57" s="124"/>
      <c r="BP57" s="124"/>
      <c r="BQ57" s="124"/>
      <c r="BR57" s="124"/>
      <c r="BS57" s="124"/>
      <c r="BT57" s="124"/>
      <c r="BU57" s="124"/>
      <c r="BV57" s="124"/>
      <c r="BW57" s="124"/>
      <c r="BX57" s="124"/>
      <c r="BY57" s="124"/>
      <c r="BZ57" s="124"/>
      <c r="CA57" s="124"/>
      <c r="CB57" s="124"/>
      <c r="CC57" s="124"/>
      <c r="CD57" s="124"/>
      <c r="CE57" s="124"/>
      <c r="CF57" s="124"/>
      <c r="CG57" s="124"/>
      <c r="CH57" s="124"/>
      <c r="CI57" s="124"/>
      <c r="CJ57" s="124"/>
      <c r="CK57" s="124"/>
      <c r="CL57" s="124"/>
      <c r="CM57" s="124"/>
      <c r="CN57" s="124"/>
      <c r="CO57" s="124"/>
      <c r="CP57" s="124"/>
      <c r="CQ57" s="124"/>
    </row>
    <row r="58" spans="1:95" x14ac:dyDescent="0.15">
      <c r="A58" s="124"/>
      <c r="B58" s="124"/>
      <c r="C58" s="124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  <c r="AA58" s="124"/>
      <c r="AB58" s="124"/>
      <c r="AC58" s="124"/>
      <c r="AD58" s="124"/>
      <c r="AE58" s="124"/>
      <c r="AF58" s="124"/>
      <c r="AG58" s="124"/>
      <c r="AH58" s="124"/>
      <c r="AI58" s="124"/>
      <c r="AJ58" s="124"/>
      <c r="AK58" s="124"/>
      <c r="AL58" s="124"/>
      <c r="AM58" s="124"/>
      <c r="AN58" s="124"/>
      <c r="AO58" s="124"/>
      <c r="AP58" s="124"/>
      <c r="AQ58" s="124"/>
      <c r="AR58" s="124"/>
      <c r="AS58" s="124"/>
      <c r="AT58" s="124"/>
      <c r="AU58" s="124"/>
      <c r="AV58" s="124"/>
      <c r="AW58" s="124"/>
      <c r="AX58" s="124"/>
      <c r="AY58" s="124"/>
      <c r="AZ58" s="124"/>
      <c r="BA58" s="124"/>
      <c r="BB58" s="124"/>
      <c r="BC58" s="124"/>
      <c r="BD58" s="124"/>
      <c r="BE58" s="124"/>
      <c r="BF58" s="124"/>
      <c r="BG58" s="124"/>
      <c r="BH58" s="124"/>
      <c r="BI58" s="124"/>
      <c r="BJ58" s="124"/>
      <c r="BK58" s="124"/>
      <c r="BL58" s="124"/>
      <c r="BM58" s="124"/>
      <c r="BN58" s="124"/>
      <c r="BO58" s="124"/>
      <c r="BP58" s="124"/>
      <c r="BQ58" s="124"/>
      <c r="BR58" s="124"/>
      <c r="BS58" s="124"/>
      <c r="BT58" s="124"/>
      <c r="BU58" s="124"/>
      <c r="BV58" s="124"/>
      <c r="BW58" s="124"/>
      <c r="BX58" s="124"/>
      <c r="BY58" s="124"/>
      <c r="BZ58" s="124"/>
      <c r="CA58" s="124"/>
      <c r="CB58" s="124"/>
      <c r="CC58" s="124"/>
      <c r="CD58" s="124"/>
      <c r="CE58" s="124"/>
      <c r="CF58" s="124"/>
      <c r="CG58" s="124"/>
      <c r="CH58" s="124"/>
      <c r="CI58" s="124"/>
      <c r="CJ58" s="124"/>
      <c r="CK58" s="124"/>
      <c r="CL58" s="124"/>
      <c r="CM58" s="124"/>
      <c r="CN58" s="124"/>
      <c r="CO58" s="124"/>
      <c r="CP58" s="124"/>
      <c r="CQ58" s="124"/>
    </row>
    <row r="59" spans="1:95" x14ac:dyDescent="0.15">
      <c r="A59" s="124"/>
      <c r="B59" s="124"/>
      <c r="C59" s="124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  <c r="AA59" s="124"/>
      <c r="AB59" s="124"/>
      <c r="AC59" s="124"/>
      <c r="AD59" s="124"/>
      <c r="AE59" s="124"/>
      <c r="AF59" s="124"/>
      <c r="AG59" s="124"/>
      <c r="AH59" s="124"/>
      <c r="AI59" s="124"/>
      <c r="AJ59" s="124"/>
      <c r="AK59" s="124"/>
      <c r="AL59" s="124"/>
      <c r="AM59" s="124"/>
      <c r="AN59" s="124"/>
      <c r="AO59" s="124"/>
      <c r="AP59" s="124"/>
      <c r="AQ59" s="124"/>
      <c r="AR59" s="124"/>
      <c r="AS59" s="124"/>
      <c r="AT59" s="124"/>
      <c r="AU59" s="124"/>
      <c r="AV59" s="124"/>
      <c r="AW59" s="124"/>
      <c r="AX59" s="124"/>
      <c r="AY59" s="124"/>
      <c r="AZ59" s="124"/>
      <c r="BA59" s="124"/>
      <c r="BB59" s="124"/>
      <c r="BC59" s="124"/>
      <c r="BD59" s="124"/>
      <c r="BE59" s="124"/>
      <c r="BF59" s="124"/>
      <c r="BG59" s="124"/>
      <c r="BH59" s="124"/>
      <c r="BI59" s="124"/>
      <c r="BJ59" s="124"/>
      <c r="BK59" s="124"/>
      <c r="BL59" s="124"/>
      <c r="BM59" s="124"/>
      <c r="BN59" s="124"/>
      <c r="BO59" s="124"/>
      <c r="BP59" s="124"/>
      <c r="BQ59" s="124"/>
      <c r="BR59" s="124"/>
      <c r="BS59" s="124"/>
      <c r="BT59" s="124"/>
      <c r="BU59" s="124"/>
      <c r="BV59" s="124"/>
      <c r="BW59" s="124"/>
      <c r="BX59" s="124"/>
      <c r="BY59" s="124"/>
      <c r="BZ59" s="124"/>
      <c r="CA59" s="124"/>
      <c r="CB59" s="124"/>
      <c r="CC59" s="124"/>
      <c r="CD59" s="124"/>
      <c r="CE59" s="124"/>
      <c r="CF59" s="124"/>
      <c r="CG59" s="124"/>
      <c r="CH59" s="124"/>
      <c r="CI59" s="124"/>
      <c r="CJ59" s="124"/>
      <c r="CK59" s="124"/>
      <c r="CL59" s="124"/>
      <c r="CM59" s="124"/>
      <c r="CN59" s="124"/>
      <c r="CO59" s="124"/>
      <c r="CP59" s="124"/>
      <c r="CQ59" s="124"/>
    </row>
    <row r="60" spans="1:95" x14ac:dyDescent="0.15">
      <c r="A60" s="124"/>
      <c r="B60" s="124"/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4"/>
      <c r="AC60" s="124"/>
      <c r="AD60" s="124"/>
      <c r="AE60" s="124"/>
      <c r="AF60" s="124"/>
      <c r="AG60" s="124"/>
      <c r="AH60" s="124"/>
      <c r="AI60" s="124"/>
      <c r="AJ60" s="124"/>
      <c r="AK60" s="124"/>
      <c r="AL60" s="124"/>
      <c r="AM60" s="124"/>
      <c r="AN60" s="124"/>
      <c r="AO60" s="124"/>
      <c r="AP60" s="124"/>
      <c r="AQ60" s="124"/>
      <c r="AR60" s="124"/>
      <c r="AS60" s="124"/>
      <c r="AT60" s="124"/>
      <c r="AU60" s="124"/>
      <c r="AV60" s="124"/>
      <c r="AW60" s="124"/>
      <c r="AX60" s="124"/>
      <c r="AY60" s="124"/>
      <c r="AZ60" s="124"/>
      <c r="BA60" s="124"/>
      <c r="BB60" s="124"/>
      <c r="BC60" s="124"/>
      <c r="BD60" s="124"/>
      <c r="BE60" s="124"/>
      <c r="BF60" s="124"/>
      <c r="BG60" s="124"/>
      <c r="BH60" s="124"/>
      <c r="BI60" s="124"/>
      <c r="BJ60" s="124"/>
      <c r="BK60" s="124"/>
      <c r="BL60" s="124"/>
      <c r="BM60" s="124"/>
      <c r="BN60" s="124"/>
      <c r="BO60" s="124"/>
      <c r="BP60" s="124"/>
      <c r="BQ60" s="124"/>
      <c r="BR60" s="124"/>
      <c r="BS60" s="124"/>
      <c r="BT60" s="124"/>
      <c r="BU60" s="124"/>
      <c r="BV60" s="124"/>
      <c r="BW60" s="124"/>
      <c r="BX60" s="124"/>
      <c r="BY60" s="124"/>
      <c r="BZ60" s="124"/>
      <c r="CA60" s="124"/>
      <c r="CB60" s="124"/>
      <c r="CC60" s="124"/>
      <c r="CD60" s="124"/>
      <c r="CE60" s="124"/>
      <c r="CF60" s="124"/>
      <c r="CG60" s="124"/>
      <c r="CH60" s="124"/>
      <c r="CI60" s="124"/>
      <c r="CJ60" s="124"/>
      <c r="CK60" s="124"/>
      <c r="CL60" s="124"/>
      <c r="CM60" s="124"/>
      <c r="CN60" s="124"/>
      <c r="CO60" s="124"/>
      <c r="CP60" s="124"/>
      <c r="CQ60" s="124"/>
    </row>
    <row r="61" spans="1:95" x14ac:dyDescent="0.15">
      <c r="A61" s="124"/>
      <c r="B61" s="124"/>
      <c r="C61" s="124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6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  <c r="AG61" s="124"/>
      <c r="AH61" s="124"/>
      <c r="AI61" s="124"/>
      <c r="AJ61" s="124"/>
      <c r="AK61" s="124"/>
      <c r="AL61" s="124"/>
      <c r="AM61" s="124"/>
      <c r="AN61" s="124"/>
      <c r="AO61" s="124"/>
      <c r="AP61" s="124"/>
      <c r="AQ61" s="124"/>
      <c r="AR61" s="124"/>
      <c r="AS61" s="124"/>
      <c r="AT61" s="124"/>
      <c r="AU61" s="124"/>
      <c r="AV61" s="124"/>
      <c r="AW61" s="124"/>
      <c r="AX61" s="124"/>
      <c r="AY61" s="124"/>
      <c r="AZ61" s="124"/>
      <c r="BA61" s="124"/>
      <c r="BB61" s="124"/>
      <c r="BC61" s="124"/>
      <c r="BD61" s="124"/>
      <c r="BE61" s="124"/>
      <c r="BF61" s="124"/>
      <c r="BG61" s="124"/>
      <c r="BH61" s="124"/>
      <c r="BI61" s="124"/>
      <c r="BJ61" s="124"/>
      <c r="BK61" s="124"/>
      <c r="BL61" s="124"/>
      <c r="BM61" s="124"/>
      <c r="BN61" s="124"/>
      <c r="BO61" s="124"/>
      <c r="BP61" s="124"/>
      <c r="BQ61" s="124"/>
      <c r="BR61" s="124"/>
      <c r="BS61" s="124"/>
      <c r="BT61" s="124"/>
      <c r="BU61" s="124"/>
      <c r="BV61" s="124"/>
      <c r="BW61" s="124"/>
      <c r="BX61" s="124"/>
      <c r="BY61" s="124"/>
      <c r="BZ61" s="124"/>
      <c r="CA61" s="124"/>
      <c r="CB61" s="124"/>
      <c r="CC61" s="124"/>
      <c r="CD61" s="124"/>
      <c r="CE61" s="124"/>
      <c r="CF61" s="124"/>
      <c r="CG61" s="124"/>
      <c r="CH61" s="124"/>
      <c r="CI61" s="124"/>
      <c r="CJ61" s="124"/>
      <c r="CK61" s="124"/>
      <c r="CL61" s="124"/>
      <c r="CM61" s="124"/>
      <c r="CN61" s="124"/>
      <c r="CO61" s="124"/>
      <c r="CP61" s="124"/>
      <c r="CQ61" s="124"/>
    </row>
    <row r="62" spans="1:95" x14ac:dyDescent="0.15">
      <c r="A62" s="124"/>
      <c r="B62" s="124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4"/>
      <c r="AC62" s="124"/>
      <c r="AD62" s="124"/>
      <c r="AE62" s="124"/>
      <c r="AF62" s="124"/>
      <c r="AG62" s="124"/>
      <c r="AH62" s="124"/>
      <c r="AI62" s="124"/>
      <c r="AJ62" s="124"/>
      <c r="AK62" s="124"/>
      <c r="AL62" s="124"/>
      <c r="AM62" s="124"/>
      <c r="AN62" s="124"/>
      <c r="AO62" s="124"/>
      <c r="AP62" s="124"/>
      <c r="AQ62" s="124"/>
      <c r="AR62" s="124"/>
      <c r="AS62" s="124"/>
      <c r="AT62" s="124"/>
      <c r="AU62" s="124"/>
      <c r="AV62" s="124"/>
      <c r="AW62" s="124"/>
      <c r="AX62" s="124"/>
      <c r="AY62" s="124"/>
      <c r="AZ62" s="124"/>
      <c r="BA62" s="124"/>
      <c r="BB62" s="124"/>
      <c r="BC62" s="124"/>
      <c r="BD62" s="124"/>
      <c r="BE62" s="124"/>
      <c r="BF62" s="124"/>
      <c r="BG62" s="124"/>
      <c r="BH62" s="124"/>
      <c r="BI62" s="124"/>
      <c r="BJ62" s="124"/>
      <c r="BK62" s="124"/>
      <c r="BL62" s="124"/>
      <c r="BM62" s="124"/>
      <c r="BN62" s="124"/>
      <c r="BO62" s="124"/>
      <c r="BP62" s="124"/>
      <c r="BQ62" s="124"/>
      <c r="BR62" s="124"/>
      <c r="BS62" s="124"/>
      <c r="BT62" s="124"/>
      <c r="BU62" s="124"/>
      <c r="BV62" s="124"/>
      <c r="BW62" s="124"/>
      <c r="BX62" s="124"/>
      <c r="BY62" s="124"/>
      <c r="BZ62" s="124"/>
      <c r="CA62" s="124"/>
      <c r="CB62" s="124"/>
      <c r="CC62" s="124"/>
      <c r="CD62" s="124"/>
      <c r="CE62" s="124"/>
      <c r="CF62" s="124"/>
      <c r="CG62" s="124"/>
      <c r="CH62" s="124"/>
      <c r="CI62" s="124"/>
      <c r="CJ62" s="124"/>
      <c r="CK62" s="124"/>
      <c r="CL62" s="124"/>
      <c r="CM62" s="124"/>
      <c r="CN62" s="124"/>
      <c r="CO62" s="124"/>
      <c r="CP62" s="124"/>
      <c r="CQ62" s="124"/>
    </row>
    <row r="63" spans="1:95" x14ac:dyDescent="0.15">
      <c r="A63" s="124"/>
      <c r="B63" s="124"/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  <c r="AA63" s="124"/>
      <c r="AB63" s="124"/>
      <c r="AC63" s="124"/>
      <c r="AD63" s="124"/>
      <c r="AE63" s="124"/>
      <c r="AF63" s="124"/>
      <c r="AG63" s="124"/>
      <c r="AH63" s="124"/>
      <c r="AI63" s="124"/>
      <c r="AJ63" s="124"/>
      <c r="AK63" s="124"/>
      <c r="AL63" s="124"/>
      <c r="AM63" s="124"/>
      <c r="AN63" s="124"/>
      <c r="AO63" s="124"/>
      <c r="AP63" s="124"/>
      <c r="AQ63" s="124"/>
      <c r="AR63" s="124"/>
      <c r="AS63" s="124"/>
      <c r="AT63" s="124"/>
      <c r="AU63" s="124"/>
      <c r="AV63" s="124"/>
      <c r="AW63" s="124"/>
      <c r="AX63" s="124"/>
      <c r="AY63" s="124"/>
      <c r="AZ63" s="124"/>
      <c r="BA63" s="124"/>
      <c r="BB63" s="124"/>
      <c r="BC63" s="124"/>
      <c r="BD63" s="124"/>
      <c r="BE63" s="124"/>
      <c r="BF63" s="124"/>
      <c r="BG63" s="124"/>
      <c r="BH63" s="124"/>
      <c r="BI63" s="124"/>
      <c r="BJ63" s="124"/>
      <c r="BK63" s="124"/>
      <c r="BL63" s="124"/>
      <c r="BM63" s="124"/>
      <c r="BN63" s="124"/>
      <c r="BO63" s="124"/>
      <c r="BP63" s="124"/>
      <c r="BQ63" s="124"/>
      <c r="BR63" s="124"/>
      <c r="BS63" s="124"/>
      <c r="BT63" s="124"/>
      <c r="BU63" s="124"/>
      <c r="BV63" s="124"/>
      <c r="BW63" s="124"/>
      <c r="BX63" s="124"/>
      <c r="BY63" s="124"/>
      <c r="BZ63" s="124"/>
      <c r="CA63" s="124"/>
      <c r="CB63" s="124"/>
      <c r="CC63" s="124"/>
      <c r="CD63" s="124"/>
      <c r="CE63" s="124"/>
      <c r="CF63" s="124"/>
      <c r="CG63" s="124"/>
      <c r="CH63" s="124"/>
      <c r="CI63" s="124"/>
      <c r="CJ63" s="124"/>
      <c r="CK63" s="124"/>
      <c r="CL63" s="124"/>
      <c r="CM63" s="124"/>
      <c r="CN63" s="124"/>
      <c r="CO63" s="124"/>
      <c r="CP63" s="124"/>
      <c r="CQ63" s="124"/>
    </row>
    <row r="64" spans="1:95" x14ac:dyDescent="0.15">
      <c r="A64" s="124"/>
      <c r="B64" s="124"/>
      <c r="C64" s="124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  <c r="Y64" s="124"/>
      <c r="Z64" s="124"/>
      <c r="AA64" s="124"/>
      <c r="AB64" s="124"/>
      <c r="AC64" s="124"/>
      <c r="AD64" s="124"/>
      <c r="AE64" s="124"/>
      <c r="AF64" s="124"/>
      <c r="AG64" s="124"/>
      <c r="AH64" s="124"/>
      <c r="AI64" s="124"/>
      <c r="AJ64" s="124"/>
      <c r="AK64" s="124"/>
      <c r="AL64" s="124"/>
      <c r="AM64" s="124"/>
      <c r="AN64" s="124"/>
      <c r="AO64" s="124"/>
      <c r="AP64" s="124"/>
      <c r="AQ64" s="124"/>
      <c r="AR64" s="124"/>
      <c r="AS64" s="124"/>
      <c r="AT64" s="124"/>
      <c r="AU64" s="124"/>
      <c r="AV64" s="124"/>
      <c r="AW64" s="124"/>
      <c r="AX64" s="124"/>
      <c r="AY64" s="124"/>
      <c r="AZ64" s="124"/>
      <c r="BA64" s="124"/>
      <c r="BB64" s="124"/>
      <c r="BC64" s="124"/>
      <c r="BD64" s="124"/>
      <c r="BE64" s="124"/>
      <c r="BF64" s="124"/>
      <c r="BG64" s="124"/>
      <c r="BH64" s="124"/>
      <c r="BI64" s="124"/>
      <c r="BJ64" s="124"/>
      <c r="BK64" s="124"/>
      <c r="BL64" s="124"/>
      <c r="BM64" s="124"/>
      <c r="BN64" s="124"/>
      <c r="BO64" s="124"/>
      <c r="BP64" s="124"/>
      <c r="BQ64" s="124"/>
      <c r="BR64" s="124"/>
      <c r="BS64" s="124"/>
      <c r="BT64" s="124"/>
      <c r="BU64" s="124"/>
      <c r="BV64" s="124"/>
      <c r="BW64" s="124"/>
      <c r="BX64" s="124"/>
      <c r="BY64" s="124"/>
      <c r="BZ64" s="124"/>
      <c r="CA64" s="124"/>
      <c r="CB64" s="124"/>
      <c r="CC64" s="124"/>
      <c r="CD64" s="124"/>
      <c r="CE64" s="124"/>
      <c r="CF64" s="124"/>
      <c r="CG64" s="124"/>
      <c r="CH64" s="124"/>
      <c r="CI64" s="124"/>
      <c r="CJ64" s="124"/>
      <c r="CK64" s="124"/>
      <c r="CL64" s="124"/>
      <c r="CM64" s="124"/>
      <c r="CN64" s="124"/>
      <c r="CO64" s="124"/>
      <c r="CP64" s="124"/>
      <c r="CQ64" s="124"/>
    </row>
    <row r="65" spans="1:113" x14ac:dyDescent="0.15">
      <c r="A65" s="124"/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4"/>
      <c r="Z65" s="124"/>
      <c r="AA65" s="124"/>
      <c r="AB65" s="124"/>
      <c r="AC65" s="124"/>
      <c r="AD65" s="124"/>
      <c r="AE65" s="124"/>
      <c r="AF65" s="124"/>
      <c r="AG65" s="124"/>
      <c r="AH65" s="124"/>
      <c r="AI65" s="124"/>
      <c r="AJ65" s="124"/>
      <c r="AK65" s="124"/>
      <c r="AL65" s="124"/>
      <c r="AM65" s="124"/>
      <c r="AN65" s="124"/>
      <c r="AO65" s="124"/>
      <c r="AP65" s="124"/>
      <c r="AQ65" s="124"/>
      <c r="AR65" s="124"/>
      <c r="AS65" s="124"/>
      <c r="AT65" s="124"/>
      <c r="AU65" s="124"/>
      <c r="AV65" s="124"/>
      <c r="AW65" s="124"/>
      <c r="AX65" s="124"/>
      <c r="AY65" s="124"/>
      <c r="AZ65" s="124"/>
      <c r="BA65" s="124"/>
      <c r="BB65" s="124"/>
      <c r="BC65" s="124"/>
      <c r="BD65" s="124"/>
      <c r="BE65" s="124"/>
      <c r="BF65" s="124"/>
      <c r="BG65" s="124"/>
      <c r="BH65" s="124"/>
      <c r="BI65" s="124"/>
      <c r="BJ65" s="124"/>
      <c r="BK65" s="124"/>
      <c r="BL65" s="124"/>
      <c r="BM65" s="124"/>
      <c r="BN65" s="124"/>
      <c r="BO65" s="124"/>
      <c r="BP65" s="124"/>
      <c r="BQ65" s="124"/>
      <c r="BR65" s="124"/>
      <c r="BS65" s="124"/>
      <c r="BT65" s="124"/>
      <c r="BU65" s="124"/>
      <c r="BV65" s="124"/>
      <c r="BW65" s="124"/>
      <c r="BX65" s="124"/>
      <c r="BY65" s="124"/>
      <c r="BZ65" s="124"/>
      <c r="CA65" s="124"/>
      <c r="CB65" s="124"/>
      <c r="CC65" s="124"/>
      <c r="CD65" s="124"/>
      <c r="CE65" s="124"/>
      <c r="CF65" s="124"/>
      <c r="CG65" s="124"/>
      <c r="CH65" s="124"/>
      <c r="CI65" s="124"/>
      <c r="CJ65" s="124"/>
      <c r="CK65" s="124"/>
      <c r="CL65" s="124"/>
      <c r="CM65" s="124"/>
      <c r="CN65" s="124"/>
      <c r="CO65" s="124"/>
      <c r="CP65" s="124"/>
      <c r="CQ65" s="124"/>
      <c r="CR65" s="124"/>
      <c r="CS65" s="124"/>
      <c r="CT65" s="124"/>
      <c r="CU65" s="124"/>
      <c r="CV65" s="124"/>
      <c r="CW65" s="124"/>
      <c r="CX65" s="124"/>
      <c r="CY65" s="124"/>
      <c r="CZ65" s="124"/>
      <c r="DA65" s="124"/>
      <c r="DB65" s="124"/>
      <c r="DC65" s="124"/>
      <c r="DD65" s="124"/>
      <c r="DE65" s="124"/>
      <c r="DF65" s="124"/>
      <c r="DG65" s="124"/>
      <c r="DH65" s="124"/>
      <c r="DI65" s="124"/>
    </row>
    <row r="66" spans="1:113" x14ac:dyDescent="0.15">
      <c r="A66" s="124"/>
      <c r="B66" s="124"/>
      <c r="C66" s="124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124"/>
      <c r="Y66" s="124"/>
      <c r="Z66" s="124"/>
      <c r="AA66" s="124"/>
      <c r="AB66" s="124"/>
      <c r="AC66" s="124"/>
      <c r="AD66" s="124"/>
      <c r="AE66" s="124"/>
      <c r="AF66" s="124"/>
      <c r="AG66" s="124"/>
      <c r="AH66" s="124"/>
      <c r="AI66" s="124"/>
      <c r="AJ66" s="124"/>
      <c r="AK66" s="124"/>
      <c r="AL66" s="124"/>
      <c r="AM66" s="124"/>
      <c r="AN66" s="124"/>
      <c r="AO66" s="124"/>
      <c r="AP66" s="124"/>
      <c r="AQ66" s="124"/>
      <c r="AR66" s="124"/>
      <c r="AS66" s="124"/>
      <c r="AT66" s="124"/>
      <c r="AU66" s="124"/>
      <c r="AV66" s="124"/>
      <c r="AW66" s="124"/>
      <c r="AX66" s="124"/>
      <c r="AY66" s="124"/>
      <c r="AZ66" s="124"/>
      <c r="BA66" s="124"/>
      <c r="BB66" s="124"/>
      <c r="BC66" s="124"/>
      <c r="BD66" s="124"/>
      <c r="BE66" s="124"/>
      <c r="BF66" s="124"/>
      <c r="BG66" s="124"/>
      <c r="BH66" s="124"/>
      <c r="BI66" s="124"/>
      <c r="BJ66" s="124"/>
      <c r="BK66" s="124"/>
      <c r="BL66" s="124"/>
      <c r="BM66" s="124"/>
      <c r="BN66" s="124"/>
      <c r="BO66" s="124"/>
      <c r="BP66" s="124"/>
      <c r="BQ66" s="124"/>
      <c r="BR66" s="124"/>
      <c r="BS66" s="124"/>
      <c r="BT66" s="124"/>
      <c r="BU66" s="124"/>
      <c r="BV66" s="124"/>
      <c r="BW66" s="124"/>
      <c r="BX66" s="124"/>
      <c r="BY66" s="124"/>
      <c r="BZ66" s="124"/>
      <c r="CA66" s="124"/>
      <c r="CB66" s="124"/>
      <c r="CC66" s="124"/>
      <c r="CD66" s="124"/>
      <c r="CE66" s="124"/>
      <c r="CF66" s="124"/>
      <c r="CG66" s="124"/>
      <c r="CH66" s="124"/>
      <c r="CI66" s="124"/>
      <c r="CJ66" s="124"/>
      <c r="CK66" s="124"/>
      <c r="CL66" s="124"/>
      <c r="CM66" s="124"/>
      <c r="CN66" s="124"/>
      <c r="CO66" s="124"/>
      <c r="CP66" s="124"/>
      <c r="CQ66" s="124"/>
      <c r="CR66" s="124"/>
      <c r="CS66" s="124"/>
      <c r="CT66" s="124"/>
      <c r="CU66" s="124"/>
      <c r="CV66" s="124"/>
      <c r="CW66" s="124"/>
      <c r="CX66" s="124"/>
      <c r="CY66" s="124"/>
      <c r="CZ66" s="124"/>
      <c r="DA66" s="124"/>
      <c r="DB66" s="124"/>
      <c r="DC66" s="124"/>
      <c r="DD66" s="124"/>
      <c r="DE66" s="124"/>
      <c r="DF66" s="124"/>
      <c r="DG66" s="124"/>
      <c r="DH66" s="124"/>
      <c r="DI66" s="124"/>
    </row>
    <row r="67" spans="1:113" x14ac:dyDescent="0.15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4"/>
      <c r="P67" s="124"/>
      <c r="Q67" s="124"/>
      <c r="R67" s="124"/>
      <c r="S67" s="124"/>
      <c r="T67" s="124"/>
      <c r="U67" s="124"/>
      <c r="V67" s="124"/>
      <c r="W67" s="124"/>
      <c r="X67" s="124"/>
      <c r="Y67" s="124"/>
      <c r="Z67" s="124"/>
      <c r="AA67" s="124"/>
      <c r="AB67" s="124"/>
      <c r="AC67" s="124"/>
      <c r="AD67" s="124"/>
      <c r="AE67" s="124"/>
      <c r="AF67" s="124"/>
      <c r="AG67" s="124"/>
      <c r="AH67" s="124"/>
      <c r="AI67" s="124"/>
      <c r="AJ67" s="124"/>
      <c r="AK67" s="124"/>
      <c r="AL67" s="124"/>
      <c r="AM67" s="124"/>
      <c r="AN67" s="124"/>
      <c r="AO67" s="124"/>
      <c r="AP67" s="124"/>
      <c r="AQ67" s="124"/>
      <c r="AR67" s="124"/>
      <c r="AS67" s="124"/>
      <c r="AT67" s="124"/>
      <c r="AU67" s="124"/>
      <c r="AV67" s="124"/>
      <c r="AW67" s="124"/>
      <c r="AX67" s="124"/>
      <c r="AY67" s="124"/>
      <c r="AZ67" s="124"/>
      <c r="BA67" s="124"/>
      <c r="BB67" s="124"/>
      <c r="BC67" s="124"/>
      <c r="BD67" s="124"/>
      <c r="BE67" s="124"/>
      <c r="BF67" s="124"/>
      <c r="BG67" s="124"/>
      <c r="BH67" s="124"/>
      <c r="BI67" s="124"/>
      <c r="BJ67" s="124"/>
      <c r="BK67" s="124"/>
      <c r="BL67" s="124"/>
      <c r="BM67" s="124"/>
      <c r="BN67" s="124"/>
      <c r="BO67" s="124"/>
      <c r="BP67" s="124"/>
      <c r="BQ67" s="124"/>
      <c r="BR67" s="124"/>
      <c r="BS67" s="124"/>
      <c r="BT67" s="124"/>
      <c r="BU67" s="124"/>
      <c r="BV67" s="124"/>
      <c r="BW67" s="124"/>
      <c r="BX67" s="124"/>
      <c r="BY67" s="124"/>
      <c r="BZ67" s="124"/>
      <c r="CA67" s="124"/>
      <c r="CB67" s="124"/>
      <c r="CC67" s="124"/>
      <c r="CD67" s="124"/>
      <c r="CE67" s="124"/>
      <c r="CF67" s="124"/>
      <c r="CG67" s="124"/>
      <c r="CH67" s="124"/>
      <c r="CI67" s="124"/>
      <c r="CJ67" s="124"/>
      <c r="CK67" s="124"/>
      <c r="CL67" s="124"/>
      <c r="CM67" s="124"/>
      <c r="CN67" s="124"/>
      <c r="CO67" s="124"/>
      <c r="CP67" s="124"/>
      <c r="CQ67" s="124"/>
      <c r="CR67" s="124"/>
      <c r="CS67" s="124"/>
      <c r="CT67" s="124"/>
      <c r="CU67" s="124"/>
      <c r="CV67" s="124"/>
      <c r="CW67" s="124"/>
      <c r="CX67" s="124"/>
      <c r="CY67" s="124"/>
      <c r="CZ67" s="124"/>
      <c r="DA67" s="124"/>
      <c r="DB67" s="124"/>
      <c r="DC67" s="124"/>
      <c r="DD67" s="124"/>
      <c r="DE67" s="124"/>
      <c r="DF67" s="124"/>
      <c r="DG67" s="124"/>
      <c r="DH67" s="124"/>
      <c r="DI67" s="124"/>
    </row>
    <row r="68" spans="1:113" s="124" customFormat="1" ht="14.25" customHeight="1" x14ac:dyDescent="0.15">
      <c r="A68" s="372"/>
      <c r="B68" s="372"/>
      <c r="C68" s="372"/>
      <c r="D68" s="372"/>
      <c r="E68" s="372"/>
      <c r="F68" s="372"/>
      <c r="G68" s="372"/>
      <c r="H68" s="372"/>
      <c r="I68" s="372"/>
      <c r="J68" s="372"/>
      <c r="K68" s="372"/>
      <c r="L68" s="372"/>
      <c r="M68" s="372"/>
      <c r="N68" s="372"/>
      <c r="O68" s="372"/>
      <c r="P68" s="372"/>
      <c r="Q68" s="372"/>
      <c r="R68" s="372"/>
      <c r="S68" s="372"/>
      <c r="T68" s="372"/>
      <c r="U68" s="372"/>
      <c r="V68" s="372"/>
      <c r="W68" s="372"/>
      <c r="X68" s="372"/>
      <c r="Y68" s="372"/>
      <c r="Z68" s="372"/>
      <c r="AA68" s="372"/>
      <c r="AB68" s="372"/>
      <c r="AC68" s="372"/>
      <c r="AD68" s="372"/>
      <c r="AE68" s="372"/>
      <c r="AF68" s="372"/>
      <c r="AG68" s="372"/>
      <c r="AH68" s="372"/>
      <c r="AI68" s="372"/>
      <c r="AJ68" s="372"/>
      <c r="AK68" s="372"/>
      <c r="AL68" s="372"/>
      <c r="AM68" s="372"/>
      <c r="AN68" s="372"/>
      <c r="AO68" s="372"/>
      <c r="AP68" s="372"/>
      <c r="AQ68" s="372"/>
      <c r="AR68" s="372"/>
      <c r="AS68" s="372"/>
      <c r="AT68" s="372"/>
      <c r="AU68" s="372"/>
      <c r="AV68" s="372"/>
      <c r="AW68" s="372"/>
      <c r="AX68" s="372"/>
      <c r="AY68" s="372"/>
      <c r="AZ68" s="372"/>
      <c r="BA68" s="372"/>
      <c r="BB68" s="372"/>
      <c r="BC68" s="372"/>
      <c r="BD68" s="372"/>
      <c r="BE68" s="372"/>
      <c r="BF68" s="372"/>
      <c r="BG68" s="372"/>
      <c r="BH68" s="372"/>
      <c r="BI68" s="372"/>
      <c r="BJ68" s="372"/>
      <c r="BK68" s="372"/>
      <c r="BL68" s="372"/>
      <c r="BM68" s="372"/>
      <c r="BN68" s="372"/>
      <c r="BO68" s="372"/>
      <c r="BP68" s="372"/>
      <c r="BQ68" s="372"/>
      <c r="BR68" s="372"/>
      <c r="BS68" s="372"/>
      <c r="BT68" s="372"/>
      <c r="BU68" s="372"/>
      <c r="BV68" s="372"/>
      <c r="BW68" s="372"/>
      <c r="BX68" s="372"/>
      <c r="BY68" s="372"/>
      <c r="BZ68" s="372"/>
      <c r="CA68" s="372"/>
      <c r="CB68" s="372"/>
      <c r="CC68" s="372"/>
      <c r="CD68" s="372"/>
      <c r="CE68" s="372"/>
      <c r="CF68" s="372"/>
      <c r="CG68" s="372"/>
      <c r="CH68" s="372"/>
      <c r="CI68" s="372"/>
      <c r="CJ68" s="372"/>
      <c r="CK68" s="372"/>
      <c r="CL68" s="372"/>
      <c r="CM68" s="372"/>
      <c r="CN68" s="372"/>
      <c r="CO68" s="372"/>
      <c r="CP68" s="372"/>
      <c r="CQ68" s="372"/>
      <c r="CR68" s="372"/>
      <c r="CS68" s="372"/>
      <c r="CT68" s="372"/>
      <c r="CU68" s="372"/>
      <c r="CV68" s="372"/>
      <c r="CW68" s="372"/>
      <c r="CX68" s="372"/>
      <c r="CY68" s="372"/>
      <c r="CZ68" s="372"/>
      <c r="DA68" s="372"/>
      <c r="DB68" s="372"/>
      <c r="DC68" s="372"/>
      <c r="DD68" s="372"/>
      <c r="DE68" s="372"/>
      <c r="DF68" s="372"/>
      <c r="DG68" s="372"/>
      <c r="DH68" s="372"/>
      <c r="DI68" s="372"/>
    </row>
    <row r="69" spans="1:113" s="127" customFormat="1" ht="14.25" customHeight="1" x14ac:dyDescent="0.15">
      <c r="A69" s="372"/>
      <c r="B69" s="372"/>
      <c r="C69" s="372"/>
      <c r="D69" s="372"/>
      <c r="E69" s="372"/>
      <c r="F69" s="372"/>
      <c r="G69" s="372"/>
      <c r="H69" s="372"/>
      <c r="I69" s="372"/>
      <c r="J69" s="372"/>
      <c r="K69" s="372"/>
      <c r="L69" s="372"/>
      <c r="M69" s="372"/>
      <c r="N69" s="372"/>
      <c r="O69" s="372"/>
      <c r="P69" s="372"/>
      <c r="Q69" s="372"/>
      <c r="R69" s="372"/>
      <c r="S69" s="372"/>
      <c r="T69" s="372"/>
      <c r="U69" s="372"/>
      <c r="V69" s="372"/>
      <c r="W69" s="372"/>
      <c r="X69" s="372"/>
      <c r="Y69" s="372"/>
      <c r="Z69" s="372"/>
      <c r="AA69" s="372"/>
      <c r="AB69" s="372"/>
      <c r="AC69" s="372"/>
      <c r="AD69" s="372"/>
      <c r="AE69" s="372"/>
      <c r="AF69" s="372"/>
      <c r="AG69" s="372"/>
      <c r="AH69" s="372"/>
      <c r="AI69" s="372"/>
      <c r="AJ69" s="372"/>
      <c r="AK69" s="372"/>
      <c r="AL69" s="372"/>
      <c r="AM69" s="372"/>
      <c r="AN69" s="372"/>
      <c r="AO69" s="372"/>
      <c r="AP69" s="372"/>
      <c r="AQ69" s="372"/>
      <c r="AR69" s="372"/>
      <c r="AS69" s="372"/>
      <c r="AT69" s="372"/>
      <c r="AU69" s="372"/>
      <c r="AV69" s="372"/>
      <c r="AW69" s="372"/>
      <c r="AX69" s="372"/>
      <c r="AY69" s="372"/>
      <c r="AZ69" s="372"/>
      <c r="BA69" s="372"/>
      <c r="BB69" s="372"/>
      <c r="BC69" s="372"/>
      <c r="BD69" s="372"/>
      <c r="BE69" s="372"/>
      <c r="BF69" s="372"/>
      <c r="BG69" s="372"/>
      <c r="BH69" s="372"/>
      <c r="BI69" s="372"/>
      <c r="BJ69" s="372"/>
      <c r="BK69" s="372"/>
      <c r="BL69" s="372"/>
      <c r="BM69" s="372"/>
      <c r="BN69" s="372"/>
      <c r="BO69" s="372"/>
      <c r="BP69" s="372"/>
      <c r="BQ69" s="372"/>
      <c r="BR69" s="372"/>
      <c r="BS69" s="372"/>
      <c r="BT69" s="372"/>
      <c r="BU69" s="372"/>
      <c r="BV69" s="372"/>
      <c r="BW69" s="372"/>
      <c r="BX69" s="372"/>
      <c r="BY69" s="372"/>
      <c r="BZ69" s="372"/>
      <c r="CA69" s="372"/>
      <c r="CB69" s="372"/>
      <c r="CC69" s="372"/>
      <c r="CD69" s="372"/>
      <c r="CE69" s="372"/>
      <c r="CF69" s="372"/>
      <c r="CG69" s="372"/>
      <c r="CH69" s="372"/>
      <c r="CI69" s="372"/>
      <c r="CJ69" s="372"/>
      <c r="CK69" s="372"/>
      <c r="CL69" s="372"/>
      <c r="CM69" s="372"/>
      <c r="CN69" s="372"/>
      <c r="CO69" s="372"/>
      <c r="CP69" s="372"/>
      <c r="CQ69" s="372"/>
      <c r="CR69" s="372"/>
      <c r="CS69" s="372"/>
      <c r="CT69" s="372"/>
      <c r="CU69" s="372"/>
      <c r="CV69" s="372"/>
      <c r="CW69" s="372"/>
      <c r="CX69" s="372"/>
      <c r="CY69" s="372"/>
      <c r="CZ69" s="372"/>
      <c r="DA69" s="372"/>
      <c r="DB69" s="372"/>
      <c r="DC69" s="372"/>
      <c r="DD69" s="372"/>
      <c r="DE69" s="372"/>
      <c r="DF69" s="372"/>
      <c r="DG69" s="372"/>
      <c r="DH69" s="372"/>
      <c r="DI69" s="372"/>
    </row>
  </sheetData>
  <mergeCells count="88">
    <mergeCell ref="CR68:DI69"/>
    <mergeCell ref="A53:U53"/>
    <mergeCell ref="V53:AK53"/>
    <mergeCell ref="AL53:BA53"/>
    <mergeCell ref="BB53:BQ53"/>
    <mergeCell ref="BR53:CG53"/>
    <mergeCell ref="CH53:CQ53"/>
    <mergeCell ref="A68:U69"/>
    <mergeCell ref="V68:AQ69"/>
    <mergeCell ref="AR68:BI69"/>
    <mergeCell ref="BJ68:BY69"/>
    <mergeCell ref="BZ68:CQ69"/>
    <mergeCell ref="CD4:CE5"/>
    <mergeCell ref="AV5:AW5"/>
    <mergeCell ref="F5:G5"/>
    <mergeCell ref="H5:I5"/>
    <mergeCell ref="J5:K5"/>
    <mergeCell ref="L5:M5"/>
    <mergeCell ref="N5:O5"/>
    <mergeCell ref="P5:Q5"/>
    <mergeCell ref="AL5:AM5"/>
    <mergeCell ref="AN5:AO5"/>
    <mergeCell ref="AP5:AQ5"/>
    <mergeCell ref="AR5:AS5"/>
    <mergeCell ref="AT5:AU5"/>
    <mergeCell ref="BV5:BW5"/>
    <mergeCell ref="BX5:BY5"/>
    <mergeCell ref="BZ5:CA5"/>
    <mergeCell ref="CB5:CC5"/>
    <mergeCell ref="BV4:BW4"/>
    <mergeCell ref="BX4:BY4"/>
    <mergeCell ref="BZ4:CA4"/>
    <mergeCell ref="CB4:CC4"/>
    <mergeCell ref="BJ5:BK5"/>
    <mergeCell ref="BL5:BM5"/>
    <mergeCell ref="BR5:BS5"/>
    <mergeCell ref="BT5:BU5"/>
    <mergeCell ref="BJ4:BK4"/>
    <mergeCell ref="BL4:BM4"/>
    <mergeCell ref="BN4:BO5"/>
    <mergeCell ref="BP4:BQ5"/>
    <mergeCell ref="BR4:BS4"/>
    <mergeCell ref="BB5:BC5"/>
    <mergeCell ref="BD5:BE5"/>
    <mergeCell ref="BF5:BG5"/>
    <mergeCell ref="BH5:BI5"/>
    <mergeCell ref="AX4:AY5"/>
    <mergeCell ref="AZ4:BA5"/>
    <mergeCell ref="BB4:BC4"/>
    <mergeCell ref="BD4:BE4"/>
    <mergeCell ref="BF4:BG4"/>
    <mergeCell ref="AB5:AC5"/>
    <mergeCell ref="AD5:AE5"/>
    <mergeCell ref="AF5:AG5"/>
    <mergeCell ref="AL4:AM4"/>
    <mergeCell ref="AN4:AO4"/>
    <mergeCell ref="V5:W5"/>
    <mergeCell ref="X5:Y5"/>
    <mergeCell ref="F3:U3"/>
    <mergeCell ref="V3:AK3"/>
    <mergeCell ref="N4:O4"/>
    <mergeCell ref="P4:Q4"/>
    <mergeCell ref="R4:S5"/>
    <mergeCell ref="T4:U5"/>
    <mergeCell ref="V4:W4"/>
    <mergeCell ref="Z4:AA4"/>
    <mergeCell ref="AB4:AC4"/>
    <mergeCell ref="AD4:AE4"/>
    <mergeCell ref="AF4:AG4"/>
    <mergeCell ref="AH4:AI5"/>
    <mergeCell ref="AJ4:AK5"/>
    <mergeCell ref="Z5:AA5"/>
    <mergeCell ref="AL3:BA3"/>
    <mergeCell ref="BB3:BQ3"/>
    <mergeCell ref="BR3:CG3"/>
    <mergeCell ref="CH3:CK4"/>
    <mergeCell ref="F4:G4"/>
    <mergeCell ref="H4:I4"/>
    <mergeCell ref="J4:K4"/>
    <mergeCell ref="L4:M4"/>
    <mergeCell ref="X4:Y4"/>
    <mergeCell ref="AV4:AW4"/>
    <mergeCell ref="AP4:AQ4"/>
    <mergeCell ref="AR4:AS4"/>
    <mergeCell ref="AT4:AU4"/>
    <mergeCell ref="BH4:BI4"/>
    <mergeCell ref="BT4:BU4"/>
    <mergeCell ref="CF4:CG5"/>
  </mergeCells>
  <phoneticPr fontId="2"/>
  <conditionalFormatting sqref="B8:CQ47">
    <cfRule type="expression" dxfId="3" priority="1">
      <formula>B8&lt;&gt;#REF!</formula>
    </cfRule>
  </conditionalFormatting>
  <printOptions horizontalCentered="1"/>
  <pageMargins left="0" right="0" top="0.78740157480314965" bottom="0" header="0.51181102362204722" footer="0.51181102362204722"/>
  <pageSetup paperSize="9" scale="45" fitToWidth="10" fitToHeight="0" orientation="portrait" r:id="rId1"/>
  <headerFooter alignWithMargins="0"/>
  <colBreaks count="5" manualBreakCount="5">
    <brk id="21" max="1048575" man="1"/>
    <brk id="37" max="1048575" man="1"/>
    <brk id="53" max="1048575" man="1"/>
    <brk id="69" max="1048575" man="1"/>
    <brk id="8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W63"/>
  <sheetViews>
    <sheetView tabSelected="1" view="pageBreakPreview" zoomScale="55" zoomScaleNormal="75" zoomScaleSheetLayoutView="55" workbookViewId="0">
      <selection activeCell="F18" sqref="F18"/>
    </sheetView>
  </sheetViews>
  <sheetFormatPr defaultRowHeight="14.25" x14ac:dyDescent="0.15"/>
  <cols>
    <col min="1" max="2" width="12.75" style="43" customWidth="1"/>
    <col min="3" max="3" width="8.625" style="43" customWidth="1"/>
    <col min="4" max="5" width="7.375" style="43" customWidth="1"/>
    <col min="6" max="6" width="12.75" style="43" customWidth="1"/>
    <col min="7" max="7" width="8.625" style="43" customWidth="1"/>
    <col min="8" max="9" width="7.375" style="43" customWidth="1"/>
    <col min="10" max="10" width="12.75" style="43" customWidth="1"/>
    <col min="11" max="12" width="8.625" style="43" customWidth="1"/>
    <col min="13" max="14" width="7.375" style="43" customWidth="1"/>
    <col min="15" max="15" width="7.75" style="43" customWidth="1"/>
    <col min="16" max="16" width="9" style="43" customWidth="1"/>
    <col min="17" max="18" width="12.5" style="43" customWidth="1"/>
    <col min="19" max="24" width="8.875" style="43" customWidth="1"/>
    <col min="25" max="16384" width="9" style="43"/>
  </cols>
  <sheetData>
    <row r="1" spans="1:23" s="175" customFormat="1" ht="24.75" customHeight="1" thickBot="1" x14ac:dyDescent="0.2"/>
    <row r="2" spans="1:23" s="175" customFormat="1" ht="18" customHeight="1" x14ac:dyDescent="0.15">
      <c r="A2" s="10"/>
      <c r="B2" s="349" t="s">
        <v>82</v>
      </c>
      <c r="C2" s="350"/>
      <c r="D2" s="350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  <c r="P2" s="13"/>
      <c r="Q2" s="10"/>
      <c r="R2" s="374" t="s">
        <v>95</v>
      </c>
      <c r="S2" s="375"/>
      <c r="T2" s="375"/>
      <c r="U2" s="375"/>
      <c r="V2" s="13"/>
      <c r="W2" s="14"/>
    </row>
    <row r="3" spans="1:23" s="175" customFormat="1" ht="18" customHeight="1" x14ac:dyDescent="0.15">
      <c r="A3" s="15"/>
      <c r="B3" s="16"/>
      <c r="C3" s="16"/>
      <c r="D3" s="16"/>
      <c r="E3" s="16"/>
      <c r="F3" s="17"/>
      <c r="G3" s="16"/>
      <c r="H3" s="16"/>
      <c r="I3" s="16"/>
      <c r="J3" s="17"/>
      <c r="K3" s="16"/>
      <c r="L3" s="16"/>
      <c r="M3" s="16"/>
      <c r="N3" s="16"/>
      <c r="O3" s="18"/>
      <c r="P3" s="16"/>
      <c r="Q3" s="15"/>
      <c r="R3" s="16"/>
      <c r="S3" s="16"/>
      <c r="T3" s="16"/>
      <c r="U3" s="16"/>
      <c r="V3" s="16"/>
      <c r="W3" s="18"/>
    </row>
    <row r="4" spans="1:23" s="175" customFormat="1" ht="18" customHeight="1" x14ac:dyDescent="0.15">
      <c r="A4" s="15"/>
      <c r="B4" s="19" t="s">
        <v>99</v>
      </c>
      <c r="C4" s="19"/>
      <c r="D4" s="19"/>
      <c r="E4" s="19"/>
      <c r="F4" s="20" t="s">
        <v>93</v>
      </c>
      <c r="G4" s="19"/>
      <c r="H4" s="19"/>
      <c r="I4" s="19"/>
      <c r="J4" s="20" t="s">
        <v>89</v>
      </c>
      <c r="K4" s="19"/>
      <c r="L4" s="19"/>
      <c r="M4" s="19"/>
      <c r="N4" s="19"/>
      <c r="O4" s="21"/>
      <c r="P4" s="16"/>
      <c r="Q4" s="15"/>
      <c r="R4" s="19"/>
      <c r="S4" s="19"/>
      <c r="T4" s="19"/>
      <c r="U4" s="19"/>
      <c r="V4" s="19"/>
      <c r="W4" s="21"/>
    </row>
    <row r="5" spans="1:23" s="175" customFormat="1" ht="18" customHeight="1" x14ac:dyDescent="0.15">
      <c r="A5" s="22" t="s">
        <v>100</v>
      </c>
      <c r="B5" s="23"/>
      <c r="C5" s="23"/>
      <c r="D5" s="339" t="s">
        <v>101</v>
      </c>
      <c r="E5" s="346"/>
      <c r="F5" s="24"/>
      <c r="G5" s="16"/>
      <c r="H5" s="339" t="s">
        <v>101</v>
      </c>
      <c r="I5" s="346"/>
      <c r="J5" s="24"/>
      <c r="K5" s="23"/>
      <c r="L5" s="25"/>
      <c r="M5" s="339" t="s">
        <v>101</v>
      </c>
      <c r="N5" s="340"/>
      <c r="O5" s="341"/>
      <c r="P5" s="16"/>
      <c r="Q5" s="22" t="s">
        <v>100</v>
      </c>
      <c r="R5" s="23"/>
      <c r="S5" s="23"/>
      <c r="T5" s="23"/>
      <c r="U5" s="339" t="s">
        <v>101</v>
      </c>
      <c r="V5" s="340"/>
      <c r="W5" s="341"/>
    </row>
    <row r="6" spans="1:23" s="175" customFormat="1" ht="30" customHeight="1" x14ac:dyDescent="0.15">
      <c r="A6" s="15"/>
      <c r="B6" s="26" t="s">
        <v>102</v>
      </c>
      <c r="C6" s="26" t="s">
        <v>103</v>
      </c>
      <c r="D6" s="23" t="s">
        <v>102</v>
      </c>
      <c r="E6" s="16" t="s">
        <v>103</v>
      </c>
      <c r="F6" s="27" t="s">
        <v>102</v>
      </c>
      <c r="G6" s="26" t="s">
        <v>103</v>
      </c>
      <c r="H6" s="26" t="s">
        <v>102</v>
      </c>
      <c r="I6" s="16" t="s">
        <v>103</v>
      </c>
      <c r="J6" s="27" t="s">
        <v>102</v>
      </c>
      <c r="K6" s="26" t="s">
        <v>103</v>
      </c>
      <c r="L6" s="28" t="s">
        <v>114</v>
      </c>
      <c r="M6" s="26" t="s">
        <v>102</v>
      </c>
      <c r="N6" s="23" t="s">
        <v>103</v>
      </c>
      <c r="O6" s="167" t="s">
        <v>114</v>
      </c>
      <c r="P6" s="16"/>
      <c r="Q6" s="15"/>
      <c r="R6" s="26" t="s">
        <v>102</v>
      </c>
      <c r="S6" s="26" t="s">
        <v>103</v>
      </c>
      <c r="T6" s="29" t="s">
        <v>114</v>
      </c>
      <c r="U6" s="23" t="s">
        <v>102</v>
      </c>
      <c r="V6" s="23" t="s">
        <v>103</v>
      </c>
      <c r="W6" s="167" t="s">
        <v>114</v>
      </c>
    </row>
    <row r="7" spans="1:23" s="175" customFormat="1" ht="18" customHeight="1" x14ac:dyDescent="0.15">
      <c r="A7" s="30"/>
      <c r="B7" s="31" t="s">
        <v>104</v>
      </c>
      <c r="C7" s="159" t="s">
        <v>94</v>
      </c>
      <c r="D7" s="159" t="s">
        <v>4</v>
      </c>
      <c r="E7" s="162" t="s">
        <v>4</v>
      </c>
      <c r="F7" s="156" t="s">
        <v>104</v>
      </c>
      <c r="G7" s="157" t="s">
        <v>94</v>
      </c>
      <c r="H7" s="159" t="s">
        <v>4</v>
      </c>
      <c r="I7" s="162" t="s">
        <v>4</v>
      </c>
      <c r="J7" s="156" t="s">
        <v>104</v>
      </c>
      <c r="K7" s="156" t="s">
        <v>94</v>
      </c>
      <c r="L7" s="163" t="s">
        <v>106</v>
      </c>
      <c r="M7" s="159" t="s">
        <v>4</v>
      </c>
      <c r="N7" s="156" t="s">
        <v>4</v>
      </c>
      <c r="O7" s="168" t="s">
        <v>4</v>
      </c>
      <c r="P7" s="16"/>
      <c r="Q7" s="30"/>
      <c r="R7" s="31" t="s">
        <v>104</v>
      </c>
      <c r="S7" s="31" t="s">
        <v>94</v>
      </c>
      <c r="T7" s="31" t="s">
        <v>106</v>
      </c>
      <c r="U7" s="157" t="s">
        <v>4</v>
      </c>
      <c r="V7" s="159" t="s">
        <v>4</v>
      </c>
      <c r="W7" s="168" t="s">
        <v>4</v>
      </c>
    </row>
    <row r="8" spans="1:23" s="175" customFormat="1" ht="18" customHeight="1" x14ac:dyDescent="0.15">
      <c r="A8" s="32"/>
      <c r="B8" s="33">
        <v>0</v>
      </c>
      <c r="C8" s="194">
        <v>0</v>
      </c>
      <c r="D8" s="132"/>
      <c r="E8" s="83"/>
      <c r="F8" s="135">
        <v>0</v>
      </c>
      <c r="G8" s="326">
        <v>0</v>
      </c>
      <c r="H8" s="132"/>
      <c r="I8" s="83"/>
      <c r="J8" s="135"/>
      <c r="K8" s="135"/>
      <c r="L8" s="196">
        <v>0</v>
      </c>
      <c r="M8" s="146"/>
      <c r="N8" s="132"/>
      <c r="O8" s="169"/>
      <c r="P8" s="16"/>
      <c r="Q8" s="32"/>
      <c r="R8" s="33">
        <v>0</v>
      </c>
      <c r="S8" s="33">
        <v>0</v>
      </c>
      <c r="T8" s="196">
        <v>0</v>
      </c>
      <c r="U8" s="146"/>
      <c r="V8" s="132"/>
      <c r="W8" s="169"/>
    </row>
    <row r="9" spans="1:23" s="175" customFormat="1" ht="18" customHeight="1" x14ac:dyDescent="0.15">
      <c r="A9" s="37" t="s">
        <v>107</v>
      </c>
      <c r="B9" s="2">
        <v>16800</v>
      </c>
      <c r="C9" s="7">
        <v>7</v>
      </c>
      <c r="D9" s="161">
        <v>77.8</v>
      </c>
      <c r="E9" s="141">
        <v>77.8</v>
      </c>
      <c r="F9" s="2">
        <v>2047300</v>
      </c>
      <c r="G9" s="142">
        <v>347</v>
      </c>
      <c r="H9" s="161">
        <v>98.3</v>
      </c>
      <c r="I9" s="141">
        <v>98.3</v>
      </c>
      <c r="J9" s="173">
        <f>SUM(F9,B9)</f>
        <v>2064100</v>
      </c>
      <c r="K9" s="2">
        <f>SUM(C9,G9)</f>
        <v>354</v>
      </c>
      <c r="L9" s="203">
        <v>177</v>
      </c>
      <c r="M9" s="147">
        <v>98.1</v>
      </c>
      <c r="N9" s="161">
        <v>97.8</v>
      </c>
      <c r="O9" s="170">
        <v>94.1</v>
      </c>
      <c r="P9" s="16"/>
      <c r="Q9" s="37" t="s">
        <v>167</v>
      </c>
      <c r="R9" s="2">
        <v>22308000</v>
      </c>
      <c r="S9" s="2">
        <v>3718</v>
      </c>
      <c r="T9" s="203">
        <v>3325</v>
      </c>
      <c r="U9" s="147">
        <v>101.7</v>
      </c>
      <c r="V9" s="161">
        <v>101.7</v>
      </c>
      <c r="W9" s="170">
        <v>102</v>
      </c>
    </row>
    <row r="10" spans="1:23" s="175" customFormat="1" ht="18" customHeight="1" x14ac:dyDescent="0.15">
      <c r="A10" s="32"/>
      <c r="B10" s="211">
        <v>0</v>
      </c>
      <c r="C10" s="211">
        <v>0</v>
      </c>
      <c r="D10" s="164">
        <v>0</v>
      </c>
      <c r="E10" s="153">
        <v>0</v>
      </c>
      <c r="F10" s="165">
        <v>0</v>
      </c>
      <c r="G10" s="210">
        <v>0</v>
      </c>
      <c r="H10" s="164">
        <v>0</v>
      </c>
      <c r="I10" s="153">
        <v>0</v>
      </c>
      <c r="J10" s="165"/>
      <c r="K10" s="165"/>
      <c r="L10" s="166">
        <v>0</v>
      </c>
      <c r="M10" s="152">
        <v>0</v>
      </c>
      <c r="N10" s="164">
        <v>0</v>
      </c>
      <c r="O10" s="172">
        <v>0</v>
      </c>
      <c r="P10" s="16"/>
      <c r="Q10" s="32"/>
      <c r="R10" s="3">
        <v>0</v>
      </c>
      <c r="S10" s="3">
        <v>0</v>
      </c>
      <c r="T10" s="143">
        <v>0</v>
      </c>
      <c r="U10" s="148">
        <v>0</v>
      </c>
      <c r="V10" s="160">
        <v>0</v>
      </c>
      <c r="W10" s="171">
        <v>0</v>
      </c>
    </row>
    <row r="11" spans="1:23" s="175" customFormat="1" ht="18" customHeight="1" x14ac:dyDescent="0.15">
      <c r="A11" s="37" t="s">
        <v>6</v>
      </c>
      <c r="B11" s="7">
        <v>273600</v>
      </c>
      <c r="C11" s="7">
        <v>114</v>
      </c>
      <c r="D11" s="161">
        <v>103.6</v>
      </c>
      <c r="E11" s="141">
        <v>103.6</v>
      </c>
      <c r="F11" s="2">
        <v>2330500</v>
      </c>
      <c r="G11" s="142">
        <v>395</v>
      </c>
      <c r="H11" s="161">
        <v>116.2</v>
      </c>
      <c r="I11" s="141">
        <v>116.2</v>
      </c>
      <c r="J11" s="173">
        <f>SUM(F11,B11)</f>
        <v>2604100</v>
      </c>
      <c r="K11" s="2">
        <f>SUM(C11,G11)</f>
        <v>509</v>
      </c>
      <c r="L11" s="203">
        <v>199</v>
      </c>
      <c r="M11" s="147">
        <v>114.7</v>
      </c>
      <c r="N11" s="161">
        <v>113.1</v>
      </c>
      <c r="O11" s="170">
        <v>103.6</v>
      </c>
      <c r="P11" s="16"/>
      <c r="Q11" s="37" t="s">
        <v>6</v>
      </c>
      <c r="R11" s="2">
        <v>20004000</v>
      </c>
      <c r="S11" s="3">
        <v>3334</v>
      </c>
      <c r="T11" s="143">
        <v>2834</v>
      </c>
      <c r="U11" s="148">
        <v>104.6</v>
      </c>
      <c r="V11" s="160">
        <v>104.6</v>
      </c>
      <c r="W11" s="171">
        <v>103.7</v>
      </c>
    </row>
    <row r="12" spans="1:23" s="175" customFormat="1" ht="18" customHeight="1" x14ac:dyDescent="0.15">
      <c r="A12" s="32"/>
      <c r="B12" s="211">
        <v>0</v>
      </c>
      <c r="C12" s="211">
        <v>0</v>
      </c>
      <c r="D12" s="164">
        <v>0</v>
      </c>
      <c r="E12" s="153">
        <v>0</v>
      </c>
      <c r="F12" s="165">
        <v>0</v>
      </c>
      <c r="G12" s="210">
        <v>0</v>
      </c>
      <c r="H12" s="164">
        <v>0</v>
      </c>
      <c r="I12" s="153">
        <v>0</v>
      </c>
      <c r="J12" s="165"/>
      <c r="K12" s="165"/>
      <c r="L12" s="166">
        <v>0</v>
      </c>
      <c r="M12" s="152">
        <v>0</v>
      </c>
      <c r="N12" s="164">
        <v>0</v>
      </c>
      <c r="O12" s="172">
        <v>0</v>
      </c>
      <c r="P12" s="16"/>
      <c r="Q12" s="32"/>
      <c r="R12" s="3">
        <v>0</v>
      </c>
      <c r="S12" s="211">
        <v>0</v>
      </c>
      <c r="T12" s="210">
        <v>0</v>
      </c>
      <c r="U12" s="152">
        <v>0</v>
      </c>
      <c r="V12" s="164">
        <v>0</v>
      </c>
      <c r="W12" s="172">
        <v>0</v>
      </c>
    </row>
    <row r="13" spans="1:23" s="175" customFormat="1" ht="18" customHeight="1" x14ac:dyDescent="0.15">
      <c r="A13" s="37" t="s">
        <v>7</v>
      </c>
      <c r="B13" s="7">
        <v>0</v>
      </c>
      <c r="C13" s="7"/>
      <c r="D13" s="161"/>
      <c r="E13" s="141"/>
      <c r="F13" s="2">
        <v>259600</v>
      </c>
      <c r="G13" s="142">
        <v>44</v>
      </c>
      <c r="H13" s="161">
        <v>89.8</v>
      </c>
      <c r="I13" s="141">
        <v>89.8</v>
      </c>
      <c r="J13" s="173">
        <f>SUM(F13,B13)</f>
        <v>259600</v>
      </c>
      <c r="K13" s="2">
        <f>SUM(C13,G13)</f>
        <v>44</v>
      </c>
      <c r="L13" s="203">
        <v>27</v>
      </c>
      <c r="M13" s="147">
        <v>89.8</v>
      </c>
      <c r="N13" s="161">
        <v>89.8</v>
      </c>
      <c r="O13" s="170">
        <v>100</v>
      </c>
      <c r="P13" s="16"/>
      <c r="Q13" s="37" t="s">
        <v>7</v>
      </c>
      <c r="R13" s="2">
        <v>6954000</v>
      </c>
      <c r="S13" s="7">
        <v>1159</v>
      </c>
      <c r="T13" s="142">
        <v>1034</v>
      </c>
      <c r="U13" s="147">
        <v>103.2</v>
      </c>
      <c r="V13" s="161">
        <v>103.2</v>
      </c>
      <c r="W13" s="170">
        <v>104.7</v>
      </c>
    </row>
    <row r="14" spans="1:23" s="175" customFormat="1" ht="18" customHeight="1" x14ac:dyDescent="0.15">
      <c r="A14" s="32"/>
      <c r="B14" s="3"/>
      <c r="C14" s="211"/>
      <c r="D14" s="164"/>
      <c r="E14" s="153"/>
      <c r="F14" s="165"/>
      <c r="G14" s="210"/>
      <c r="H14" s="164"/>
      <c r="I14" s="153"/>
      <c r="J14" s="165"/>
      <c r="K14" s="165"/>
      <c r="L14" s="166"/>
      <c r="M14" s="152"/>
      <c r="N14" s="164"/>
      <c r="O14" s="172"/>
      <c r="P14" s="16"/>
      <c r="Q14" s="32"/>
      <c r="R14" s="3">
        <v>2000</v>
      </c>
      <c r="S14" s="211">
        <v>2</v>
      </c>
      <c r="T14" s="210"/>
      <c r="U14" s="152">
        <v>66.7</v>
      </c>
      <c r="V14" s="164">
        <v>66.7</v>
      </c>
      <c r="W14" s="172"/>
    </row>
    <row r="15" spans="1:23" s="175" customFormat="1" ht="18" customHeight="1" x14ac:dyDescent="0.15">
      <c r="A15" s="37" t="s">
        <v>108</v>
      </c>
      <c r="B15" s="2">
        <v>0</v>
      </c>
      <c r="C15" s="7"/>
      <c r="D15" s="161"/>
      <c r="E15" s="141"/>
      <c r="F15" s="2">
        <v>914500</v>
      </c>
      <c r="G15" s="142">
        <v>155</v>
      </c>
      <c r="H15" s="161">
        <v>96.3</v>
      </c>
      <c r="I15" s="141">
        <v>96.3</v>
      </c>
      <c r="J15" s="173">
        <f>SUM(F15,B15)</f>
        <v>914500</v>
      </c>
      <c r="K15" s="2">
        <f>SUM(C15,G15)</f>
        <v>155</v>
      </c>
      <c r="L15" s="203">
        <v>54</v>
      </c>
      <c r="M15" s="147">
        <v>96.3</v>
      </c>
      <c r="N15" s="161">
        <v>96.3</v>
      </c>
      <c r="O15" s="170">
        <v>94.7</v>
      </c>
      <c r="P15" s="16"/>
      <c r="Q15" s="37" t="s">
        <v>168</v>
      </c>
      <c r="R15" s="2">
        <v>10854000</v>
      </c>
      <c r="S15" s="7">
        <v>1809</v>
      </c>
      <c r="T15" s="142">
        <v>1614</v>
      </c>
      <c r="U15" s="147">
        <v>104.1</v>
      </c>
      <c r="V15" s="161">
        <v>104.1</v>
      </c>
      <c r="W15" s="170">
        <v>103.9</v>
      </c>
    </row>
    <row r="16" spans="1:23" s="175" customFormat="1" ht="18" customHeight="1" x14ac:dyDescent="0.15">
      <c r="A16" s="32"/>
      <c r="B16" s="211">
        <v>0</v>
      </c>
      <c r="C16" s="211">
        <v>0</v>
      </c>
      <c r="D16" s="164">
        <v>0</v>
      </c>
      <c r="E16" s="153">
        <v>0</v>
      </c>
      <c r="F16" s="165">
        <v>0</v>
      </c>
      <c r="G16" s="210">
        <v>0</v>
      </c>
      <c r="H16" s="164">
        <v>0</v>
      </c>
      <c r="I16" s="153">
        <v>0</v>
      </c>
      <c r="J16" s="165"/>
      <c r="K16" s="165"/>
      <c r="L16" s="166">
        <v>0</v>
      </c>
      <c r="M16" s="152">
        <v>0</v>
      </c>
      <c r="N16" s="164">
        <v>0</v>
      </c>
      <c r="O16" s="172">
        <v>0</v>
      </c>
      <c r="P16" s="16"/>
      <c r="Q16" s="32"/>
      <c r="R16" s="3">
        <v>0</v>
      </c>
      <c r="S16" s="3">
        <v>0</v>
      </c>
      <c r="T16" s="166">
        <v>0</v>
      </c>
      <c r="U16" s="152">
        <v>0</v>
      </c>
      <c r="V16" s="164">
        <v>0</v>
      </c>
      <c r="W16" s="172">
        <v>0</v>
      </c>
    </row>
    <row r="17" spans="1:23" s="175" customFormat="1" ht="18" customHeight="1" x14ac:dyDescent="0.15">
      <c r="A17" s="37" t="s">
        <v>109</v>
      </c>
      <c r="B17" s="7">
        <v>16800</v>
      </c>
      <c r="C17" s="7">
        <v>7</v>
      </c>
      <c r="D17" s="161">
        <v>116.7</v>
      </c>
      <c r="E17" s="141">
        <v>116.7</v>
      </c>
      <c r="F17" s="2">
        <v>377600</v>
      </c>
      <c r="G17" s="142">
        <v>64</v>
      </c>
      <c r="H17" s="161">
        <v>97</v>
      </c>
      <c r="I17" s="141">
        <v>97</v>
      </c>
      <c r="J17" s="173">
        <f>SUM(F17,B17)</f>
        <v>394400</v>
      </c>
      <c r="K17" s="2">
        <f>SUM(C17,G17)</f>
        <v>71</v>
      </c>
      <c r="L17" s="203">
        <v>56</v>
      </c>
      <c r="M17" s="147">
        <v>97.7</v>
      </c>
      <c r="N17" s="161">
        <v>98.6</v>
      </c>
      <c r="O17" s="170">
        <v>98.2</v>
      </c>
      <c r="P17" s="16"/>
      <c r="Q17" s="37" t="s">
        <v>169</v>
      </c>
      <c r="R17" s="2">
        <v>14508000</v>
      </c>
      <c r="S17" s="2">
        <v>2418</v>
      </c>
      <c r="T17" s="203">
        <v>2173</v>
      </c>
      <c r="U17" s="147">
        <v>102.8</v>
      </c>
      <c r="V17" s="161">
        <v>102.8</v>
      </c>
      <c r="W17" s="170">
        <v>103.5</v>
      </c>
    </row>
    <row r="18" spans="1:23" s="175" customFormat="1" ht="18" customHeight="1" x14ac:dyDescent="0.15">
      <c r="A18" s="32"/>
      <c r="B18" s="211">
        <v>0</v>
      </c>
      <c r="C18" s="211">
        <v>0</v>
      </c>
      <c r="D18" s="164">
        <v>0</v>
      </c>
      <c r="E18" s="153">
        <v>0</v>
      </c>
      <c r="F18" s="165">
        <v>0</v>
      </c>
      <c r="G18" s="210">
        <v>0</v>
      </c>
      <c r="H18" s="164">
        <v>0</v>
      </c>
      <c r="I18" s="153">
        <v>0</v>
      </c>
      <c r="J18" s="165"/>
      <c r="K18" s="165"/>
      <c r="L18" s="166">
        <v>0</v>
      </c>
      <c r="M18" s="152">
        <v>0</v>
      </c>
      <c r="N18" s="164">
        <v>0</v>
      </c>
      <c r="O18" s="172">
        <v>0</v>
      </c>
      <c r="P18" s="16"/>
      <c r="Q18" s="32"/>
      <c r="R18" s="3">
        <v>0</v>
      </c>
      <c r="S18" s="3">
        <v>0</v>
      </c>
      <c r="T18" s="166">
        <v>0</v>
      </c>
      <c r="U18" s="152">
        <v>0</v>
      </c>
      <c r="V18" s="164">
        <v>0</v>
      </c>
      <c r="W18" s="172">
        <v>0</v>
      </c>
    </row>
    <row r="19" spans="1:23" s="175" customFormat="1" ht="18" customHeight="1" x14ac:dyDescent="0.15">
      <c r="A19" s="37" t="s">
        <v>8</v>
      </c>
      <c r="B19" s="7">
        <v>60000</v>
      </c>
      <c r="C19" s="7">
        <v>25</v>
      </c>
      <c r="D19" s="161">
        <v>96.2</v>
      </c>
      <c r="E19" s="141">
        <v>96.2</v>
      </c>
      <c r="F19" s="2">
        <v>472000</v>
      </c>
      <c r="G19" s="142">
        <v>80</v>
      </c>
      <c r="H19" s="161">
        <v>90.9</v>
      </c>
      <c r="I19" s="141">
        <v>90.9</v>
      </c>
      <c r="J19" s="173">
        <f>SUM(F19,B19)</f>
        <v>532000</v>
      </c>
      <c r="K19" s="2">
        <f>SUM(C19,G19)</f>
        <v>105</v>
      </c>
      <c r="L19" s="203">
        <v>62</v>
      </c>
      <c r="M19" s="147">
        <v>91.5</v>
      </c>
      <c r="N19" s="161">
        <v>92.1</v>
      </c>
      <c r="O19" s="170">
        <v>93.9</v>
      </c>
      <c r="P19" s="16"/>
      <c r="Q19" s="37" t="s">
        <v>8</v>
      </c>
      <c r="R19" s="2">
        <v>16338000</v>
      </c>
      <c r="S19" s="2">
        <v>2723</v>
      </c>
      <c r="T19" s="203">
        <v>2421</v>
      </c>
      <c r="U19" s="147">
        <v>101.5</v>
      </c>
      <c r="V19" s="161">
        <v>101.5</v>
      </c>
      <c r="W19" s="170">
        <v>101.3</v>
      </c>
    </row>
    <row r="20" spans="1:23" s="175" customFormat="1" ht="18" customHeight="1" x14ac:dyDescent="0.15">
      <c r="A20" s="32"/>
      <c r="B20" s="211">
        <v>0</v>
      </c>
      <c r="C20" s="211">
        <v>0</v>
      </c>
      <c r="D20" s="164">
        <v>0</v>
      </c>
      <c r="E20" s="153">
        <v>0</v>
      </c>
      <c r="F20" s="165">
        <v>0</v>
      </c>
      <c r="G20" s="210">
        <v>0</v>
      </c>
      <c r="H20" s="164">
        <v>0</v>
      </c>
      <c r="I20" s="153">
        <v>0</v>
      </c>
      <c r="J20" s="165"/>
      <c r="K20" s="165"/>
      <c r="L20" s="166">
        <v>0</v>
      </c>
      <c r="M20" s="152">
        <v>0</v>
      </c>
      <c r="N20" s="164">
        <v>0</v>
      </c>
      <c r="O20" s="172">
        <v>0</v>
      </c>
      <c r="P20" s="16"/>
      <c r="Q20" s="32"/>
      <c r="R20" s="3">
        <v>0</v>
      </c>
      <c r="S20" s="3">
        <v>0</v>
      </c>
      <c r="T20" s="166">
        <v>0</v>
      </c>
      <c r="U20" s="152">
        <v>0</v>
      </c>
      <c r="V20" s="164">
        <v>0</v>
      </c>
      <c r="W20" s="172">
        <v>0</v>
      </c>
    </row>
    <row r="21" spans="1:23" s="175" customFormat="1" ht="18" customHeight="1" x14ac:dyDescent="0.15">
      <c r="A21" s="37" t="s">
        <v>9</v>
      </c>
      <c r="B21" s="7">
        <v>201600</v>
      </c>
      <c r="C21" s="7">
        <v>84</v>
      </c>
      <c r="D21" s="161">
        <v>101.2</v>
      </c>
      <c r="E21" s="141">
        <v>101.2</v>
      </c>
      <c r="F21" s="2">
        <v>306800</v>
      </c>
      <c r="G21" s="142">
        <v>52</v>
      </c>
      <c r="H21" s="161">
        <v>96.3</v>
      </c>
      <c r="I21" s="141">
        <v>96.3</v>
      </c>
      <c r="J21" s="173">
        <f>SUM(F21,B21)</f>
        <v>508400</v>
      </c>
      <c r="K21" s="2">
        <f>SUM(C21,G21)</f>
        <v>136</v>
      </c>
      <c r="L21" s="203">
        <v>102</v>
      </c>
      <c r="M21" s="147">
        <v>98.2</v>
      </c>
      <c r="N21" s="161">
        <v>99.3</v>
      </c>
      <c r="O21" s="170">
        <v>98.1</v>
      </c>
      <c r="P21" s="16"/>
      <c r="Q21" s="37" t="s">
        <v>9</v>
      </c>
      <c r="R21" s="2">
        <v>17748000</v>
      </c>
      <c r="S21" s="2">
        <v>2958</v>
      </c>
      <c r="T21" s="203">
        <v>2678</v>
      </c>
      <c r="U21" s="147">
        <v>101.8</v>
      </c>
      <c r="V21" s="161">
        <v>101.8</v>
      </c>
      <c r="W21" s="170">
        <v>101.6</v>
      </c>
    </row>
    <row r="22" spans="1:23" s="175" customFormat="1" ht="18" customHeight="1" x14ac:dyDescent="0.15">
      <c r="A22" s="32"/>
      <c r="B22" s="211">
        <v>0</v>
      </c>
      <c r="C22" s="211">
        <v>0</v>
      </c>
      <c r="D22" s="164">
        <v>0</v>
      </c>
      <c r="E22" s="153">
        <v>0</v>
      </c>
      <c r="F22" s="165">
        <v>0</v>
      </c>
      <c r="G22" s="210">
        <v>0</v>
      </c>
      <c r="H22" s="164">
        <v>0</v>
      </c>
      <c r="I22" s="153">
        <v>0</v>
      </c>
      <c r="J22" s="165"/>
      <c r="K22" s="165"/>
      <c r="L22" s="166">
        <v>0</v>
      </c>
      <c r="M22" s="152">
        <v>0</v>
      </c>
      <c r="N22" s="164">
        <v>0</v>
      </c>
      <c r="O22" s="172">
        <v>0</v>
      </c>
      <c r="P22" s="16"/>
      <c r="Q22" s="32"/>
      <c r="R22" s="3">
        <v>0</v>
      </c>
      <c r="S22" s="3">
        <v>0</v>
      </c>
      <c r="T22" s="166">
        <v>0</v>
      </c>
      <c r="U22" s="152">
        <v>0</v>
      </c>
      <c r="V22" s="164">
        <v>0</v>
      </c>
      <c r="W22" s="172">
        <v>0</v>
      </c>
    </row>
    <row r="23" spans="1:23" s="175" customFormat="1" ht="18" customHeight="1" x14ac:dyDescent="0.15">
      <c r="A23" s="37" t="s">
        <v>110</v>
      </c>
      <c r="B23" s="7">
        <v>268800</v>
      </c>
      <c r="C23" s="7">
        <v>112</v>
      </c>
      <c r="D23" s="161">
        <v>102.8</v>
      </c>
      <c r="E23" s="141">
        <v>102.8</v>
      </c>
      <c r="F23" s="2">
        <v>1115100</v>
      </c>
      <c r="G23" s="142">
        <v>189</v>
      </c>
      <c r="H23" s="161">
        <v>98.4</v>
      </c>
      <c r="I23" s="141">
        <v>98.4</v>
      </c>
      <c r="J23" s="173">
        <f>SUM(F23,B23)</f>
        <v>1383900</v>
      </c>
      <c r="K23" s="2">
        <f>SUM(C23,G23)</f>
        <v>301</v>
      </c>
      <c r="L23" s="203">
        <v>167</v>
      </c>
      <c r="M23" s="147">
        <v>99.2</v>
      </c>
      <c r="N23" s="161">
        <v>100</v>
      </c>
      <c r="O23" s="170">
        <v>102.5</v>
      </c>
      <c r="P23" s="16"/>
      <c r="Q23" s="37" t="s">
        <v>170</v>
      </c>
      <c r="R23" s="2">
        <v>19854000</v>
      </c>
      <c r="S23" s="2">
        <v>3309</v>
      </c>
      <c r="T23" s="203">
        <v>2884</v>
      </c>
      <c r="U23" s="147">
        <v>103.5</v>
      </c>
      <c r="V23" s="161">
        <v>103.5</v>
      </c>
      <c r="W23" s="170">
        <v>101.4</v>
      </c>
    </row>
    <row r="24" spans="1:23" s="175" customFormat="1" ht="18" customHeight="1" x14ac:dyDescent="0.15">
      <c r="A24" s="32"/>
      <c r="B24" s="211">
        <v>0</v>
      </c>
      <c r="C24" s="211">
        <v>0</v>
      </c>
      <c r="D24" s="164">
        <v>0</v>
      </c>
      <c r="E24" s="153">
        <v>0</v>
      </c>
      <c r="F24" s="165">
        <v>0</v>
      </c>
      <c r="G24" s="210">
        <v>0</v>
      </c>
      <c r="H24" s="164">
        <v>0</v>
      </c>
      <c r="I24" s="153">
        <v>0</v>
      </c>
      <c r="J24" s="165"/>
      <c r="K24" s="165"/>
      <c r="L24" s="166">
        <v>0</v>
      </c>
      <c r="M24" s="152">
        <v>0</v>
      </c>
      <c r="N24" s="164">
        <v>0</v>
      </c>
      <c r="O24" s="172">
        <v>0</v>
      </c>
      <c r="P24" s="16"/>
      <c r="Q24" s="32"/>
      <c r="R24" s="3">
        <v>0</v>
      </c>
      <c r="S24" s="3">
        <v>0</v>
      </c>
      <c r="T24" s="166">
        <v>0</v>
      </c>
      <c r="U24" s="152">
        <v>0</v>
      </c>
      <c r="V24" s="164">
        <v>0</v>
      </c>
      <c r="W24" s="172">
        <v>0</v>
      </c>
    </row>
    <row r="25" spans="1:23" s="175" customFormat="1" ht="18" customHeight="1" x14ac:dyDescent="0.15">
      <c r="A25" s="37" t="s">
        <v>111</v>
      </c>
      <c r="B25" s="7">
        <v>31200</v>
      </c>
      <c r="C25" s="7">
        <v>13</v>
      </c>
      <c r="D25" s="161">
        <v>100</v>
      </c>
      <c r="E25" s="141">
        <v>100</v>
      </c>
      <c r="F25" s="2">
        <v>271400</v>
      </c>
      <c r="G25" s="142">
        <v>46</v>
      </c>
      <c r="H25" s="161">
        <v>97.9</v>
      </c>
      <c r="I25" s="141">
        <v>97.9</v>
      </c>
      <c r="J25" s="173">
        <f>SUM(F25,B25)</f>
        <v>302600</v>
      </c>
      <c r="K25" s="2">
        <f>SUM(C25,G25)</f>
        <v>59</v>
      </c>
      <c r="L25" s="203">
        <v>52</v>
      </c>
      <c r="M25" s="147">
        <v>98.1</v>
      </c>
      <c r="N25" s="161">
        <v>98.3</v>
      </c>
      <c r="O25" s="170">
        <v>100</v>
      </c>
      <c r="P25" s="16"/>
      <c r="Q25" s="37" t="s">
        <v>171</v>
      </c>
      <c r="R25" s="2">
        <v>13518000</v>
      </c>
      <c r="S25" s="2">
        <v>2253</v>
      </c>
      <c r="T25" s="203">
        <v>2018</v>
      </c>
      <c r="U25" s="147">
        <v>103</v>
      </c>
      <c r="V25" s="161">
        <v>103</v>
      </c>
      <c r="W25" s="170">
        <v>102</v>
      </c>
    </row>
    <row r="26" spans="1:23" s="175" customFormat="1" ht="18" customHeight="1" x14ac:dyDescent="0.15">
      <c r="A26" s="32"/>
      <c r="B26" s="211">
        <v>0</v>
      </c>
      <c r="C26" s="211">
        <v>0</v>
      </c>
      <c r="D26" s="164">
        <v>0</v>
      </c>
      <c r="E26" s="153">
        <v>0</v>
      </c>
      <c r="F26" s="165">
        <v>0</v>
      </c>
      <c r="G26" s="210">
        <v>0</v>
      </c>
      <c r="H26" s="164">
        <v>0</v>
      </c>
      <c r="I26" s="153">
        <v>0</v>
      </c>
      <c r="J26" s="165"/>
      <c r="K26" s="165"/>
      <c r="L26" s="166">
        <v>0</v>
      </c>
      <c r="M26" s="152">
        <v>0</v>
      </c>
      <c r="N26" s="164">
        <v>0</v>
      </c>
      <c r="O26" s="172">
        <v>0</v>
      </c>
      <c r="P26" s="16"/>
      <c r="Q26" s="32"/>
      <c r="R26" s="3">
        <v>0</v>
      </c>
      <c r="S26" s="3">
        <v>0</v>
      </c>
      <c r="T26" s="166">
        <v>0</v>
      </c>
      <c r="U26" s="152">
        <v>0</v>
      </c>
      <c r="V26" s="164">
        <v>0</v>
      </c>
      <c r="W26" s="172">
        <v>0</v>
      </c>
    </row>
    <row r="27" spans="1:23" s="175" customFormat="1" ht="18" customHeight="1" x14ac:dyDescent="0.15">
      <c r="A27" s="37" t="s">
        <v>10</v>
      </c>
      <c r="B27" s="7">
        <v>7200</v>
      </c>
      <c r="C27" s="7">
        <v>3</v>
      </c>
      <c r="D27" s="161">
        <v>100</v>
      </c>
      <c r="E27" s="141">
        <v>100</v>
      </c>
      <c r="F27" s="2">
        <v>1209500</v>
      </c>
      <c r="G27" s="142">
        <v>205</v>
      </c>
      <c r="H27" s="161">
        <v>102</v>
      </c>
      <c r="I27" s="141">
        <v>102</v>
      </c>
      <c r="J27" s="173">
        <f>SUM(F27,B27)</f>
        <v>1216700</v>
      </c>
      <c r="K27" s="2">
        <f>SUM(C27,G27)</f>
        <v>208</v>
      </c>
      <c r="L27" s="203">
        <v>98</v>
      </c>
      <c r="M27" s="147">
        <v>102</v>
      </c>
      <c r="N27" s="161">
        <v>102</v>
      </c>
      <c r="O27" s="170">
        <v>97</v>
      </c>
      <c r="P27" s="16"/>
      <c r="Q27" s="37" t="s">
        <v>10</v>
      </c>
      <c r="R27" s="2">
        <v>15834000</v>
      </c>
      <c r="S27" s="2">
        <v>2639</v>
      </c>
      <c r="T27" s="203">
        <v>2374</v>
      </c>
      <c r="U27" s="147">
        <v>103</v>
      </c>
      <c r="V27" s="161">
        <v>103</v>
      </c>
      <c r="W27" s="170">
        <v>102.2</v>
      </c>
    </row>
    <row r="28" spans="1:23" s="175" customFormat="1" ht="18" customHeight="1" x14ac:dyDescent="0.15">
      <c r="A28" s="32"/>
      <c r="B28" s="211">
        <v>0</v>
      </c>
      <c r="C28" s="211">
        <v>0</v>
      </c>
      <c r="D28" s="164">
        <v>0</v>
      </c>
      <c r="E28" s="153">
        <v>0</v>
      </c>
      <c r="F28" s="165">
        <v>0</v>
      </c>
      <c r="G28" s="210">
        <v>0</v>
      </c>
      <c r="H28" s="164">
        <v>0</v>
      </c>
      <c r="I28" s="153">
        <v>0</v>
      </c>
      <c r="J28" s="165"/>
      <c r="K28" s="165"/>
      <c r="L28" s="166">
        <v>0</v>
      </c>
      <c r="M28" s="152">
        <v>0</v>
      </c>
      <c r="N28" s="164">
        <v>0</v>
      </c>
      <c r="O28" s="172">
        <v>0</v>
      </c>
      <c r="P28" s="16"/>
      <c r="Q28" s="32"/>
      <c r="R28" s="3">
        <v>0</v>
      </c>
      <c r="S28" s="3">
        <v>0</v>
      </c>
      <c r="T28" s="166">
        <v>0</v>
      </c>
      <c r="U28" s="152">
        <v>0</v>
      </c>
      <c r="V28" s="164">
        <v>0</v>
      </c>
      <c r="W28" s="172">
        <v>0</v>
      </c>
    </row>
    <row r="29" spans="1:23" s="175" customFormat="1" ht="18" customHeight="1" x14ac:dyDescent="0.15">
      <c r="A29" s="37" t="s">
        <v>11</v>
      </c>
      <c r="B29" s="7">
        <v>506400</v>
      </c>
      <c r="C29" s="7">
        <v>211</v>
      </c>
      <c r="D29" s="161">
        <v>99.5</v>
      </c>
      <c r="E29" s="141">
        <v>99.5</v>
      </c>
      <c r="F29" s="2">
        <v>1516300</v>
      </c>
      <c r="G29" s="142">
        <v>257</v>
      </c>
      <c r="H29" s="161">
        <v>102.8</v>
      </c>
      <c r="I29" s="141">
        <v>102.8</v>
      </c>
      <c r="J29" s="173">
        <f>SUM(F29,B29)</f>
        <v>2022700</v>
      </c>
      <c r="K29" s="2">
        <f>SUM(C29,G29)</f>
        <v>468</v>
      </c>
      <c r="L29" s="203">
        <v>346</v>
      </c>
      <c r="M29" s="147">
        <v>102</v>
      </c>
      <c r="N29" s="161">
        <v>101.3</v>
      </c>
      <c r="O29" s="170">
        <v>99.4</v>
      </c>
      <c r="P29" s="16"/>
      <c r="Q29" s="37" t="s">
        <v>11</v>
      </c>
      <c r="R29" s="2">
        <v>23994000</v>
      </c>
      <c r="S29" s="2">
        <v>3999</v>
      </c>
      <c r="T29" s="203">
        <v>3550</v>
      </c>
      <c r="U29" s="147">
        <v>104</v>
      </c>
      <c r="V29" s="161">
        <v>104</v>
      </c>
      <c r="W29" s="170">
        <v>104</v>
      </c>
    </row>
    <row r="30" spans="1:23" s="175" customFormat="1" ht="18" customHeight="1" x14ac:dyDescent="0.15">
      <c r="A30" s="32"/>
      <c r="B30" s="211">
        <v>0</v>
      </c>
      <c r="C30" s="211">
        <v>0</v>
      </c>
      <c r="D30" s="164">
        <v>0</v>
      </c>
      <c r="E30" s="153">
        <v>0</v>
      </c>
      <c r="F30" s="165">
        <v>0</v>
      </c>
      <c r="G30" s="210">
        <v>0</v>
      </c>
      <c r="H30" s="164">
        <v>0</v>
      </c>
      <c r="I30" s="153">
        <v>0</v>
      </c>
      <c r="J30" s="165"/>
      <c r="K30" s="165"/>
      <c r="L30" s="166">
        <v>0</v>
      </c>
      <c r="M30" s="152">
        <v>0</v>
      </c>
      <c r="N30" s="164">
        <v>0</v>
      </c>
      <c r="O30" s="172">
        <v>0</v>
      </c>
      <c r="P30" s="16"/>
      <c r="Q30" s="32"/>
      <c r="R30" s="3">
        <v>0</v>
      </c>
      <c r="S30" s="3">
        <v>0</v>
      </c>
      <c r="T30" s="166">
        <v>0</v>
      </c>
      <c r="U30" s="152">
        <v>0</v>
      </c>
      <c r="V30" s="164">
        <v>0</v>
      </c>
      <c r="W30" s="172">
        <v>0</v>
      </c>
    </row>
    <row r="31" spans="1:23" s="175" customFormat="1" ht="18" customHeight="1" x14ac:dyDescent="0.15">
      <c r="A31" s="37" t="s">
        <v>112</v>
      </c>
      <c r="B31" s="7">
        <v>595200</v>
      </c>
      <c r="C31" s="7">
        <v>248</v>
      </c>
      <c r="D31" s="161">
        <v>100.8</v>
      </c>
      <c r="E31" s="141">
        <v>100.8</v>
      </c>
      <c r="F31" s="2">
        <v>477900</v>
      </c>
      <c r="G31" s="142">
        <v>81</v>
      </c>
      <c r="H31" s="161">
        <v>101.3</v>
      </c>
      <c r="I31" s="141">
        <v>101.3</v>
      </c>
      <c r="J31" s="173">
        <f>SUM(F31,B31)</f>
        <v>1073100</v>
      </c>
      <c r="K31" s="2">
        <f>SUM(C31,G31)</f>
        <v>329</v>
      </c>
      <c r="L31" s="203">
        <v>253</v>
      </c>
      <c r="M31" s="147">
        <v>101</v>
      </c>
      <c r="N31" s="161">
        <v>100.9</v>
      </c>
      <c r="O31" s="170">
        <v>101.2</v>
      </c>
      <c r="P31" s="16"/>
      <c r="Q31" s="37" t="s">
        <v>172</v>
      </c>
      <c r="R31" s="2">
        <v>15612000</v>
      </c>
      <c r="S31" s="2">
        <v>2602</v>
      </c>
      <c r="T31" s="203">
        <v>2073</v>
      </c>
      <c r="U31" s="147">
        <v>102.6</v>
      </c>
      <c r="V31" s="161">
        <v>102.6</v>
      </c>
      <c r="W31" s="170">
        <v>103.4</v>
      </c>
    </row>
    <row r="32" spans="1:23" s="175" customFormat="1" ht="18" customHeight="1" x14ac:dyDescent="0.15">
      <c r="A32" s="32"/>
      <c r="B32" s="211">
        <v>0</v>
      </c>
      <c r="C32" s="211">
        <v>0</v>
      </c>
      <c r="D32" s="164">
        <v>0</v>
      </c>
      <c r="E32" s="153">
        <v>0</v>
      </c>
      <c r="F32" s="165">
        <v>0</v>
      </c>
      <c r="G32" s="210">
        <v>0</v>
      </c>
      <c r="H32" s="164">
        <v>0</v>
      </c>
      <c r="I32" s="153">
        <v>0</v>
      </c>
      <c r="J32" s="165"/>
      <c r="K32" s="165"/>
      <c r="L32" s="166">
        <v>0</v>
      </c>
      <c r="M32" s="152">
        <v>0</v>
      </c>
      <c r="N32" s="164">
        <v>0</v>
      </c>
      <c r="O32" s="172">
        <v>0</v>
      </c>
      <c r="P32" s="16"/>
      <c r="Q32" s="32"/>
      <c r="R32" s="3">
        <v>0</v>
      </c>
      <c r="S32" s="3">
        <v>0</v>
      </c>
      <c r="T32" s="166">
        <v>0</v>
      </c>
      <c r="U32" s="152">
        <v>0</v>
      </c>
      <c r="V32" s="164">
        <v>0</v>
      </c>
      <c r="W32" s="172">
        <v>0</v>
      </c>
    </row>
    <row r="33" spans="1:23" s="175" customFormat="1" ht="18" customHeight="1" x14ac:dyDescent="0.15">
      <c r="A33" s="37" t="s">
        <v>12</v>
      </c>
      <c r="B33" s="7">
        <v>518400</v>
      </c>
      <c r="C33" s="7">
        <v>216</v>
      </c>
      <c r="D33" s="161">
        <v>101.9</v>
      </c>
      <c r="E33" s="141">
        <v>101.9</v>
      </c>
      <c r="F33" s="2">
        <v>395300</v>
      </c>
      <c r="G33" s="142">
        <v>67</v>
      </c>
      <c r="H33" s="161">
        <v>103.1</v>
      </c>
      <c r="I33" s="141">
        <v>103.1</v>
      </c>
      <c r="J33" s="173">
        <f>SUM(F33,B33)</f>
        <v>913700</v>
      </c>
      <c r="K33" s="2">
        <f>SUM(C33,G33)</f>
        <v>283</v>
      </c>
      <c r="L33" s="203">
        <v>230</v>
      </c>
      <c r="M33" s="147">
        <v>102.4</v>
      </c>
      <c r="N33" s="161">
        <v>102.2</v>
      </c>
      <c r="O33" s="170">
        <v>100.9</v>
      </c>
      <c r="P33" s="16"/>
      <c r="Q33" s="37" t="s">
        <v>12</v>
      </c>
      <c r="R33" s="2">
        <v>20142000</v>
      </c>
      <c r="S33" s="2">
        <v>3357</v>
      </c>
      <c r="T33" s="203">
        <v>2972</v>
      </c>
      <c r="U33" s="147">
        <v>104.9</v>
      </c>
      <c r="V33" s="161">
        <v>104.9</v>
      </c>
      <c r="W33" s="170">
        <v>103.7</v>
      </c>
    </row>
    <row r="34" spans="1:23" s="175" customFormat="1" ht="18" customHeight="1" x14ac:dyDescent="0.15">
      <c r="A34" s="32"/>
      <c r="B34" s="211">
        <v>0</v>
      </c>
      <c r="C34" s="211">
        <v>0</v>
      </c>
      <c r="D34" s="164">
        <v>0</v>
      </c>
      <c r="E34" s="153">
        <v>0</v>
      </c>
      <c r="F34" s="165">
        <v>0</v>
      </c>
      <c r="G34" s="210">
        <v>0</v>
      </c>
      <c r="H34" s="164">
        <v>0</v>
      </c>
      <c r="I34" s="153">
        <v>0</v>
      </c>
      <c r="J34" s="165"/>
      <c r="K34" s="165"/>
      <c r="L34" s="166">
        <v>0</v>
      </c>
      <c r="M34" s="152">
        <v>0</v>
      </c>
      <c r="N34" s="164">
        <v>0</v>
      </c>
      <c r="O34" s="172">
        <v>0</v>
      </c>
      <c r="P34" s="16"/>
      <c r="Q34" s="32"/>
      <c r="R34" s="3">
        <v>0</v>
      </c>
      <c r="S34" s="3">
        <v>0</v>
      </c>
      <c r="T34" s="166">
        <v>0</v>
      </c>
      <c r="U34" s="152">
        <v>0</v>
      </c>
      <c r="V34" s="164">
        <v>0</v>
      </c>
      <c r="W34" s="172">
        <v>0</v>
      </c>
    </row>
    <row r="35" spans="1:23" s="175" customFormat="1" ht="18" customHeight="1" x14ac:dyDescent="0.15">
      <c r="A35" s="37" t="s">
        <v>13</v>
      </c>
      <c r="B35" s="7">
        <v>520800</v>
      </c>
      <c r="C35" s="7">
        <v>217</v>
      </c>
      <c r="D35" s="161">
        <v>100.9</v>
      </c>
      <c r="E35" s="141">
        <v>100.9</v>
      </c>
      <c r="F35" s="2">
        <v>1416000</v>
      </c>
      <c r="G35" s="142">
        <v>240</v>
      </c>
      <c r="H35" s="161">
        <v>96.8</v>
      </c>
      <c r="I35" s="141">
        <v>96.8</v>
      </c>
      <c r="J35" s="173">
        <f>SUM(F35,B35)</f>
        <v>1936800</v>
      </c>
      <c r="K35" s="2">
        <f>SUM(C35,G35)</f>
        <v>457</v>
      </c>
      <c r="L35" s="203">
        <v>334</v>
      </c>
      <c r="M35" s="147">
        <v>97.9</v>
      </c>
      <c r="N35" s="161">
        <v>98.7</v>
      </c>
      <c r="O35" s="170">
        <v>99.1</v>
      </c>
      <c r="P35" s="16"/>
      <c r="Q35" s="37" t="s">
        <v>13</v>
      </c>
      <c r="R35" s="2">
        <v>18252000</v>
      </c>
      <c r="S35" s="2">
        <v>3042</v>
      </c>
      <c r="T35" s="203">
        <v>2454</v>
      </c>
      <c r="U35" s="147">
        <v>100.8</v>
      </c>
      <c r="V35" s="161">
        <v>100.8</v>
      </c>
      <c r="W35" s="170">
        <v>103.3</v>
      </c>
    </row>
    <row r="36" spans="1:23" s="175" customFormat="1" ht="18" customHeight="1" x14ac:dyDescent="0.15">
      <c r="A36" s="32"/>
      <c r="B36" s="211">
        <v>0</v>
      </c>
      <c r="C36" s="211">
        <v>0</v>
      </c>
      <c r="D36" s="164">
        <v>0</v>
      </c>
      <c r="E36" s="153">
        <v>0</v>
      </c>
      <c r="F36" s="165">
        <v>0</v>
      </c>
      <c r="G36" s="210">
        <v>0</v>
      </c>
      <c r="H36" s="164">
        <v>0</v>
      </c>
      <c r="I36" s="153">
        <v>0</v>
      </c>
      <c r="J36" s="165"/>
      <c r="K36" s="165"/>
      <c r="L36" s="166">
        <v>0</v>
      </c>
      <c r="M36" s="152">
        <v>0</v>
      </c>
      <c r="N36" s="164">
        <v>0</v>
      </c>
      <c r="O36" s="172">
        <v>0</v>
      </c>
      <c r="P36" s="16"/>
      <c r="Q36" s="32"/>
      <c r="R36" s="3">
        <v>0</v>
      </c>
      <c r="S36" s="3">
        <v>0</v>
      </c>
      <c r="T36" s="166">
        <v>0</v>
      </c>
      <c r="U36" s="152">
        <v>0</v>
      </c>
      <c r="V36" s="164">
        <v>0</v>
      </c>
      <c r="W36" s="172">
        <v>0</v>
      </c>
    </row>
    <row r="37" spans="1:23" s="175" customFormat="1" ht="18" customHeight="1" x14ac:dyDescent="0.15">
      <c r="A37" s="37" t="s">
        <v>117</v>
      </c>
      <c r="B37" s="7">
        <v>451200</v>
      </c>
      <c r="C37" s="7">
        <v>188</v>
      </c>
      <c r="D37" s="161">
        <v>99.5</v>
      </c>
      <c r="E37" s="141">
        <v>99.5</v>
      </c>
      <c r="F37" s="2">
        <v>837800</v>
      </c>
      <c r="G37" s="142">
        <v>142</v>
      </c>
      <c r="H37" s="161">
        <v>100</v>
      </c>
      <c r="I37" s="141">
        <v>100</v>
      </c>
      <c r="J37" s="173">
        <f>SUM(F37,B37)</f>
        <v>1289000</v>
      </c>
      <c r="K37" s="2">
        <f>SUM(C37,G37)</f>
        <v>330</v>
      </c>
      <c r="L37" s="203">
        <v>226</v>
      </c>
      <c r="M37" s="147">
        <v>99.8</v>
      </c>
      <c r="N37" s="161">
        <v>99.7</v>
      </c>
      <c r="O37" s="170">
        <v>98.7</v>
      </c>
      <c r="P37" s="16"/>
      <c r="Q37" s="37" t="s">
        <v>173</v>
      </c>
      <c r="R37" s="2">
        <v>22866000</v>
      </c>
      <c r="S37" s="2">
        <v>3811</v>
      </c>
      <c r="T37" s="203">
        <v>3349</v>
      </c>
      <c r="U37" s="147">
        <v>104.7</v>
      </c>
      <c r="V37" s="161">
        <v>104.7</v>
      </c>
      <c r="W37" s="170">
        <v>103.6</v>
      </c>
    </row>
    <row r="38" spans="1:23" s="175" customFormat="1" ht="18" customHeight="1" x14ac:dyDescent="0.15">
      <c r="A38" s="32"/>
      <c r="B38" s="3">
        <v>0</v>
      </c>
      <c r="C38" s="211">
        <v>0</v>
      </c>
      <c r="D38" s="164">
        <v>0</v>
      </c>
      <c r="E38" s="153">
        <v>0</v>
      </c>
      <c r="F38" s="165">
        <v>0</v>
      </c>
      <c r="G38" s="210">
        <v>0</v>
      </c>
      <c r="H38" s="164">
        <v>0</v>
      </c>
      <c r="I38" s="153">
        <v>0</v>
      </c>
      <c r="J38" s="165"/>
      <c r="K38" s="165"/>
      <c r="L38" s="166">
        <v>0</v>
      </c>
      <c r="M38" s="152">
        <v>0</v>
      </c>
      <c r="N38" s="164">
        <v>0</v>
      </c>
      <c r="O38" s="172">
        <v>0</v>
      </c>
      <c r="P38" s="16"/>
      <c r="Q38" s="32"/>
      <c r="R38" s="3">
        <v>0</v>
      </c>
      <c r="S38" s="3">
        <v>0</v>
      </c>
      <c r="T38" s="166">
        <v>0</v>
      </c>
      <c r="U38" s="152">
        <v>0</v>
      </c>
      <c r="V38" s="164">
        <v>0</v>
      </c>
      <c r="W38" s="172">
        <v>0</v>
      </c>
    </row>
    <row r="39" spans="1:23" s="175" customFormat="1" ht="18" customHeight="1" x14ac:dyDescent="0.15">
      <c r="A39" s="37" t="s">
        <v>14</v>
      </c>
      <c r="B39" s="2">
        <v>110400</v>
      </c>
      <c r="C39" s="7">
        <v>46</v>
      </c>
      <c r="D39" s="161">
        <v>104.5</v>
      </c>
      <c r="E39" s="141">
        <v>104.5</v>
      </c>
      <c r="F39" s="2">
        <v>283200</v>
      </c>
      <c r="G39" s="142">
        <v>48</v>
      </c>
      <c r="H39" s="161">
        <v>102.1</v>
      </c>
      <c r="I39" s="141">
        <v>102.1</v>
      </c>
      <c r="J39" s="173">
        <f>SUM(F39,B39)</f>
        <v>393600</v>
      </c>
      <c r="K39" s="2">
        <f>SUM(C39,G39)</f>
        <v>94</v>
      </c>
      <c r="L39" s="203">
        <v>70</v>
      </c>
      <c r="M39" s="147">
        <v>102.8</v>
      </c>
      <c r="N39" s="161">
        <v>103.3</v>
      </c>
      <c r="O39" s="170">
        <v>102.9</v>
      </c>
      <c r="P39" s="16"/>
      <c r="Q39" s="37" t="s">
        <v>14</v>
      </c>
      <c r="R39" s="2">
        <v>9570000</v>
      </c>
      <c r="S39" s="2">
        <v>1595</v>
      </c>
      <c r="T39" s="203">
        <v>1415</v>
      </c>
      <c r="U39" s="147">
        <v>101.4</v>
      </c>
      <c r="V39" s="161">
        <v>101.4</v>
      </c>
      <c r="W39" s="170">
        <v>102.5</v>
      </c>
    </row>
    <row r="40" spans="1:23" s="175" customFormat="1" ht="18" customHeight="1" x14ac:dyDescent="0.15">
      <c r="A40" s="32"/>
      <c r="B40" s="211">
        <v>0</v>
      </c>
      <c r="C40" s="211">
        <v>0</v>
      </c>
      <c r="D40" s="164">
        <v>0</v>
      </c>
      <c r="E40" s="153">
        <v>0</v>
      </c>
      <c r="F40" s="165">
        <v>0</v>
      </c>
      <c r="G40" s="210">
        <v>0</v>
      </c>
      <c r="H40" s="164">
        <v>0</v>
      </c>
      <c r="I40" s="153">
        <v>0</v>
      </c>
      <c r="J40" s="165"/>
      <c r="K40" s="165"/>
      <c r="L40" s="166">
        <v>0</v>
      </c>
      <c r="M40" s="152">
        <v>0</v>
      </c>
      <c r="N40" s="164">
        <v>0</v>
      </c>
      <c r="O40" s="172">
        <v>0</v>
      </c>
      <c r="P40" s="16"/>
      <c r="Q40" s="32"/>
      <c r="R40" s="3">
        <v>0</v>
      </c>
      <c r="S40" s="3">
        <v>0</v>
      </c>
      <c r="T40" s="166">
        <v>0</v>
      </c>
      <c r="U40" s="152">
        <v>0</v>
      </c>
      <c r="V40" s="164">
        <v>0</v>
      </c>
      <c r="W40" s="172">
        <v>0</v>
      </c>
    </row>
    <row r="41" spans="1:23" s="175" customFormat="1" ht="18" customHeight="1" x14ac:dyDescent="0.15">
      <c r="A41" s="37" t="s">
        <v>113</v>
      </c>
      <c r="B41" s="7">
        <v>933600</v>
      </c>
      <c r="C41" s="7">
        <v>389</v>
      </c>
      <c r="D41" s="161">
        <v>100.5</v>
      </c>
      <c r="E41" s="141">
        <v>100.5</v>
      </c>
      <c r="F41" s="2">
        <v>702100</v>
      </c>
      <c r="G41" s="142">
        <v>119</v>
      </c>
      <c r="H41" s="161">
        <v>101.7</v>
      </c>
      <c r="I41" s="141">
        <v>101.7</v>
      </c>
      <c r="J41" s="173">
        <f>SUM(F41,B41)</f>
        <v>1635700</v>
      </c>
      <c r="K41" s="2">
        <f>SUM(C41,G41)</f>
        <v>508</v>
      </c>
      <c r="L41" s="203">
        <v>373</v>
      </c>
      <c r="M41" s="147">
        <v>101</v>
      </c>
      <c r="N41" s="161">
        <v>100.8</v>
      </c>
      <c r="O41" s="170">
        <v>99.7</v>
      </c>
      <c r="P41" s="16"/>
      <c r="Q41" s="37" t="s">
        <v>174</v>
      </c>
      <c r="R41" s="2">
        <v>12990000</v>
      </c>
      <c r="S41" s="2">
        <v>2165</v>
      </c>
      <c r="T41" s="203">
        <v>1898</v>
      </c>
      <c r="U41" s="147">
        <v>103.5</v>
      </c>
      <c r="V41" s="161">
        <v>103.5</v>
      </c>
      <c r="W41" s="170">
        <v>102.4</v>
      </c>
    </row>
    <row r="42" spans="1:23" s="175" customFormat="1" ht="18" customHeight="1" x14ac:dyDescent="0.15">
      <c r="A42" s="32"/>
      <c r="B42" s="211">
        <v>0</v>
      </c>
      <c r="C42" s="211">
        <v>0</v>
      </c>
      <c r="D42" s="164">
        <v>0</v>
      </c>
      <c r="E42" s="153">
        <v>0</v>
      </c>
      <c r="F42" s="165">
        <v>0</v>
      </c>
      <c r="G42" s="210">
        <v>0</v>
      </c>
      <c r="H42" s="164">
        <v>0</v>
      </c>
      <c r="I42" s="153">
        <v>0</v>
      </c>
      <c r="J42" s="165"/>
      <c r="K42" s="165"/>
      <c r="L42" s="166">
        <v>0</v>
      </c>
      <c r="M42" s="152">
        <v>0</v>
      </c>
      <c r="N42" s="164">
        <v>0</v>
      </c>
      <c r="O42" s="172">
        <v>0</v>
      </c>
      <c r="P42" s="16"/>
      <c r="Q42" s="32"/>
      <c r="R42" s="3">
        <v>0</v>
      </c>
      <c r="S42" s="3">
        <v>0</v>
      </c>
      <c r="T42" s="166">
        <v>0</v>
      </c>
      <c r="U42" s="152">
        <v>0</v>
      </c>
      <c r="V42" s="164">
        <v>0</v>
      </c>
      <c r="W42" s="172">
        <v>0</v>
      </c>
    </row>
    <row r="43" spans="1:23" s="175" customFormat="1" ht="18" customHeight="1" x14ac:dyDescent="0.15">
      <c r="A43" s="37" t="s">
        <v>15</v>
      </c>
      <c r="B43" s="7">
        <v>408000</v>
      </c>
      <c r="C43" s="7">
        <v>170</v>
      </c>
      <c r="D43" s="161">
        <v>96</v>
      </c>
      <c r="E43" s="141">
        <v>96</v>
      </c>
      <c r="F43" s="2">
        <v>843700</v>
      </c>
      <c r="G43" s="142">
        <v>143</v>
      </c>
      <c r="H43" s="161">
        <v>103.6</v>
      </c>
      <c r="I43" s="141">
        <v>103.6</v>
      </c>
      <c r="J43" s="173">
        <f>SUM(F43,B43)</f>
        <v>1251700</v>
      </c>
      <c r="K43" s="3">
        <f>SUM(C43,G43)</f>
        <v>313</v>
      </c>
      <c r="L43" s="158">
        <v>191</v>
      </c>
      <c r="M43" s="147">
        <v>101</v>
      </c>
      <c r="N43" s="161">
        <v>99.4</v>
      </c>
      <c r="O43" s="170">
        <v>98.5</v>
      </c>
      <c r="P43" s="16"/>
      <c r="Q43" s="37" t="s">
        <v>15</v>
      </c>
      <c r="R43" s="2">
        <v>11250000</v>
      </c>
      <c r="S43" s="2">
        <v>1875</v>
      </c>
      <c r="T43" s="203">
        <v>1669</v>
      </c>
      <c r="U43" s="147">
        <v>101</v>
      </c>
      <c r="V43" s="161">
        <v>101</v>
      </c>
      <c r="W43" s="170">
        <v>101.6</v>
      </c>
    </row>
    <row r="44" spans="1:23" s="175" customFormat="1" ht="18" customHeight="1" x14ac:dyDescent="0.15">
      <c r="A44" s="32"/>
      <c r="B44" s="3"/>
      <c r="C44" s="38"/>
      <c r="D44" s="160">
        <v>0</v>
      </c>
      <c r="E44" s="151">
        <v>0</v>
      </c>
      <c r="F44" s="3"/>
      <c r="G44" s="143"/>
      <c r="H44" s="160">
        <v>0</v>
      </c>
      <c r="I44" s="151">
        <v>0</v>
      </c>
      <c r="J44" s="143"/>
      <c r="K44" s="211"/>
      <c r="L44" s="211"/>
      <c r="M44" s="164">
        <v>0</v>
      </c>
      <c r="N44" s="160">
        <v>0</v>
      </c>
      <c r="O44" s="171">
        <v>0</v>
      </c>
      <c r="P44" s="16"/>
      <c r="Q44" s="32"/>
      <c r="R44" s="3">
        <v>2000</v>
      </c>
      <c r="S44" s="3">
        <v>2</v>
      </c>
      <c r="T44" s="166"/>
      <c r="U44" s="164">
        <v>66.7</v>
      </c>
      <c r="V44" s="164">
        <v>66.7</v>
      </c>
      <c r="W44" s="172">
        <v>0</v>
      </c>
    </row>
    <row r="45" spans="1:23" s="175" customFormat="1" ht="18" customHeight="1" x14ac:dyDescent="0.15">
      <c r="A45" s="37" t="s">
        <v>89</v>
      </c>
      <c r="B45" s="2">
        <f>SUM(B9,B11,B17,B19,B21,B23,B25,B27,B29,B31,B33,B35,B37,B39,B41,B43)</f>
        <v>4920000</v>
      </c>
      <c r="C45" s="2">
        <f>SUM(C9,C11,C17,C19,C21,C23,C25,C27,C29,C31,C33,C35,C37,C39,C41,C43)</f>
        <v>2050</v>
      </c>
      <c r="D45" s="161">
        <v>100.4</v>
      </c>
      <c r="E45" s="141">
        <v>100.4</v>
      </c>
      <c r="F45" s="2">
        <f>SUM(F9,F11,F13,F15,F17,F19,F21,F23,F25,F27,F29,F31,F33,F35,F37,F39,F41,F43)</f>
        <v>15776600</v>
      </c>
      <c r="G45" s="2">
        <f>SUM(G9,G11,G13,G15,G17,G19,G21,G23,G25,G27,G29,G31,G33,G35,G37,G39,G41,G43)</f>
        <v>2674</v>
      </c>
      <c r="H45" s="161">
        <v>101.4</v>
      </c>
      <c r="I45" s="141">
        <v>101.4</v>
      </c>
      <c r="J45" s="142">
        <f>SUM(J9,J11,J13,J15,J17,J19,J21,J23,J25,J27,J29,J31,J33,J35,J37,J39,J41,J43)</f>
        <v>20696600</v>
      </c>
      <c r="K45" s="7">
        <f>SUM(K9,K11,K13,K15,K17,K19,K21,K23,K25,K27,K29,K31,K33,K35,K37,K39,K41,K43)</f>
        <v>4724</v>
      </c>
      <c r="L45" s="7">
        <f>SUM(L9,L11,L13,L15,L17,L19,L21,L23,L25,L27,L29,L31,L33,L35,L37,L39,L41,L43)</f>
        <v>3017</v>
      </c>
      <c r="M45" s="200">
        <v>101.1</v>
      </c>
      <c r="N45" s="161">
        <v>100.9</v>
      </c>
      <c r="O45" s="170">
        <v>99.4</v>
      </c>
      <c r="P45" s="16"/>
      <c r="Q45" s="37" t="s">
        <v>175</v>
      </c>
      <c r="R45" s="2">
        <f>SUM(R9,R11,R13,R15,R17,R19,R21,R23,R25,R27,R29,R31,R33,R35,R37,R39,R41,R43)</f>
        <v>292596000</v>
      </c>
      <c r="S45" s="2">
        <f>SUM(S9,S11,S13,S15,S17,S19,S21,S23,S25,S27,S29,S31,S33,S35,S37,S39,S41,S43)</f>
        <v>48766</v>
      </c>
      <c r="T45" s="2">
        <f>SUM(T9,T11,T13,T15,T17,T19,T21,T23,T25,T27,T29,T31,T33,T35,T37,T39,T41,T43)</f>
        <v>42735</v>
      </c>
      <c r="U45" s="160">
        <v>102.9</v>
      </c>
      <c r="V45" s="160">
        <v>102.9</v>
      </c>
      <c r="W45" s="171">
        <v>102.8</v>
      </c>
    </row>
    <row r="46" spans="1:23" s="175" customFormat="1" ht="18" customHeight="1" x14ac:dyDescent="0.15">
      <c r="A46" s="32"/>
      <c r="B46" s="3"/>
      <c r="C46" s="38"/>
      <c r="D46" s="160">
        <v>0</v>
      </c>
      <c r="E46" s="151">
        <v>0</v>
      </c>
      <c r="F46" s="3"/>
      <c r="G46" s="143"/>
      <c r="H46" s="160">
        <v>0</v>
      </c>
      <c r="I46" s="151">
        <v>0</v>
      </c>
      <c r="J46" s="3"/>
      <c r="K46" s="211"/>
      <c r="L46" s="211"/>
      <c r="M46" s="148">
        <v>0</v>
      </c>
      <c r="N46" s="160">
        <v>0</v>
      </c>
      <c r="O46" s="171">
        <v>0</v>
      </c>
      <c r="P46" s="16"/>
      <c r="Q46" s="32"/>
      <c r="R46" s="3">
        <v>3000</v>
      </c>
      <c r="S46" s="3">
        <v>3</v>
      </c>
      <c r="T46" s="38">
        <v>0</v>
      </c>
      <c r="U46" s="164">
        <v>150</v>
      </c>
      <c r="V46" s="164">
        <v>150</v>
      </c>
      <c r="W46" s="172">
        <v>0</v>
      </c>
    </row>
    <row r="47" spans="1:23" s="175" customFormat="1" ht="18" customHeight="1" thickBot="1" x14ac:dyDescent="0.2">
      <c r="A47" s="6" t="s">
        <v>181</v>
      </c>
      <c r="B47" s="39">
        <v>4898400</v>
      </c>
      <c r="C47" s="39">
        <v>2041</v>
      </c>
      <c r="D47" s="8">
        <v>100.6</v>
      </c>
      <c r="E47" s="9">
        <v>100.6</v>
      </c>
      <c r="F47" s="40">
        <v>15564200</v>
      </c>
      <c r="G47" s="39">
        <v>2638</v>
      </c>
      <c r="H47" s="8">
        <v>99.6</v>
      </c>
      <c r="I47" s="9">
        <v>99.6</v>
      </c>
      <c r="J47" s="40">
        <v>20462600</v>
      </c>
      <c r="K47" s="39">
        <v>4679</v>
      </c>
      <c r="L47" s="41">
        <v>3035</v>
      </c>
      <c r="M47" s="9">
        <v>99.8</v>
      </c>
      <c r="N47" s="144">
        <v>100</v>
      </c>
      <c r="O47" s="145">
        <v>99.3</v>
      </c>
      <c r="P47" s="42"/>
      <c r="Q47" s="6" t="s">
        <v>175</v>
      </c>
      <c r="R47" s="39">
        <v>284100000</v>
      </c>
      <c r="S47" s="39">
        <v>47350</v>
      </c>
      <c r="T47" s="41">
        <v>41574</v>
      </c>
      <c r="U47" s="144">
        <v>101.6</v>
      </c>
      <c r="V47" s="144">
        <v>101.6</v>
      </c>
      <c r="W47" s="145">
        <v>101.7</v>
      </c>
    </row>
    <row r="48" spans="1:23" ht="18" customHeight="1" x14ac:dyDescent="0.15">
      <c r="A48" s="224"/>
      <c r="B48" s="225"/>
      <c r="C48" s="225"/>
      <c r="D48" s="226"/>
      <c r="E48" s="226"/>
      <c r="F48" s="225"/>
      <c r="G48" s="225"/>
      <c r="H48" s="226"/>
      <c r="I48" s="226"/>
      <c r="J48" s="225"/>
      <c r="K48" s="225"/>
      <c r="L48" s="225"/>
      <c r="M48" s="226"/>
      <c r="N48" s="226"/>
      <c r="O48" s="226"/>
      <c r="Q48" s="224"/>
      <c r="R48" s="225"/>
      <c r="S48" s="225"/>
      <c r="T48" s="225"/>
      <c r="U48" s="226"/>
      <c r="V48" s="226"/>
      <c r="W48" s="226"/>
    </row>
    <row r="49" spans="1:23" ht="18" customHeight="1" x14ac:dyDescent="0.15">
      <c r="A49" s="224"/>
      <c r="B49" s="225"/>
      <c r="C49" s="225"/>
      <c r="D49" s="226"/>
      <c r="E49" s="226"/>
      <c r="F49" s="225"/>
      <c r="G49" s="225"/>
      <c r="H49" s="226"/>
      <c r="I49" s="226"/>
      <c r="J49" s="225"/>
      <c r="K49" s="225"/>
      <c r="L49" s="225"/>
      <c r="M49" s="226"/>
      <c r="N49" s="226"/>
      <c r="O49" s="226"/>
      <c r="Q49" s="224"/>
      <c r="R49" s="225"/>
      <c r="S49" s="225"/>
      <c r="T49" s="225"/>
      <c r="U49" s="226"/>
      <c r="V49" s="226"/>
      <c r="W49" s="226"/>
    </row>
    <row r="50" spans="1:23" ht="18" customHeight="1" x14ac:dyDescent="0.15">
      <c r="A50" s="224"/>
      <c r="B50" s="225"/>
      <c r="C50" s="225"/>
      <c r="D50" s="226"/>
      <c r="E50" s="226"/>
      <c r="F50" s="225"/>
      <c r="G50" s="225"/>
      <c r="H50" s="226"/>
      <c r="I50" s="226"/>
      <c r="J50" s="225"/>
      <c r="K50" s="225"/>
      <c r="L50" s="225"/>
      <c r="M50" s="226"/>
      <c r="N50" s="226"/>
      <c r="O50" s="226"/>
      <c r="Q50" s="224"/>
      <c r="R50" s="225"/>
      <c r="S50" s="225"/>
      <c r="T50" s="225"/>
      <c r="U50" s="226"/>
      <c r="V50" s="226"/>
      <c r="W50" s="226"/>
    </row>
    <row r="51" spans="1:23" ht="18" customHeight="1" x14ac:dyDescent="0.15">
      <c r="A51" s="224"/>
      <c r="B51" s="225"/>
      <c r="C51" s="225"/>
      <c r="D51" s="226"/>
      <c r="E51" s="226"/>
      <c r="F51" s="225"/>
      <c r="G51" s="225"/>
      <c r="H51" s="226"/>
      <c r="I51" s="226"/>
      <c r="J51" s="225"/>
      <c r="K51" s="225"/>
      <c r="L51" s="225"/>
      <c r="M51" s="226"/>
      <c r="N51" s="226"/>
      <c r="O51" s="226"/>
      <c r="Q51" s="224"/>
      <c r="R51" s="225"/>
      <c r="S51" s="225"/>
      <c r="T51" s="225"/>
      <c r="U51" s="226"/>
      <c r="V51" s="226"/>
      <c r="W51" s="226"/>
    </row>
    <row r="52" spans="1:23" x14ac:dyDescent="0.15">
      <c r="G52" s="228"/>
      <c r="Q52" s="228"/>
      <c r="R52" s="228"/>
      <c r="S52" s="228"/>
      <c r="T52" s="228"/>
      <c r="U52" s="228"/>
      <c r="V52" s="228"/>
      <c r="W52" s="228"/>
    </row>
    <row r="53" spans="1:23" s="127" customFormat="1" x14ac:dyDescent="0.15">
      <c r="A53" s="342"/>
      <c r="B53" s="342"/>
      <c r="C53" s="342"/>
      <c r="D53" s="342"/>
      <c r="E53" s="342"/>
      <c r="F53" s="342"/>
      <c r="G53" s="342"/>
      <c r="H53" s="342"/>
      <c r="I53" s="342"/>
      <c r="J53" s="342"/>
      <c r="K53" s="342"/>
      <c r="L53" s="342"/>
      <c r="M53" s="342"/>
      <c r="N53" s="342"/>
      <c r="O53" s="342"/>
      <c r="P53" s="342"/>
      <c r="Q53" s="342"/>
      <c r="R53" s="342"/>
      <c r="S53" s="342"/>
      <c r="T53" s="342"/>
      <c r="U53" s="342"/>
      <c r="V53" s="342"/>
      <c r="W53" s="342"/>
    </row>
    <row r="54" spans="1:23" x14ac:dyDescent="0.15">
      <c r="G54" s="228"/>
    </row>
    <row r="55" spans="1:23" x14ac:dyDescent="0.15">
      <c r="G55" s="228"/>
    </row>
    <row r="56" spans="1:23" x14ac:dyDescent="0.15">
      <c r="G56" s="228"/>
    </row>
    <row r="57" spans="1:23" x14ac:dyDescent="0.15">
      <c r="G57" s="228"/>
    </row>
    <row r="58" spans="1:23" x14ac:dyDescent="0.15">
      <c r="G58" s="228"/>
    </row>
    <row r="59" spans="1:23" x14ac:dyDescent="0.15">
      <c r="G59" s="228"/>
    </row>
    <row r="60" spans="1:23" x14ac:dyDescent="0.15">
      <c r="G60" s="228"/>
    </row>
    <row r="61" spans="1:23" x14ac:dyDescent="0.15">
      <c r="G61" s="228"/>
    </row>
    <row r="62" spans="1:23" x14ac:dyDescent="0.15">
      <c r="G62" s="228"/>
    </row>
    <row r="63" spans="1:23" x14ac:dyDescent="0.15">
      <c r="G63" s="228"/>
    </row>
  </sheetData>
  <mergeCells count="8">
    <mergeCell ref="A53:K53"/>
    <mergeCell ref="L53:W53"/>
    <mergeCell ref="M5:O5"/>
    <mergeCell ref="U5:W5"/>
    <mergeCell ref="R2:U2"/>
    <mergeCell ref="D5:E5"/>
    <mergeCell ref="B2:D2"/>
    <mergeCell ref="H5:I5"/>
  </mergeCells>
  <phoneticPr fontId="2"/>
  <conditionalFormatting sqref="B8:W47">
    <cfRule type="expression" dxfId="2" priority="1">
      <formula>B8&lt;&gt;#REF!</formula>
    </cfRule>
  </conditionalFormatting>
  <printOptions horizontalCentered="1"/>
  <pageMargins left="0" right="0" top="0.78740157480314965" bottom="0" header="0.51181102362204722" footer="0.51181102362204722"/>
  <pageSetup paperSize="9" scale="86" fitToWidth="2" orientation="portrait" r:id="rId1"/>
  <headerFooter alignWithMargins="0"/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P55"/>
  <sheetViews>
    <sheetView view="pageBreakPreview" zoomScale="70" zoomScaleNormal="100" zoomScaleSheetLayoutView="70" workbookViewId="0">
      <selection activeCell="O21" sqref="O21:O22"/>
    </sheetView>
  </sheetViews>
  <sheetFormatPr defaultRowHeight="14.25" x14ac:dyDescent="0.15"/>
  <cols>
    <col min="1" max="1" width="12.625" style="233" customWidth="1"/>
    <col min="2" max="16" width="9.375" style="233" customWidth="1"/>
    <col min="17" max="16384" width="9" style="233"/>
  </cols>
  <sheetData>
    <row r="1" spans="1:16" ht="18" thickBot="1" x14ac:dyDescent="0.2">
      <c r="A1" s="232" t="s">
        <v>18</v>
      </c>
      <c r="I1" s="234"/>
      <c r="J1" s="234" t="s">
        <v>19</v>
      </c>
    </row>
    <row r="2" spans="1:16" s="240" customFormat="1" x14ac:dyDescent="0.15">
      <c r="A2" s="235"/>
      <c r="B2" s="236"/>
      <c r="C2" s="236"/>
      <c r="D2" s="236"/>
      <c r="E2" s="237"/>
      <c r="F2" s="236"/>
      <c r="G2" s="236"/>
      <c r="H2" s="236"/>
      <c r="I2" s="236"/>
      <c r="J2" s="236"/>
      <c r="K2" s="236"/>
      <c r="L2" s="237"/>
      <c r="M2" s="236"/>
      <c r="N2" s="237"/>
      <c r="O2" s="238"/>
      <c r="P2" s="239"/>
    </row>
    <row r="3" spans="1:16" s="240" customFormat="1" x14ac:dyDescent="0.15">
      <c r="A3" s="241"/>
      <c r="B3" s="242" t="s">
        <v>80</v>
      </c>
      <c r="C3" s="242"/>
      <c r="D3" s="242"/>
      <c r="E3" s="243"/>
      <c r="F3" s="242" t="s">
        <v>81</v>
      </c>
      <c r="G3" s="242"/>
      <c r="H3" s="242"/>
      <c r="I3" s="242"/>
      <c r="J3" s="242"/>
      <c r="K3" s="242"/>
      <c r="L3" s="243"/>
      <c r="M3" s="242" t="s">
        <v>82</v>
      </c>
      <c r="N3" s="243"/>
      <c r="O3" s="244" t="s">
        <v>83</v>
      </c>
      <c r="P3" s="245"/>
    </row>
    <row r="4" spans="1:16" s="240" customFormat="1" x14ac:dyDescent="0.15">
      <c r="A4" s="241"/>
      <c r="B4" s="246"/>
      <c r="C4" s="247"/>
      <c r="D4" s="247"/>
      <c r="E4" s="248"/>
      <c r="F4" s="247"/>
      <c r="G4" s="247"/>
      <c r="H4" s="247"/>
      <c r="I4" s="247"/>
      <c r="J4" s="247"/>
      <c r="K4" s="247"/>
      <c r="L4" s="248"/>
      <c r="M4" s="247"/>
      <c r="N4" s="248"/>
      <c r="O4" s="244" t="s">
        <v>84</v>
      </c>
      <c r="P4" s="249"/>
    </row>
    <row r="5" spans="1:16" s="240" customFormat="1" x14ac:dyDescent="0.15">
      <c r="A5" s="250" t="s">
        <v>85</v>
      </c>
      <c r="B5" s="251"/>
      <c r="C5" s="251"/>
      <c r="D5" s="251"/>
      <c r="E5" s="243"/>
      <c r="F5" s="251"/>
      <c r="G5" s="251"/>
      <c r="H5" s="252" t="s">
        <v>86</v>
      </c>
      <c r="I5" s="253"/>
      <c r="J5" s="252" t="s">
        <v>87</v>
      </c>
      <c r="K5" s="253"/>
      <c r="L5" s="243"/>
      <c r="M5" s="243"/>
      <c r="N5" s="243"/>
      <c r="O5" s="244" t="s">
        <v>88</v>
      </c>
      <c r="P5" s="249" t="s">
        <v>89</v>
      </c>
    </row>
    <row r="6" spans="1:16" s="240" customFormat="1" ht="14.25" customHeight="1" x14ac:dyDescent="0.15">
      <c r="A6" s="241"/>
      <c r="B6" s="243" t="s">
        <v>3</v>
      </c>
      <c r="C6" s="243" t="s">
        <v>90</v>
      </c>
      <c r="D6" s="243" t="s">
        <v>90</v>
      </c>
      <c r="E6" s="243" t="s">
        <v>90</v>
      </c>
      <c r="F6" s="243" t="s">
        <v>83</v>
      </c>
      <c r="G6" s="243" t="s">
        <v>91</v>
      </c>
      <c r="H6" s="243"/>
      <c r="I6" s="243"/>
      <c r="J6" s="254"/>
      <c r="K6" s="243"/>
      <c r="L6" s="243" t="s">
        <v>30</v>
      </c>
      <c r="M6" s="243" t="s">
        <v>92</v>
      </c>
      <c r="N6" s="243" t="s">
        <v>93</v>
      </c>
      <c r="O6" s="244"/>
      <c r="P6" s="249"/>
    </row>
    <row r="7" spans="1:16" s="240" customFormat="1" ht="14.25" customHeight="1" x14ac:dyDescent="0.15">
      <c r="A7" s="241"/>
      <c r="B7" s="243"/>
      <c r="C7" s="243" t="s">
        <v>20</v>
      </c>
      <c r="D7" s="243" t="s">
        <v>21</v>
      </c>
      <c r="E7" s="243" t="s">
        <v>22</v>
      </c>
      <c r="F7" s="243" t="s">
        <v>23</v>
      </c>
      <c r="G7" s="243" t="s">
        <v>23</v>
      </c>
      <c r="H7" s="243" t="s">
        <v>16</v>
      </c>
      <c r="I7" s="243" t="s">
        <v>17</v>
      </c>
      <c r="J7" s="244" t="s">
        <v>16</v>
      </c>
      <c r="K7" s="243" t="s">
        <v>17</v>
      </c>
      <c r="L7" s="243"/>
      <c r="M7" s="243" t="s">
        <v>24</v>
      </c>
      <c r="N7" s="243"/>
      <c r="O7" s="244"/>
      <c r="P7" s="249"/>
    </row>
    <row r="8" spans="1:16" s="240" customFormat="1" ht="14.25" customHeight="1" x14ac:dyDescent="0.15">
      <c r="A8" s="241"/>
      <c r="B8" s="243"/>
      <c r="C8" s="243" t="s">
        <v>25</v>
      </c>
      <c r="D8" s="243" t="s">
        <v>25</v>
      </c>
      <c r="E8" s="243" t="s">
        <v>25</v>
      </c>
      <c r="F8" s="243"/>
      <c r="G8" s="243"/>
      <c r="H8" s="243"/>
      <c r="I8" s="243"/>
      <c r="J8" s="244"/>
      <c r="K8" s="243"/>
      <c r="L8" s="243"/>
      <c r="M8" s="243"/>
      <c r="N8" s="243"/>
      <c r="O8" s="244"/>
      <c r="P8" s="249"/>
    </row>
    <row r="9" spans="1:16" s="240" customFormat="1" ht="14.25" customHeight="1" x14ac:dyDescent="0.15">
      <c r="A9" s="241"/>
      <c r="B9" s="243"/>
      <c r="C9" s="243"/>
      <c r="D9" s="243"/>
      <c r="E9" s="243"/>
      <c r="F9" s="243"/>
      <c r="G9" s="243"/>
      <c r="H9" s="243"/>
      <c r="I9" s="243"/>
      <c r="J9" s="244"/>
      <c r="K9" s="243"/>
      <c r="L9" s="243"/>
      <c r="M9" s="243"/>
      <c r="N9" s="243"/>
      <c r="O9" s="244"/>
      <c r="P9" s="249"/>
    </row>
    <row r="10" spans="1:16" s="240" customFormat="1" ht="14.45" customHeight="1" x14ac:dyDescent="0.15">
      <c r="A10" s="255"/>
      <c r="B10" s="256" t="s">
        <v>94</v>
      </c>
      <c r="C10" s="256" t="s">
        <v>94</v>
      </c>
      <c r="D10" s="256" t="s">
        <v>94</v>
      </c>
      <c r="E10" s="256" t="s">
        <v>94</v>
      </c>
      <c r="F10" s="256" t="s">
        <v>94</v>
      </c>
      <c r="G10" s="256" t="s">
        <v>94</v>
      </c>
      <c r="H10" s="256" t="s">
        <v>94</v>
      </c>
      <c r="I10" s="256" t="s">
        <v>94</v>
      </c>
      <c r="J10" s="257" t="s">
        <v>94</v>
      </c>
      <c r="K10" s="256" t="s">
        <v>94</v>
      </c>
      <c r="L10" s="256"/>
      <c r="M10" s="256" t="s">
        <v>94</v>
      </c>
      <c r="N10" s="256" t="s">
        <v>94</v>
      </c>
      <c r="O10" s="257" t="s">
        <v>94</v>
      </c>
      <c r="P10" s="258" t="s">
        <v>94</v>
      </c>
    </row>
    <row r="11" spans="1:16" s="240" customFormat="1" x14ac:dyDescent="0.15">
      <c r="A11" s="259"/>
      <c r="B11" s="260">
        <v>0</v>
      </c>
      <c r="C11" s="260">
        <v>9</v>
      </c>
      <c r="D11" s="260">
        <v>0</v>
      </c>
      <c r="E11" s="260">
        <v>2</v>
      </c>
      <c r="F11" s="260">
        <v>0</v>
      </c>
      <c r="G11" s="327"/>
      <c r="H11" s="260">
        <v>2</v>
      </c>
      <c r="I11" s="260">
        <v>19</v>
      </c>
      <c r="J11" s="261">
        <v>0</v>
      </c>
      <c r="K11" s="260">
        <v>5</v>
      </c>
      <c r="L11" s="260">
        <v>0</v>
      </c>
      <c r="M11" s="260">
        <v>0</v>
      </c>
      <c r="N11" s="260">
        <v>0</v>
      </c>
      <c r="O11" s="261">
        <v>0</v>
      </c>
      <c r="P11" s="262">
        <f>SUM(B11:O11)</f>
        <v>37</v>
      </c>
    </row>
    <row r="12" spans="1:16" s="240" customFormat="1" x14ac:dyDescent="0.15">
      <c r="A12" s="263" t="s">
        <v>107</v>
      </c>
      <c r="B12" s="264">
        <v>0</v>
      </c>
      <c r="C12" s="264">
        <v>26</v>
      </c>
      <c r="D12" s="264">
        <v>1</v>
      </c>
      <c r="E12" s="264">
        <v>16</v>
      </c>
      <c r="F12" s="264">
        <v>8</v>
      </c>
      <c r="G12" s="328"/>
      <c r="H12" s="264">
        <v>2</v>
      </c>
      <c r="I12" s="264">
        <v>378</v>
      </c>
      <c r="J12" s="265">
        <v>2</v>
      </c>
      <c r="K12" s="264">
        <v>33</v>
      </c>
      <c r="L12" s="264">
        <v>0</v>
      </c>
      <c r="M12" s="264">
        <v>0</v>
      </c>
      <c r="N12" s="264">
        <v>0</v>
      </c>
      <c r="O12" s="265">
        <v>6</v>
      </c>
      <c r="P12" s="266">
        <f>SUM(B12:O12)</f>
        <v>472</v>
      </c>
    </row>
    <row r="13" spans="1:16" s="240" customFormat="1" x14ac:dyDescent="0.15">
      <c r="A13" s="259"/>
      <c r="B13" s="260">
        <v>0</v>
      </c>
      <c r="C13" s="260">
        <v>0</v>
      </c>
      <c r="D13" s="260">
        <v>0</v>
      </c>
      <c r="E13" s="260">
        <v>0</v>
      </c>
      <c r="F13" s="260">
        <v>0</v>
      </c>
      <c r="G13" s="327"/>
      <c r="H13" s="260">
        <v>0</v>
      </c>
      <c r="I13" s="260">
        <v>24</v>
      </c>
      <c r="J13" s="261">
        <v>0</v>
      </c>
      <c r="K13" s="260">
        <v>3</v>
      </c>
      <c r="L13" s="260">
        <v>0</v>
      </c>
      <c r="M13" s="260">
        <v>0</v>
      </c>
      <c r="N13" s="260">
        <v>0</v>
      </c>
      <c r="O13" s="261">
        <v>0</v>
      </c>
      <c r="P13" s="262">
        <f t="shared" ref="P13:P46" si="0">SUM(B13:O13)</f>
        <v>27</v>
      </c>
    </row>
    <row r="14" spans="1:16" s="240" customFormat="1" x14ac:dyDescent="0.15">
      <c r="A14" s="263" t="s">
        <v>154</v>
      </c>
      <c r="B14" s="264">
        <v>0</v>
      </c>
      <c r="C14" s="264">
        <v>26</v>
      </c>
      <c r="D14" s="264">
        <v>1</v>
      </c>
      <c r="E14" s="264">
        <v>16</v>
      </c>
      <c r="F14" s="264">
        <v>5</v>
      </c>
      <c r="G14" s="328"/>
      <c r="H14" s="264">
        <v>0</v>
      </c>
      <c r="I14" s="264">
        <v>335</v>
      </c>
      <c r="J14" s="265">
        <v>0</v>
      </c>
      <c r="K14" s="264">
        <v>30</v>
      </c>
      <c r="L14" s="264">
        <v>0</v>
      </c>
      <c r="M14" s="264">
        <v>0</v>
      </c>
      <c r="N14" s="264">
        <v>0</v>
      </c>
      <c r="O14" s="265">
        <v>9</v>
      </c>
      <c r="P14" s="266">
        <f t="shared" si="0"/>
        <v>422</v>
      </c>
    </row>
    <row r="15" spans="1:16" s="240" customFormat="1" x14ac:dyDescent="0.15">
      <c r="A15" s="259"/>
      <c r="B15" s="260">
        <v>0</v>
      </c>
      <c r="C15" s="260">
        <v>0</v>
      </c>
      <c r="D15" s="260">
        <v>0</v>
      </c>
      <c r="E15" s="260">
        <v>2</v>
      </c>
      <c r="F15" s="260">
        <v>1</v>
      </c>
      <c r="G15" s="327"/>
      <c r="H15" s="260">
        <v>0</v>
      </c>
      <c r="I15" s="260">
        <v>8</v>
      </c>
      <c r="J15" s="261">
        <v>0</v>
      </c>
      <c r="K15" s="260">
        <v>1</v>
      </c>
      <c r="L15" s="260">
        <v>0</v>
      </c>
      <c r="M15" s="260">
        <v>0</v>
      </c>
      <c r="N15" s="260">
        <v>0</v>
      </c>
      <c r="O15" s="261">
        <v>0</v>
      </c>
      <c r="P15" s="262">
        <f t="shared" si="0"/>
        <v>12</v>
      </c>
    </row>
    <row r="16" spans="1:16" s="240" customFormat="1" x14ac:dyDescent="0.15">
      <c r="A16" s="263" t="s">
        <v>155</v>
      </c>
      <c r="B16" s="264">
        <v>1</v>
      </c>
      <c r="C16" s="264">
        <v>4</v>
      </c>
      <c r="D16" s="264">
        <v>1</v>
      </c>
      <c r="E16" s="264">
        <v>10</v>
      </c>
      <c r="F16" s="264">
        <v>4</v>
      </c>
      <c r="G16" s="328"/>
      <c r="H16" s="264">
        <v>0</v>
      </c>
      <c r="I16" s="264">
        <v>91</v>
      </c>
      <c r="J16" s="265">
        <v>0</v>
      </c>
      <c r="K16" s="264">
        <v>8</v>
      </c>
      <c r="L16" s="264">
        <v>0</v>
      </c>
      <c r="M16" s="264">
        <v>0</v>
      </c>
      <c r="N16" s="264">
        <v>0</v>
      </c>
      <c r="O16" s="265">
        <v>2</v>
      </c>
      <c r="P16" s="266">
        <f t="shared" si="0"/>
        <v>121</v>
      </c>
    </row>
    <row r="17" spans="1:16" s="240" customFormat="1" x14ac:dyDescent="0.15">
      <c r="A17" s="259"/>
      <c r="B17" s="260">
        <v>0</v>
      </c>
      <c r="C17" s="260">
        <v>0</v>
      </c>
      <c r="D17" s="260">
        <v>0</v>
      </c>
      <c r="E17" s="260">
        <v>0</v>
      </c>
      <c r="F17" s="260">
        <v>0</v>
      </c>
      <c r="G17" s="327"/>
      <c r="H17" s="260">
        <v>0</v>
      </c>
      <c r="I17" s="260">
        <v>16</v>
      </c>
      <c r="J17" s="261">
        <v>0</v>
      </c>
      <c r="K17" s="260">
        <v>8</v>
      </c>
      <c r="L17" s="260">
        <v>0</v>
      </c>
      <c r="M17" s="260">
        <v>0</v>
      </c>
      <c r="N17" s="260">
        <v>0</v>
      </c>
      <c r="O17" s="261">
        <v>0</v>
      </c>
      <c r="P17" s="262">
        <f t="shared" si="0"/>
        <v>24</v>
      </c>
    </row>
    <row r="18" spans="1:16" s="240" customFormat="1" x14ac:dyDescent="0.15">
      <c r="A18" s="263" t="s">
        <v>108</v>
      </c>
      <c r="B18" s="264">
        <v>0</v>
      </c>
      <c r="C18" s="264">
        <v>10</v>
      </c>
      <c r="D18" s="264">
        <v>1</v>
      </c>
      <c r="E18" s="264">
        <v>3</v>
      </c>
      <c r="F18" s="264">
        <v>5</v>
      </c>
      <c r="G18" s="328"/>
      <c r="H18" s="264">
        <v>0</v>
      </c>
      <c r="I18" s="264">
        <v>93</v>
      </c>
      <c r="J18" s="265">
        <v>0</v>
      </c>
      <c r="K18" s="264">
        <v>12</v>
      </c>
      <c r="L18" s="264">
        <v>0</v>
      </c>
      <c r="M18" s="264">
        <v>0</v>
      </c>
      <c r="N18" s="264">
        <v>0</v>
      </c>
      <c r="O18" s="265">
        <v>4</v>
      </c>
      <c r="P18" s="266">
        <f t="shared" si="0"/>
        <v>128</v>
      </c>
    </row>
    <row r="19" spans="1:16" s="240" customFormat="1" x14ac:dyDescent="0.15">
      <c r="A19" s="259"/>
      <c r="B19" s="260">
        <v>0</v>
      </c>
      <c r="C19" s="260">
        <v>7</v>
      </c>
      <c r="D19" s="260">
        <v>0</v>
      </c>
      <c r="E19" s="260">
        <v>1</v>
      </c>
      <c r="F19" s="260">
        <v>0</v>
      </c>
      <c r="G19" s="327"/>
      <c r="H19" s="260">
        <v>0</v>
      </c>
      <c r="I19" s="260">
        <v>36</v>
      </c>
      <c r="J19" s="261">
        <v>0</v>
      </c>
      <c r="K19" s="260">
        <v>5</v>
      </c>
      <c r="L19" s="260">
        <v>0</v>
      </c>
      <c r="M19" s="260">
        <v>0</v>
      </c>
      <c r="N19" s="260">
        <v>0</v>
      </c>
      <c r="O19" s="261">
        <v>0</v>
      </c>
      <c r="P19" s="262">
        <f t="shared" si="0"/>
        <v>49</v>
      </c>
    </row>
    <row r="20" spans="1:16" s="240" customFormat="1" x14ac:dyDescent="0.15">
      <c r="A20" s="263" t="s">
        <v>109</v>
      </c>
      <c r="B20" s="264">
        <v>1</v>
      </c>
      <c r="C20" s="264">
        <v>22</v>
      </c>
      <c r="D20" s="264">
        <v>1</v>
      </c>
      <c r="E20" s="264">
        <v>16</v>
      </c>
      <c r="F20" s="264">
        <v>8</v>
      </c>
      <c r="G20" s="328"/>
      <c r="H20" s="264">
        <v>0</v>
      </c>
      <c r="I20" s="264">
        <v>289</v>
      </c>
      <c r="J20" s="265">
        <v>1</v>
      </c>
      <c r="K20" s="264">
        <v>23</v>
      </c>
      <c r="L20" s="264">
        <v>0</v>
      </c>
      <c r="M20" s="264">
        <v>0</v>
      </c>
      <c r="N20" s="264">
        <v>0</v>
      </c>
      <c r="O20" s="265">
        <v>2</v>
      </c>
      <c r="P20" s="266">
        <f t="shared" si="0"/>
        <v>363</v>
      </c>
    </row>
    <row r="21" spans="1:16" s="240" customFormat="1" x14ac:dyDescent="0.15">
      <c r="A21" s="259"/>
      <c r="B21" s="260">
        <v>0</v>
      </c>
      <c r="C21" s="260">
        <v>7</v>
      </c>
      <c r="D21" s="260">
        <v>0</v>
      </c>
      <c r="E21" s="260">
        <v>1</v>
      </c>
      <c r="F21" s="260">
        <v>0</v>
      </c>
      <c r="G21" s="327"/>
      <c r="H21" s="260">
        <v>0</v>
      </c>
      <c r="I21" s="260">
        <v>27</v>
      </c>
      <c r="J21" s="261">
        <v>0</v>
      </c>
      <c r="K21" s="260">
        <v>10</v>
      </c>
      <c r="L21" s="260">
        <v>0</v>
      </c>
      <c r="M21" s="260">
        <v>0</v>
      </c>
      <c r="N21" s="260">
        <v>0</v>
      </c>
      <c r="O21" s="261">
        <v>1</v>
      </c>
      <c r="P21" s="262">
        <f t="shared" si="0"/>
        <v>46</v>
      </c>
    </row>
    <row r="22" spans="1:16" s="240" customFormat="1" x14ac:dyDescent="0.15">
      <c r="A22" s="263" t="s">
        <v>156</v>
      </c>
      <c r="B22" s="264">
        <v>0</v>
      </c>
      <c r="C22" s="264">
        <v>18</v>
      </c>
      <c r="D22" s="264">
        <v>0</v>
      </c>
      <c r="E22" s="264">
        <v>20</v>
      </c>
      <c r="F22" s="264">
        <v>5</v>
      </c>
      <c r="G22" s="328"/>
      <c r="H22" s="264">
        <v>0</v>
      </c>
      <c r="I22" s="264">
        <v>403</v>
      </c>
      <c r="J22" s="265">
        <v>0</v>
      </c>
      <c r="K22" s="264">
        <v>34</v>
      </c>
      <c r="L22" s="264">
        <v>0</v>
      </c>
      <c r="M22" s="264">
        <v>0</v>
      </c>
      <c r="N22" s="264">
        <v>0</v>
      </c>
      <c r="O22" s="265">
        <v>9</v>
      </c>
      <c r="P22" s="266">
        <f t="shared" si="0"/>
        <v>489</v>
      </c>
    </row>
    <row r="23" spans="1:16" s="240" customFormat="1" x14ac:dyDescent="0.15">
      <c r="A23" s="259"/>
      <c r="B23" s="260">
        <v>0</v>
      </c>
      <c r="C23" s="260">
        <v>2</v>
      </c>
      <c r="D23" s="260">
        <v>0</v>
      </c>
      <c r="E23" s="260">
        <v>0</v>
      </c>
      <c r="F23" s="260">
        <v>0</v>
      </c>
      <c r="G23" s="327"/>
      <c r="H23" s="260">
        <v>1</v>
      </c>
      <c r="I23" s="260">
        <v>39</v>
      </c>
      <c r="J23" s="261">
        <v>0</v>
      </c>
      <c r="K23" s="260">
        <v>12</v>
      </c>
      <c r="L23" s="260">
        <v>0</v>
      </c>
      <c r="M23" s="260">
        <v>0</v>
      </c>
      <c r="N23" s="260">
        <v>0</v>
      </c>
      <c r="O23" s="261">
        <v>0</v>
      </c>
      <c r="P23" s="262">
        <f t="shared" si="0"/>
        <v>54</v>
      </c>
    </row>
    <row r="24" spans="1:16" s="240" customFormat="1" ht="14.45" customHeight="1" x14ac:dyDescent="0.15">
      <c r="A24" s="263" t="s">
        <v>115</v>
      </c>
      <c r="B24" s="264">
        <v>0</v>
      </c>
      <c r="C24" s="264">
        <v>20</v>
      </c>
      <c r="D24" s="264">
        <v>1</v>
      </c>
      <c r="E24" s="264">
        <v>15</v>
      </c>
      <c r="F24" s="264">
        <v>6</v>
      </c>
      <c r="G24" s="328"/>
      <c r="H24" s="264">
        <v>1</v>
      </c>
      <c r="I24" s="264">
        <v>352</v>
      </c>
      <c r="J24" s="265">
        <v>0</v>
      </c>
      <c r="K24" s="264">
        <v>29</v>
      </c>
      <c r="L24" s="264">
        <v>0</v>
      </c>
      <c r="M24" s="264">
        <v>0</v>
      </c>
      <c r="N24" s="264">
        <v>0</v>
      </c>
      <c r="O24" s="265">
        <v>5</v>
      </c>
      <c r="P24" s="266">
        <f t="shared" si="0"/>
        <v>429</v>
      </c>
    </row>
    <row r="25" spans="1:16" s="240" customFormat="1" x14ac:dyDescent="0.15">
      <c r="A25" s="259"/>
      <c r="B25" s="260">
        <v>0</v>
      </c>
      <c r="C25" s="260">
        <v>48</v>
      </c>
      <c r="D25" s="260">
        <v>0</v>
      </c>
      <c r="E25" s="260">
        <v>0</v>
      </c>
      <c r="F25" s="260">
        <v>0</v>
      </c>
      <c r="G25" s="327"/>
      <c r="H25" s="260">
        <v>0</v>
      </c>
      <c r="I25" s="260">
        <v>53</v>
      </c>
      <c r="J25" s="261">
        <v>1</v>
      </c>
      <c r="K25" s="260">
        <v>10</v>
      </c>
      <c r="L25" s="260">
        <v>0</v>
      </c>
      <c r="M25" s="260">
        <v>0</v>
      </c>
      <c r="N25" s="260">
        <v>0</v>
      </c>
      <c r="O25" s="261">
        <v>0</v>
      </c>
      <c r="P25" s="262">
        <f t="shared" si="0"/>
        <v>112</v>
      </c>
    </row>
    <row r="26" spans="1:16" s="240" customFormat="1" x14ac:dyDescent="0.15">
      <c r="A26" s="263" t="s">
        <v>110</v>
      </c>
      <c r="B26" s="264">
        <v>0</v>
      </c>
      <c r="C26" s="264">
        <v>65</v>
      </c>
      <c r="D26" s="264">
        <v>0</v>
      </c>
      <c r="E26" s="264">
        <v>16</v>
      </c>
      <c r="F26" s="264">
        <v>8</v>
      </c>
      <c r="G26" s="328"/>
      <c r="H26" s="264">
        <v>0</v>
      </c>
      <c r="I26" s="264">
        <v>632</v>
      </c>
      <c r="J26" s="265">
        <v>2</v>
      </c>
      <c r="K26" s="264">
        <v>46</v>
      </c>
      <c r="L26" s="264">
        <v>0</v>
      </c>
      <c r="M26" s="264">
        <v>0</v>
      </c>
      <c r="N26" s="264">
        <v>0</v>
      </c>
      <c r="O26" s="265">
        <v>7</v>
      </c>
      <c r="P26" s="266">
        <f t="shared" si="0"/>
        <v>776</v>
      </c>
    </row>
    <row r="27" spans="1:16" s="240" customFormat="1" x14ac:dyDescent="0.15">
      <c r="A27" s="259"/>
      <c r="B27" s="260">
        <v>0</v>
      </c>
      <c r="C27" s="260">
        <v>4</v>
      </c>
      <c r="D27" s="260">
        <v>0</v>
      </c>
      <c r="E27" s="260">
        <v>0</v>
      </c>
      <c r="F27" s="260">
        <v>0</v>
      </c>
      <c r="G27" s="327"/>
      <c r="H27" s="260">
        <v>4</v>
      </c>
      <c r="I27" s="260">
        <v>24</v>
      </c>
      <c r="J27" s="261">
        <v>0</v>
      </c>
      <c r="K27" s="260">
        <v>5</v>
      </c>
      <c r="L27" s="260">
        <v>0</v>
      </c>
      <c r="M27" s="260">
        <v>0</v>
      </c>
      <c r="N27" s="260">
        <v>0</v>
      </c>
      <c r="O27" s="261">
        <v>0</v>
      </c>
      <c r="P27" s="262">
        <f t="shared" si="0"/>
        <v>37</v>
      </c>
    </row>
    <row r="28" spans="1:16" s="240" customFormat="1" x14ac:dyDescent="0.15">
      <c r="A28" s="263" t="s">
        <v>111</v>
      </c>
      <c r="B28" s="264">
        <v>0</v>
      </c>
      <c r="C28" s="264">
        <v>20</v>
      </c>
      <c r="D28" s="264">
        <v>2</v>
      </c>
      <c r="E28" s="264">
        <v>5</v>
      </c>
      <c r="F28" s="264">
        <v>2</v>
      </c>
      <c r="G28" s="328"/>
      <c r="H28" s="264">
        <v>4</v>
      </c>
      <c r="I28" s="264">
        <v>261</v>
      </c>
      <c r="J28" s="265">
        <v>0</v>
      </c>
      <c r="K28" s="264">
        <v>19</v>
      </c>
      <c r="L28" s="264">
        <v>0</v>
      </c>
      <c r="M28" s="264">
        <v>0</v>
      </c>
      <c r="N28" s="264">
        <v>0</v>
      </c>
      <c r="O28" s="265">
        <v>6</v>
      </c>
      <c r="P28" s="266">
        <f t="shared" si="0"/>
        <v>319</v>
      </c>
    </row>
    <row r="29" spans="1:16" s="240" customFormat="1" x14ac:dyDescent="0.15">
      <c r="A29" s="259"/>
      <c r="B29" s="260">
        <v>0</v>
      </c>
      <c r="C29" s="260">
        <v>5</v>
      </c>
      <c r="D29" s="260">
        <v>0</v>
      </c>
      <c r="E29" s="260">
        <v>0</v>
      </c>
      <c r="F29" s="260">
        <v>0</v>
      </c>
      <c r="G29" s="327"/>
      <c r="H29" s="260">
        <v>1</v>
      </c>
      <c r="I29" s="260">
        <v>24</v>
      </c>
      <c r="J29" s="261">
        <v>0</v>
      </c>
      <c r="K29" s="260">
        <v>5</v>
      </c>
      <c r="L29" s="260">
        <v>0</v>
      </c>
      <c r="M29" s="260">
        <v>0</v>
      </c>
      <c r="N29" s="260">
        <v>0</v>
      </c>
      <c r="O29" s="261">
        <v>0</v>
      </c>
      <c r="P29" s="262">
        <f t="shared" si="0"/>
        <v>35</v>
      </c>
    </row>
    <row r="30" spans="1:16" s="240" customFormat="1" x14ac:dyDescent="0.15">
      <c r="A30" s="263" t="s">
        <v>157</v>
      </c>
      <c r="B30" s="264">
        <v>2</v>
      </c>
      <c r="C30" s="264">
        <v>21</v>
      </c>
      <c r="D30" s="264">
        <v>2</v>
      </c>
      <c r="E30" s="264">
        <v>17</v>
      </c>
      <c r="F30" s="264">
        <v>2</v>
      </c>
      <c r="G30" s="328"/>
      <c r="H30" s="264">
        <v>1</v>
      </c>
      <c r="I30" s="264">
        <v>361</v>
      </c>
      <c r="J30" s="265">
        <v>1</v>
      </c>
      <c r="K30" s="264">
        <v>16</v>
      </c>
      <c r="L30" s="264">
        <v>0</v>
      </c>
      <c r="M30" s="264">
        <v>0</v>
      </c>
      <c r="N30" s="264">
        <v>0</v>
      </c>
      <c r="O30" s="265">
        <v>5</v>
      </c>
      <c r="P30" s="266">
        <f t="shared" si="0"/>
        <v>428</v>
      </c>
    </row>
    <row r="31" spans="1:16" s="240" customFormat="1" x14ac:dyDescent="0.15">
      <c r="A31" s="259"/>
      <c r="B31" s="260">
        <v>0</v>
      </c>
      <c r="C31" s="260">
        <v>0</v>
      </c>
      <c r="D31" s="260">
        <v>0</v>
      </c>
      <c r="E31" s="260">
        <v>0</v>
      </c>
      <c r="F31" s="260">
        <v>0</v>
      </c>
      <c r="G31" s="327"/>
      <c r="H31" s="260">
        <v>1</v>
      </c>
      <c r="I31" s="260">
        <v>31</v>
      </c>
      <c r="J31" s="261">
        <v>0</v>
      </c>
      <c r="K31" s="260">
        <v>4</v>
      </c>
      <c r="L31" s="260">
        <v>0</v>
      </c>
      <c r="M31" s="260">
        <v>0</v>
      </c>
      <c r="N31" s="260">
        <v>0</v>
      </c>
      <c r="O31" s="261">
        <v>0</v>
      </c>
      <c r="P31" s="262">
        <f t="shared" si="0"/>
        <v>36</v>
      </c>
    </row>
    <row r="32" spans="1:16" s="240" customFormat="1" x14ac:dyDescent="0.15">
      <c r="A32" s="263" t="s">
        <v>158</v>
      </c>
      <c r="B32" s="264">
        <v>0</v>
      </c>
      <c r="C32" s="264">
        <v>8</v>
      </c>
      <c r="D32" s="264">
        <v>0</v>
      </c>
      <c r="E32" s="264">
        <v>6</v>
      </c>
      <c r="F32" s="264">
        <v>6</v>
      </c>
      <c r="G32" s="328"/>
      <c r="H32" s="264">
        <v>1</v>
      </c>
      <c r="I32" s="264">
        <v>411</v>
      </c>
      <c r="J32" s="265">
        <v>1</v>
      </c>
      <c r="K32" s="264">
        <v>26</v>
      </c>
      <c r="L32" s="264">
        <v>0</v>
      </c>
      <c r="M32" s="264">
        <v>0</v>
      </c>
      <c r="N32" s="264">
        <v>0</v>
      </c>
      <c r="O32" s="265">
        <v>9</v>
      </c>
      <c r="P32" s="266">
        <f t="shared" si="0"/>
        <v>468</v>
      </c>
    </row>
    <row r="33" spans="1:16" s="240" customFormat="1" x14ac:dyDescent="0.15">
      <c r="A33" s="259"/>
      <c r="B33" s="260">
        <v>0</v>
      </c>
      <c r="C33" s="260">
        <v>3</v>
      </c>
      <c r="D33" s="260">
        <v>0</v>
      </c>
      <c r="E33" s="260">
        <v>1</v>
      </c>
      <c r="F33" s="260">
        <v>0</v>
      </c>
      <c r="G33" s="327"/>
      <c r="H33" s="260">
        <v>0</v>
      </c>
      <c r="I33" s="260">
        <v>26</v>
      </c>
      <c r="J33" s="261">
        <v>0</v>
      </c>
      <c r="K33" s="260">
        <v>4</v>
      </c>
      <c r="L33" s="260">
        <v>0</v>
      </c>
      <c r="M33" s="260">
        <v>0</v>
      </c>
      <c r="N33" s="260">
        <v>0</v>
      </c>
      <c r="O33" s="261">
        <v>0</v>
      </c>
      <c r="P33" s="262">
        <f t="shared" si="0"/>
        <v>34</v>
      </c>
    </row>
    <row r="34" spans="1:16" s="240" customFormat="1" x14ac:dyDescent="0.15">
      <c r="A34" s="263" t="s">
        <v>112</v>
      </c>
      <c r="B34" s="264">
        <v>0</v>
      </c>
      <c r="C34" s="264">
        <v>13</v>
      </c>
      <c r="D34" s="264">
        <v>1</v>
      </c>
      <c r="E34" s="264">
        <v>11</v>
      </c>
      <c r="F34" s="264">
        <v>6</v>
      </c>
      <c r="G34" s="328"/>
      <c r="H34" s="264">
        <v>0</v>
      </c>
      <c r="I34" s="264">
        <v>365</v>
      </c>
      <c r="J34" s="265">
        <v>1</v>
      </c>
      <c r="K34" s="264">
        <v>20</v>
      </c>
      <c r="L34" s="264">
        <v>0</v>
      </c>
      <c r="M34" s="264">
        <v>0</v>
      </c>
      <c r="N34" s="264">
        <v>0</v>
      </c>
      <c r="O34" s="265">
        <v>1</v>
      </c>
      <c r="P34" s="266">
        <f t="shared" si="0"/>
        <v>418</v>
      </c>
    </row>
    <row r="35" spans="1:16" s="240" customFormat="1" x14ac:dyDescent="0.15">
      <c r="A35" s="259"/>
      <c r="B35" s="260">
        <v>0</v>
      </c>
      <c r="C35" s="260">
        <v>16</v>
      </c>
      <c r="D35" s="260">
        <v>0</v>
      </c>
      <c r="E35" s="260">
        <v>0</v>
      </c>
      <c r="F35" s="260">
        <v>0</v>
      </c>
      <c r="G35" s="327"/>
      <c r="H35" s="260">
        <v>0</v>
      </c>
      <c r="I35" s="260">
        <v>46</v>
      </c>
      <c r="J35" s="261">
        <v>0</v>
      </c>
      <c r="K35" s="260">
        <v>15</v>
      </c>
      <c r="L35" s="260">
        <v>0</v>
      </c>
      <c r="M35" s="260">
        <v>2</v>
      </c>
      <c r="N35" s="260">
        <v>0</v>
      </c>
      <c r="O35" s="261">
        <v>0</v>
      </c>
      <c r="P35" s="262">
        <f t="shared" si="0"/>
        <v>79</v>
      </c>
    </row>
    <row r="36" spans="1:16" s="240" customFormat="1" x14ac:dyDescent="0.15">
      <c r="A36" s="263" t="s">
        <v>159</v>
      </c>
      <c r="B36" s="264">
        <v>2</v>
      </c>
      <c r="C36" s="264">
        <v>28</v>
      </c>
      <c r="D36" s="264">
        <v>0</v>
      </c>
      <c r="E36" s="264">
        <v>7</v>
      </c>
      <c r="F36" s="264">
        <v>4</v>
      </c>
      <c r="G36" s="328"/>
      <c r="H36" s="264">
        <v>0</v>
      </c>
      <c r="I36" s="264">
        <v>323</v>
      </c>
      <c r="J36" s="265">
        <v>0</v>
      </c>
      <c r="K36" s="264">
        <v>29</v>
      </c>
      <c r="L36" s="264">
        <v>0</v>
      </c>
      <c r="M36" s="264">
        <v>2</v>
      </c>
      <c r="N36" s="264">
        <v>0</v>
      </c>
      <c r="O36" s="265">
        <v>1</v>
      </c>
      <c r="P36" s="266">
        <f t="shared" si="0"/>
        <v>396</v>
      </c>
    </row>
    <row r="37" spans="1:16" s="240" customFormat="1" x14ac:dyDescent="0.15">
      <c r="A37" s="259"/>
      <c r="B37" s="260">
        <v>0</v>
      </c>
      <c r="C37" s="260">
        <v>0</v>
      </c>
      <c r="D37" s="260">
        <v>0</v>
      </c>
      <c r="E37" s="260">
        <v>0</v>
      </c>
      <c r="F37" s="260">
        <v>0</v>
      </c>
      <c r="G37" s="327"/>
      <c r="H37" s="260">
        <v>0</v>
      </c>
      <c r="I37" s="260">
        <v>22</v>
      </c>
      <c r="J37" s="261">
        <v>0</v>
      </c>
      <c r="K37" s="260">
        <v>0</v>
      </c>
      <c r="L37" s="260">
        <v>0</v>
      </c>
      <c r="M37" s="260">
        <v>0</v>
      </c>
      <c r="N37" s="260">
        <v>0</v>
      </c>
      <c r="O37" s="261">
        <v>0</v>
      </c>
      <c r="P37" s="262">
        <f t="shared" si="0"/>
        <v>22</v>
      </c>
    </row>
    <row r="38" spans="1:16" s="240" customFormat="1" x14ac:dyDescent="0.15">
      <c r="A38" s="263" t="s">
        <v>160</v>
      </c>
      <c r="B38" s="264">
        <v>0</v>
      </c>
      <c r="C38" s="264">
        <v>3</v>
      </c>
      <c r="D38" s="264">
        <v>0</v>
      </c>
      <c r="E38" s="264">
        <v>6</v>
      </c>
      <c r="F38" s="264">
        <v>1</v>
      </c>
      <c r="G38" s="328"/>
      <c r="H38" s="264">
        <v>0</v>
      </c>
      <c r="I38" s="264">
        <v>226</v>
      </c>
      <c r="J38" s="265">
        <v>1</v>
      </c>
      <c r="K38" s="264">
        <v>12</v>
      </c>
      <c r="L38" s="264">
        <v>0</v>
      </c>
      <c r="M38" s="264">
        <v>0</v>
      </c>
      <c r="N38" s="264">
        <v>0</v>
      </c>
      <c r="O38" s="265">
        <v>6</v>
      </c>
      <c r="P38" s="266">
        <f t="shared" si="0"/>
        <v>255</v>
      </c>
    </row>
    <row r="39" spans="1:16" s="240" customFormat="1" x14ac:dyDescent="0.15">
      <c r="A39" s="259"/>
      <c r="B39" s="260">
        <v>0</v>
      </c>
      <c r="C39" s="260">
        <v>9</v>
      </c>
      <c r="D39" s="260">
        <v>0</v>
      </c>
      <c r="E39" s="260">
        <v>2</v>
      </c>
      <c r="F39" s="260">
        <v>0</v>
      </c>
      <c r="G39" s="327"/>
      <c r="H39" s="260">
        <v>3</v>
      </c>
      <c r="I39" s="260">
        <v>38</v>
      </c>
      <c r="J39" s="261">
        <v>0</v>
      </c>
      <c r="K39" s="260">
        <v>9</v>
      </c>
      <c r="L39" s="260">
        <v>0</v>
      </c>
      <c r="M39" s="260">
        <v>0</v>
      </c>
      <c r="N39" s="260">
        <v>0</v>
      </c>
      <c r="O39" s="261">
        <v>2</v>
      </c>
      <c r="P39" s="262">
        <f t="shared" si="0"/>
        <v>63</v>
      </c>
    </row>
    <row r="40" spans="1:16" s="240" customFormat="1" x14ac:dyDescent="0.15">
      <c r="A40" s="263" t="s">
        <v>161</v>
      </c>
      <c r="B40" s="264">
        <v>0</v>
      </c>
      <c r="C40" s="264">
        <v>39</v>
      </c>
      <c r="D40" s="264">
        <v>1</v>
      </c>
      <c r="E40" s="264">
        <v>27</v>
      </c>
      <c r="F40" s="264">
        <v>9</v>
      </c>
      <c r="G40" s="328"/>
      <c r="H40" s="264">
        <v>3</v>
      </c>
      <c r="I40" s="264">
        <v>597</v>
      </c>
      <c r="J40" s="265">
        <v>0</v>
      </c>
      <c r="K40" s="264">
        <v>28</v>
      </c>
      <c r="L40" s="264">
        <v>0</v>
      </c>
      <c r="M40" s="264">
        <v>0</v>
      </c>
      <c r="N40" s="264">
        <v>0</v>
      </c>
      <c r="O40" s="265">
        <v>6</v>
      </c>
      <c r="P40" s="266">
        <f t="shared" si="0"/>
        <v>710</v>
      </c>
    </row>
    <row r="41" spans="1:16" s="240" customFormat="1" x14ac:dyDescent="0.15">
      <c r="A41" s="259"/>
      <c r="B41" s="260">
        <v>1</v>
      </c>
      <c r="C41" s="260">
        <v>2</v>
      </c>
      <c r="D41" s="260">
        <v>0</v>
      </c>
      <c r="E41" s="260">
        <v>0</v>
      </c>
      <c r="F41" s="260">
        <v>0</v>
      </c>
      <c r="G41" s="327"/>
      <c r="H41" s="260">
        <v>0</v>
      </c>
      <c r="I41" s="260">
        <v>39</v>
      </c>
      <c r="J41" s="261">
        <v>0</v>
      </c>
      <c r="K41" s="260">
        <v>4</v>
      </c>
      <c r="L41" s="260">
        <v>0</v>
      </c>
      <c r="M41" s="260">
        <v>0</v>
      </c>
      <c r="N41" s="260">
        <v>0</v>
      </c>
      <c r="O41" s="261">
        <v>0</v>
      </c>
      <c r="P41" s="262">
        <f t="shared" si="0"/>
        <v>46</v>
      </c>
    </row>
    <row r="42" spans="1:16" s="240" customFormat="1" x14ac:dyDescent="0.15">
      <c r="A42" s="263" t="s">
        <v>162</v>
      </c>
      <c r="B42" s="264">
        <v>1</v>
      </c>
      <c r="C42" s="264">
        <v>15</v>
      </c>
      <c r="D42" s="264">
        <v>1</v>
      </c>
      <c r="E42" s="264">
        <v>8</v>
      </c>
      <c r="F42" s="264">
        <v>3</v>
      </c>
      <c r="G42" s="328"/>
      <c r="H42" s="264">
        <v>0</v>
      </c>
      <c r="I42" s="264">
        <v>306</v>
      </c>
      <c r="J42" s="265">
        <v>1</v>
      </c>
      <c r="K42" s="264">
        <v>17</v>
      </c>
      <c r="L42" s="264">
        <v>0</v>
      </c>
      <c r="M42" s="264">
        <v>0</v>
      </c>
      <c r="N42" s="264">
        <v>0</v>
      </c>
      <c r="O42" s="265">
        <v>8</v>
      </c>
      <c r="P42" s="266">
        <f t="shared" si="0"/>
        <v>360</v>
      </c>
    </row>
    <row r="43" spans="1:16" s="240" customFormat="1" x14ac:dyDescent="0.15">
      <c r="A43" s="259"/>
      <c r="B43" s="260">
        <v>0</v>
      </c>
      <c r="C43" s="260">
        <v>23</v>
      </c>
      <c r="D43" s="260">
        <v>0</v>
      </c>
      <c r="E43" s="260">
        <v>3</v>
      </c>
      <c r="F43" s="260">
        <v>0</v>
      </c>
      <c r="G43" s="327"/>
      <c r="H43" s="260">
        <v>0</v>
      </c>
      <c r="I43" s="260">
        <v>66</v>
      </c>
      <c r="J43" s="261">
        <v>1</v>
      </c>
      <c r="K43" s="260">
        <v>29</v>
      </c>
      <c r="L43" s="260">
        <v>0</v>
      </c>
      <c r="M43" s="260">
        <v>1</v>
      </c>
      <c r="N43" s="260">
        <v>0</v>
      </c>
      <c r="O43" s="261">
        <v>0</v>
      </c>
      <c r="P43" s="262">
        <f t="shared" si="0"/>
        <v>123</v>
      </c>
    </row>
    <row r="44" spans="1:16" s="240" customFormat="1" x14ac:dyDescent="0.15">
      <c r="A44" s="263" t="s">
        <v>113</v>
      </c>
      <c r="B44" s="264">
        <v>0</v>
      </c>
      <c r="C44" s="264">
        <v>46</v>
      </c>
      <c r="D44" s="264">
        <v>3</v>
      </c>
      <c r="E44" s="264">
        <v>12</v>
      </c>
      <c r="F44" s="264">
        <v>3</v>
      </c>
      <c r="G44" s="328"/>
      <c r="H44" s="264">
        <v>0</v>
      </c>
      <c r="I44" s="264">
        <v>525</v>
      </c>
      <c r="J44" s="265">
        <v>1</v>
      </c>
      <c r="K44" s="264">
        <v>60</v>
      </c>
      <c r="L44" s="264">
        <v>0</v>
      </c>
      <c r="M44" s="264">
        <v>1</v>
      </c>
      <c r="N44" s="264">
        <v>0</v>
      </c>
      <c r="O44" s="265">
        <v>1</v>
      </c>
      <c r="P44" s="266">
        <f t="shared" si="0"/>
        <v>652</v>
      </c>
    </row>
    <row r="45" spans="1:16" s="240" customFormat="1" x14ac:dyDescent="0.15">
      <c r="A45" s="259"/>
      <c r="B45" s="260">
        <v>0</v>
      </c>
      <c r="C45" s="260">
        <v>1</v>
      </c>
      <c r="D45" s="260">
        <v>0</v>
      </c>
      <c r="E45" s="260">
        <v>0</v>
      </c>
      <c r="F45" s="260">
        <v>0</v>
      </c>
      <c r="G45" s="327"/>
      <c r="H45" s="260">
        <v>3</v>
      </c>
      <c r="I45" s="260">
        <v>27</v>
      </c>
      <c r="J45" s="261">
        <v>0</v>
      </c>
      <c r="K45" s="260">
        <v>1</v>
      </c>
      <c r="L45" s="260">
        <v>0</v>
      </c>
      <c r="M45" s="260">
        <v>0</v>
      </c>
      <c r="N45" s="260">
        <v>0</v>
      </c>
      <c r="O45" s="261">
        <v>0</v>
      </c>
      <c r="P45" s="262">
        <f t="shared" si="0"/>
        <v>32</v>
      </c>
    </row>
    <row r="46" spans="1:16" s="240" customFormat="1" x14ac:dyDescent="0.15">
      <c r="A46" s="263" t="s">
        <v>163</v>
      </c>
      <c r="B46" s="264">
        <v>1</v>
      </c>
      <c r="C46" s="264">
        <v>22</v>
      </c>
      <c r="D46" s="264">
        <v>2</v>
      </c>
      <c r="E46" s="264">
        <v>12</v>
      </c>
      <c r="F46" s="264">
        <v>4</v>
      </c>
      <c r="G46" s="328"/>
      <c r="H46" s="264">
        <v>3</v>
      </c>
      <c r="I46" s="264">
        <v>491</v>
      </c>
      <c r="J46" s="265">
        <v>1</v>
      </c>
      <c r="K46" s="264">
        <v>20</v>
      </c>
      <c r="L46" s="264">
        <v>0</v>
      </c>
      <c r="M46" s="264">
        <v>0</v>
      </c>
      <c r="N46" s="264">
        <v>0</v>
      </c>
      <c r="O46" s="265">
        <v>2</v>
      </c>
      <c r="P46" s="266">
        <f t="shared" si="0"/>
        <v>558</v>
      </c>
    </row>
    <row r="47" spans="1:16" s="240" customFormat="1" x14ac:dyDescent="0.15">
      <c r="A47" s="259"/>
      <c r="B47" s="260">
        <f>SUM(B11,B13,B15,B17,B19,B21,B23,B25,B27,B29,B31,B33,B35,B37,B39,B41,B43,B45,)</f>
        <v>1</v>
      </c>
      <c r="C47" s="260">
        <f>SUM(C11,C13,C15,C17,C19,C21,C23,C25,C27,C29,C31,C33,C35,C37,C39,C41,C43,C45,)</f>
        <v>136</v>
      </c>
      <c r="D47" s="260">
        <f>SUM(D11,D13,D15,D17,D19,D21,D23,D25,D27,D29,D31,D33,D35,D37,D39,D41,D43,D45,)</f>
        <v>0</v>
      </c>
      <c r="E47" s="260">
        <f>SUM(E11,E13,E15,E17,E19,E21,E23,E25,E27,E29,E31,E33,E35,E37,E39,E41,E43,E45,)</f>
        <v>12</v>
      </c>
      <c r="F47" s="260">
        <f>SUM(F11,F13,F15,F17,F19,F21,F23,F25,F27,F29,F31,F33,F35,F37,F39,F41,F43,F45,)</f>
        <v>1</v>
      </c>
      <c r="G47" s="260"/>
      <c r="H47" s="260">
        <f>SUM(H11,H13,H15,H17,H19,H21,H23,H25,H27,H29,H31,H33,H35,H37,H39,H41,H43,H45,)</f>
        <v>15</v>
      </c>
      <c r="I47" s="260">
        <f>SUM(I11,I13,I15,I17,I19,I21,I23,I25,I27,I29,I31,I33,I35,I37,I39,I41,I43,I45,)</f>
        <v>565</v>
      </c>
      <c r="J47" s="336">
        <f t="shared" ref="J47:N47" si="1">SUM(J11,J13,J15,J17,J19,J21,J23,J25,J27,J29,J31,J33,J35,J37,J39,J41,J43,J45,)</f>
        <v>2</v>
      </c>
      <c r="K47" s="260">
        <f>SUM(K11,K13,K15,K17,K19,K21,K23,K25,K27,K29,K31,K33,K35,K37,K39,K41,K43,K45,)</f>
        <v>130</v>
      </c>
      <c r="L47" s="260">
        <f>SUM(L11,L13,L15,L17,L19,L21,L23,L25,L27,L29,L31,L33,L35,L37,L39,L41,L43,L45,)</f>
        <v>0</v>
      </c>
      <c r="M47" s="260">
        <f>SUM(M11,M13,M15,M17,M19,M21,M23,M25,M27,M29,M31,M33,M35,M37,M39,M41,M43,M45,)</f>
        <v>3</v>
      </c>
      <c r="N47" s="260">
        <f t="shared" si="1"/>
        <v>0</v>
      </c>
      <c r="O47" s="260">
        <f>SUM(O11,O13,O15,O17,O19,O21,O23,O25,O27,O29,O31,O33,O35,O37,O39,O41,O43,O45,)</f>
        <v>3</v>
      </c>
      <c r="P47" s="267">
        <f>SUM(B47:O47)</f>
        <v>868</v>
      </c>
    </row>
    <row r="48" spans="1:16" s="240" customFormat="1" x14ac:dyDescent="0.15">
      <c r="A48" s="263" t="s">
        <v>89</v>
      </c>
      <c r="B48" s="264">
        <f t="shared" ref="B48:G48" si="2">SUM(B12,B14,B16,B18,B20,B22,B24,B26,B28,B30,B32,B34,B36,B38,B40,B42,B44,B46)</f>
        <v>8</v>
      </c>
      <c r="C48" s="264">
        <f t="shared" si="2"/>
        <v>406</v>
      </c>
      <c r="D48" s="264">
        <f t="shared" si="2"/>
        <v>18</v>
      </c>
      <c r="E48" s="264">
        <f t="shared" si="2"/>
        <v>223</v>
      </c>
      <c r="F48" s="264">
        <f t="shared" si="2"/>
        <v>89</v>
      </c>
      <c r="G48" s="264">
        <f t="shared" si="2"/>
        <v>0</v>
      </c>
      <c r="H48" s="264">
        <f t="shared" ref="H48:M48" si="3">SUM(H12,H14,H16,H18,H20,H22,H24,H26,H28,H30,H32,H34,H36,H38,H40,H42,H44,H46)</f>
        <v>15</v>
      </c>
      <c r="I48" s="264">
        <f>SUM(I12,I14,I16,I18,I20,I22,I24,I26,I28,I30,I32,I34,I36,I38,I40,I42,I44,I46)</f>
        <v>6439</v>
      </c>
      <c r="J48" s="265">
        <f t="shared" si="3"/>
        <v>12</v>
      </c>
      <c r="K48" s="264">
        <f>SUM(K12,K14,K16,K18,K20,K22,K24,K26,K28,K30,K32,K34,K36,K38,K40,K42,K44,K46)</f>
        <v>462</v>
      </c>
      <c r="L48" s="264">
        <f>SUM(L12,L14,L16,L18,L20,L22,L24,L26,L28,L30,L32,L34,L36,L38,L40,L42,L44,L46)</f>
        <v>0</v>
      </c>
      <c r="M48" s="264">
        <f t="shared" si="3"/>
        <v>3</v>
      </c>
      <c r="N48" s="264">
        <f t="shared" ref="N48" si="4">SUM(N12,N14,N16,N18,N20,N22,N24,N26,N28,N30,N32,N34,N36,N38,N40,N42,N44,N46)</f>
        <v>0</v>
      </c>
      <c r="O48" s="264">
        <f>SUM(O12,O14,O16,O18,O20,O22,O24,O26,O28,O30,O32,O34,O36,O38,O40,O42,O44,O46)</f>
        <v>89</v>
      </c>
      <c r="P48" s="266">
        <f>SUM(B48:O48)</f>
        <v>7764</v>
      </c>
    </row>
    <row r="49" spans="1:16" s="240" customFormat="1" x14ac:dyDescent="0.15">
      <c r="A49" s="259"/>
      <c r="B49" s="269">
        <v>1</v>
      </c>
      <c r="C49" s="269">
        <v>134</v>
      </c>
      <c r="D49" s="269">
        <v>0</v>
      </c>
      <c r="E49" s="269">
        <v>10</v>
      </c>
      <c r="F49" s="269">
        <v>2</v>
      </c>
      <c r="G49" s="269">
        <v>0</v>
      </c>
      <c r="H49" s="269">
        <v>15</v>
      </c>
      <c r="I49" s="269">
        <v>521</v>
      </c>
      <c r="J49" s="270">
        <v>1</v>
      </c>
      <c r="K49" s="269">
        <v>136</v>
      </c>
      <c r="L49" s="269">
        <v>0</v>
      </c>
      <c r="M49" s="269">
        <v>3</v>
      </c>
      <c r="N49" s="269">
        <v>0</v>
      </c>
      <c r="O49" s="270">
        <v>2</v>
      </c>
      <c r="P49" s="271">
        <v>825</v>
      </c>
    </row>
    <row r="50" spans="1:16" s="240" customFormat="1" ht="14.45" customHeight="1" thickBot="1" x14ac:dyDescent="0.2">
      <c r="A50" s="268" t="s">
        <v>182</v>
      </c>
      <c r="B50" s="272">
        <v>7</v>
      </c>
      <c r="C50" s="272">
        <v>394</v>
      </c>
      <c r="D50" s="272">
        <v>17</v>
      </c>
      <c r="E50" s="272">
        <v>205</v>
      </c>
      <c r="F50" s="272">
        <v>80</v>
      </c>
      <c r="G50" s="272">
        <v>0</v>
      </c>
      <c r="H50" s="272">
        <v>15</v>
      </c>
      <c r="I50" s="272">
        <v>6164</v>
      </c>
      <c r="J50" s="273">
        <v>13</v>
      </c>
      <c r="K50" s="272">
        <v>469</v>
      </c>
      <c r="L50" s="272">
        <v>0</v>
      </c>
      <c r="M50" s="272">
        <v>3</v>
      </c>
      <c r="N50" s="272">
        <v>0</v>
      </c>
      <c r="O50" s="273">
        <v>73</v>
      </c>
      <c r="P50" s="274">
        <v>7440</v>
      </c>
    </row>
    <row r="51" spans="1:16" s="240" customFormat="1" x14ac:dyDescent="0.15"/>
    <row r="52" spans="1:16" s="240" customFormat="1" x14ac:dyDescent="0.15"/>
    <row r="53" spans="1:16" s="240" customFormat="1" x14ac:dyDescent="0.15"/>
    <row r="54" spans="1:16" s="240" customFormat="1" x14ac:dyDescent="0.15"/>
    <row r="55" spans="1:16" s="275" customFormat="1" x14ac:dyDescent="0.15">
      <c r="A55" s="376"/>
      <c r="B55" s="376"/>
      <c r="C55" s="376"/>
      <c r="D55" s="376"/>
      <c r="E55" s="376"/>
      <c r="F55" s="376"/>
      <c r="G55" s="376"/>
      <c r="H55" s="376"/>
      <c r="I55" s="376"/>
      <c r="J55" s="376"/>
      <c r="K55" s="376"/>
      <c r="L55" s="376"/>
      <c r="M55" s="376"/>
      <c r="N55" s="376"/>
      <c r="O55" s="376"/>
      <c r="P55" s="376"/>
    </row>
  </sheetData>
  <mergeCells count="2">
    <mergeCell ref="A55:I55"/>
    <mergeCell ref="J55:P55"/>
  </mergeCells>
  <phoneticPr fontId="2"/>
  <conditionalFormatting sqref="B11:P50">
    <cfRule type="expression" dxfId="1" priority="1">
      <formula>B11&lt;&gt;#REF!</formula>
    </cfRule>
  </conditionalFormatting>
  <printOptions horizontalCentered="1"/>
  <pageMargins left="0" right="0" top="1.1811023622047245" bottom="0" header="0.51181102362204722" footer="0.51181102362204722"/>
  <pageSetup paperSize="9" fitToWidth="0" orientation="portrait" r:id="rId1"/>
  <headerFooter alignWithMargins="0"/>
  <colBreaks count="1" manualBreakCount="1">
    <brk id="9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R55"/>
  <sheetViews>
    <sheetView view="pageBreakPreview" zoomScale="70" zoomScaleNormal="100" zoomScaleSheetLayoutView="70" workbookViewId="0">
      <selection activeCell="S35" sqref="S35"/>
    </sheetView>
  </sheetViews>
  <sheetFormatPr defaultRowHeight="14.25" x14ac:dyDescent="0.15"/>
  <cols>
    <col min="1" max="1" width="12.625" style="277" customWidth="1"/>
    <col min="2" max="17" width="9.375" style="277" customWidth="1"/>
    <col min="18" max="16384" width="9" style="277"/>
  </cols>
  <sheetData>
    <row r="1" spans="1:18" ht="18" thickBot="1" x14ac:dyDescent="0.2">
      <c r="A1" s="276" t="s">
        <v>26</v>
      </c>
    </row>
    <row r="2" spans="1:18" x14ac:dyDescent="0.15">
      <c r="A2" s="278"/>
      <c r="B2" s="279"/>
      <c r="C2" s="279"/>
      <c r="D2" s="279"/>
      <c r="E2" s="280"/>
      <c r="F2" s="279"/>
      <c r="G2" s="279"/>
      <c r="H2" s="279"/>
      <c r="I2" s="279"/>
      <c r="J2" s="279"/>
      <c r="K2" s="279"/>
      <c r="L2" s="280"/>
      <c r="M2" s="279"/>
      <c r="N2" s="280"/>
      <c r="O2" s="281"/>
      <c r="P2" s="279"/>
      <c r="Q2" s="282"/>
      <c r="R2" s="283"/>
    </row>
    <row r="3" spans="1:18" x14ac:dyDescent="0.15">
      <c r="A3" s="284"/>
      <c r="B3" s="285" t="s">
        <v>69</v>
      </c>
      <c r="C3" s="285"/>
      <c r="D3" s="285"/>
      <c r="E3" s="286"/>
      <c r="F3" s="285" t="s">
        <v>49</v>
      </c>
      <c r="G3" s="285"/>
      <c r="H3" s="285"/>
      <c r="I3" s="285"/>
      <c r="J3" s="285"/>
      <c r="K3" s="285"/>
      <c r="L3" s="286"/>
      <c r="M3" s="285" t="s">
        <v>70</v>
      </c>
      <c r="N3" s="286"/>
      <c r="O3" s="287" t="s">
        <v>64</v>
      </c>
      <c r="P3" s="285" t="s">
        <v>54</v>
      </c>
      <c r="Q3" s="288"/>
      <c r="R3" s="283"/>
    </row>
    <row r="4" spans="1:18" x14ac:dyDescent="0.15">
      <c r="A4" s="284"/>
      <c r="B4" s="289"/>
      <c r="C4" s="290"/>
      <c r="D4" s="290"/>
      <c r="E4" s="291"/>
      <c r="F4" s="290"/>
      <c r="G4" s="290"/>
      <c r="H4" s="290"/>
      <c r="I4" s="290"/>
      <c r="J4" s="290"/>
      <c r="K4" s="290"/>
      <c r="L4" s="291"/>
      <c r="M4" s="290"/>
      <c r="N4" s="291"/>
      <c r="O4" s="287" t="s">
        <v>71</v>
      </c>
      <c r="P4" s="289"/>
      <c r="Q4" s="292"/>
      <c r="R4" s="283"/>
    </row>
    <row r="5" spans="1:18" x14ac:dyDescent="0.15">
      <c r="A5" s="293" t="s">
        <v>72</v>
      </c>
      <c r="B5" s="286"/>
      <c r="C5" s="286"/>
      <c r="D5" s="286"/>
      <c r="E5" s="286"/>
      <c r="F5" s="286"/>
      <c r="G5" s="286"/>
      <c r="H5" s="294" t="s">
        <v>50</v>
      </c>
      <c r="I5" s="295"/>
      <c r="J5" s="294" t="s">
        <v>51</v>
      </c>
      <c r="K5" s="295"/>
      <c r="L5" s="286"/>
      <c r="M5" s="286"/>
      <c r="N5" s="286"/>
      <c r="O5" s="287" t="s">
        <v>65</v>
      </c>
      <c r="P5" s="296"/>
      <c r="Q5" s="288"/>
      <c r="R5" s="283"/>
    </row>
    <row r="6" spans="1:18" s="301" customFormat="1" ht="14.25" customHeight="1" x14ac:dyDescent="0.15">
      <c r="A6" s="297"/>
      <c r="B6" s="298" t="s">
        <v>3</v>
      </c>
      <c r="C6" s="298" t="s">
        <v>73</v>
      </c>
      <c r="D6" s="298" t="s">
        <v>74</v>
      </c>
      <c r="E6" s="298" t="s">
        <v>66</v>
      </c>
      <c r="F6" s="298" t="s">
        <v>64</v>
      </c>
      <c r="G6" s="298" t="s">
        <v>67</v>
      </c>
      <c r="H6" s="298"/>
      <c r="I6" s="298"/>
      <c r="J6" s="299"/>
      <c r="K6" s="298"/>
      <c r="L6" s="298" t="s">
        <v>30</v>
      </c>
      <c r="M6" s="298" t="s">
        <v>68</v>
      </c>
      <c r="N6" s="298" t="s">
        <v>55</v>
      </c>
      <c r="O6" s="299"/>
      <c r="P6" s="287" t="s">
        <v>75</v>
      </c>
      <c r="Q6" s="288" t="s">
        <v>75</v>
      </c>
      <c r="R6" s="300"/>
    </row>
    <row r="7" spans="1:18" s="301" customFormat="1" ht="14.25" customHeight="1" x14ac:dyDescent="0.15">
      <c r="A7" s="297"/>
      <c r="B7" s="298"/>
      <c r="C7" s="298" t="s">
        <v>20</v>
      </c>
      <c r="D7" s="298" t="s">
        <v>21</v>
      </c>
      <c r="E7" s="298" t="s">
        <v>22</v>
      </c>
      <c r="F7" s="298" t="s">
        <v>23</v>
      </c>
      <c r="G7" s="298" t="s">
        <v>23</v>
      </c>
      <c r="H7" s="298" t="s">
        <v>16</v>
      </c>
      <c r="I7" s="298" t="s">
        <v>17</v>
      </c>
      <c r="J7" s="299" t="s">
        <v>16</v>
      </c>
      <c r="K7" s="298" t="s">
        <v>17</v>
      </c>
      <c r="L7" s="298"/>
      <c r="M7" s="298" t="s">
        <v>180</v>
      </c>
      <c r="N7" s="298"/>
      <c r="O7" s="299"/>
      <c r="P7" s="302" t="s">
        <v>76</v>
      </c>
      <c r="Q7" s="303" t="s">
        <v>77</v>
      </c>
      <c r="R7" s="300"/>
    </row>
    <row r="8" spans="1:18" s="301" customFormat="1" ht="14.25" customHeight="1" x14ac:dyDescent="0.15">
      <c r="A8" s="297"/>
      <c r="B8" s="298"/>
      <c r="C8" s="298" t="s">
        <v>25</v>
      </c>
      <c r="D8" s="298" t="s">
        <v>25</v>
      </c>
      <c r="E8" s="298" t="s">
        <v>25</v>
      </c>
      <c r="F8" s="298"/>
      <c r="G8" s="298"/>
      <c r="H8" s="298"/>
      <c r="I8" s="298"/>
      <c r="J8" s="299"/>
      <c r="K8" s="298"/>
      <c r="L8" s="298"/>
      <c r="M8" s="298"/>
      <c r="N8" s="298"/>
      <c r="O8" s="299"/>
      <c r="P8" s="302"/>
      <c r="Q8" s="303"/>
      <c r="R8" s="300"/>
    </row>
    <row r="9" spans="1:18" s="301" customFormat="1" ht="14.25" customHeight="1" x14ac:dyDescent="0.15">
      <c r="A9" s="297"/>
      <c r="B9" s="298"/>
      <c r="C9" s="298"/>
      <c r="D9" s="298"/>
      <c r="E9" s="298"/>
      <c r="F9" s="298"/>
      <c r="G9" s="298"/>
      <c r="H9" s="298"/>
      <c r="I9" s="298"/>
      <c r="J9" s="299"/>
      <c r="K9" s="298"/>
      <c r="L9" s="298"/>
      <c r="M9" s="298"/>
      <c r="N9" s="298"/>
      <c r="O9" s="299"/>
      <c r="P9" s="302"/>
      <c r="Q9" s="303"/>
      <c r="R9" s="300"/>
    </row>
    <row r="10" spans="1:18" x14ac:dyDescent="0.15">
      <c r="A10" s="304"/>
      <c r="B10" s="305" t="s">
        <v>78</v>
      </c>
      <c r="C10" s="305" t="s">
        <v>78</v>
      </c>
      <c r="D10" s="305" t="s">
        <v>78</v>
      </c>
      <c r="E10" s="305" t="s">
        <v>78</v>
      </c>
      <c r="F10" s="305" t="s">
        <v>78</v>
      </c>
      <c r="G10" s="305" t="s">
        <v>78</v>
      </c>
      <c r="H10" s="305" t="s">
        <v>78</v>
      </c>
      <c r="I10" s="305" t="s">
        <v>78</v>
      </c>
      <c r="J10" s="306" t="s">
        <v>78</v>
      </c>
      <c r="K10" s="305" t="s">
        <v>78</v>
      </c>
      <c r="L10" s="305"/>
      <c r="M10" s="305" t="s">
        <v>78</v>
      </c>
      <c r="N10" s="305" t="s">
        <v>78</v>
      </c>
      <c r="O10" s="306" t="s">
        <v>78</v>
      </c>
      <c r="P10" s="306" t="s">
        <v>78</v>
      </c>
      <c r="Q10" s="307" t="s">
        <v>79</v>
      </c>
      <c r="R10" s="283"/>
    </row>
    <row r="11" spans="1:18" ht="14.25" customHeight="1" x14ac:dyDescent="0.15">
      <c r="A11" s="308"/>
      <c r="B11" s="309">
        <v>0</v>
      </c>
      <c r="C11" s="309">
        <v>0</v>
      </c>
      <c r="D11" s="309">
        <v>0</v>
      </c>
      <c r="E11" s="309">
        <v>0</v>
      </c>
      <c r="F11" s="309">
        <v>0</v>
      </c>
      <c r="G11" s="309">
        <v>0</v>
      </c>
      <c r="H11" s="309">
        <v>0</v>
      </c>
      <c r="I11" s="309">
        <v>0</v>
      </c>
      <c r="J11" s="310">
        <v>0</v>
      </c>
      <c r="K11" s="309">
        <v>0</v>
      </c>
      <c r="L11" s="309">
        <v>0</v>
      </c>
      <c r="M11" s="309">
        <v>0</v>
      </c>
      <c r="N11" s="309">
        <v>0</v>
      </c>
      <c r="O11" s="310">
        <v>0</v>
      </c>
      <c r="P11" s="311">
        <f>SUM(B11:O11)</f>
        <v>0</v>
      </c>
      <c r="Q11" s="312">
        <v>0</v>
      </c>
      <c r="R11" s="283"/>
    </row>
    <row r="12" spans="1:18" x14ac:dyDescent="0.15">
      <c r="A12" s="313" t="s">
        <v>44</v>
      </c>
      <c r="B12" s="314">
        <v>0</v>
      </c>
      <c r="C12" s="314">
        <v>13</v>
      </c>
      <c r="D12" s="314">
        <v>0</v>
      </c>
      <c r="E12" s="314">
        <v>37</v>
      </c>
      <c r="F12" s="314">
        <v>1</v>
      </c>
      <c r="G12" s="314">
        <v>0</v>
      </c>
      <c r="H12" s="314">
        <v>0</v>
      </c>
      <c r="I12" s="314">
        <v>5</v>
      </c>
      <c r="J12" s="315">
        <v>0</v>
      </c>
      <c r="K12" s="314">
        <v>36</v>
      </c>
      <c r="L12" s="314">
        <v>0</v>
      </c>
      <c r="M12" s="314">
        <v>0</v>
      </c>
      <c r="N12" s="314">
        <v>0</v>
      </c>
      <c r="O12" s="315">
        <v>4</v>
      </c>
      <c r="P12" s="315">
        <f>SUM(B12:O12)</f>
        <v>96</v>
      </c>
      <c r="Q12" s="316">
        <v>11</v>
      </c>
      <c r="R12" s="283"/>
    </row>
    <row r="13" spans="1:18" x14ac:dyDescent="0.15">
      <c r="A13" s="308"/>
      <c r="B13" s="309">
        <v>0</v>
      </c>
      <c r="C13" s="309">
        <v>0</v>
      </c>
      <c r="D13" s="309">
        <v>0</v>
      </c>
      <c r="E13" s="309">
        <v>0</v>
      </c>
      <c r="F13" s="309">
        <v>0</v>
      </c>
      <c r="G13" s="309">
        <v>0</v>
      </c>
      <c r="H13" s="309">
        <v>0</v>
      </c>
      <c r="I13" s="309">
        <v>0</v>
      </c>
      <c r="J13" s="310">
        <v>0</v>
      </c>
      <c r="K13" s="309">
        <v>0</v>
      </c>
      <c r="L13" s="309">
        <v>0</v>
      </c>
      <c r="M13" s="309">
        <v>0</v>
      </c>
      <c r="N13" s="309">
        <v>0</v>
      </c>
      <c r="O13" s="310">
        <v>0</v>
      </c>
      <c r="P13" s="310"/>
      <c r="Q13" s="312">
        <v>0</v>
      </c>
      <c r="R13" s="283"/>
    </row>
    <row r="14" spans="1:18" x14ac:dyDescent="0.15">
      <c r="A14" s="313" t="s">
        <v>45</v>
      </c>
      <c r="B14" s="314">
        <v>0</v>
      </c>
      <c r="C14" s="314">
        <v>22</v>
      </c>
      <c r="D14" s="314">
        <v>3</v>
      </c>
      <c r="E14" s="314">
        <v>36</v>
      </c>
      <c r="F14" s="314">
        <v>1</v>
      </c>
      <c r="G14" s="314">
        <v>0</v>
      </c>
      <c r="H14" s="314">
        <v>0</v>
      </c>
      <c r="I14" s="314">
        <v>15</v>
      </c>
      <c r="J14" s="315">
        <v>0</v>
      </c>
      <c r="K14" s="314">
        <v>35</v>
      </c>
      <c r="L14" s="314">
        <v>0</v>
      </c>
      <c r="M14" s="314">
        <v>1</v>
      </c>
      <c r="N14" s="314">
        <v>2</v>
      </c>
      <c r="O14" s="315">
        <v>2</v>
      </c>
      <c r="P14" s="315">
        <f>SUM(B14:O14)</f>
        <v>117</v>
      </c>
      <c r="Q14" s="316">
        <v>15</v>
      </c>
      <c r="R14" s="283"/>
    </row>
    <row r="15" spans="1:18" x14ac:dyDescent="0.15">
      <c r="A15" s="308"/>
      <c r="B15" s="309">
        <v>0</v>
      </c>
      <c r="C15" s="309">
        <v>0</v>
      </c>
      <c r="D15" s="309">
        <v>0</v>
      </c>
      <c r="E15" s="309">
        <v>0</v>
      </c>
      <c r="F15" s="309">
        <v>0</v>
      </c>
      <c r="G15" s="309">
        <v>0</v>
      </c>
      <c r="H15" s="309">
        <v>0</v>
      </c>
      <c r="I15" s="309">
        <v>0</v>
      </c>
      <c r="J15" s="310">
        <v>0</v>
      </c>
      <c r="K15" s="309">
        <v>0</v>
      </c>
      <c r="L15" s="309">
        <v>0</v>
      </c>
      <c r="M15" s="309">
        <v>0</v>
      </c>
      <c r="N15" s="309">
        <v>0</v>
      </c>
      <c r="O15" s="311">
        <v>0</v>
      </c>
      <c r="P15" s="311"/>
      <c r="Q15" s="312">
        <v>0</v>
      </c>
      <c r="R15" s="283"/>
    </row>
    <row r="16" spans="1:18" x14ac:dyDescent="0.15">
      <c r="A16" s="313" t="s">
        <v>39</v>
      </c>
      <c r="B16" s="314">
        <v>0</v>
      </c>
      <c r="C16" s="314">
        <v>7</v>
      </c>
      <c r="D16" s="314">
        <v>0</v>
      </c>
      <c r="E16" s="314">
        <v>15</v>
      </c>
      <c r="F16" s="314">
        <v>2</v>
      </c>
      <c r="G16" s="314">
        <v>0</v>
      </c>
      <c r="H16" s="314">
        <v>0</v>
      </c>
      <c r="I16" s="314">
        <v>3</v>
      </c>
      <c r="J16" s="315">
        <v>0</v>
      </c>
      <c r="K16" s="314">
        <v>17</v>
      </c>
      <c r="L16" s="314">
        <v>0</v>
      </c>
      <c r="M16" s="314">
        <v>0</v>
      </c>
      <c r="N16" s="314">
        <v>0</v>
      </c>
      <c r="O16" s="315">
        <v>1</v>
      </c>
      <c r="P16" s="315">
        <f>SUM(B16:O16)</f>
        <v>45</v>
      </c>
      <c r="Q16" s="316">
        <v>9</v>
      </c>
      <c r="R16" s="283"/>
    </row>
    <row r="17" spans="1:18" x14ac:dyDescent="0.15">
      <c r="A17" s="308"/>
      <c r="B17" s="309">
        <v>0</v>
      </c>
      <c r="C17" s="309">
        <v>0</v>
      </c>
      <c r="D17" s="309">
        <v>0</v>
      </c>
      <c r="E17" s="309">
        <v>0</v>
      </c>
      <c r="F17" s="309">
        <v>0</v>
      </c>
      <c r="G17" s="309">
        <v>0</v>
      </c>
      <c r="H17" s="309">
        <v>0</v>
      </c>
      <c r="I17" s="309">
        <v>0</v>
      </c>
      <c r="J17" s="310">
        <v>0</v>
      </c>
      <c r="K17" s="309">
        <v>0</v>
      </c>
      <c r="L17" s="309">
        <v>0</v>
      </c>
      <c r="M17" s="309">
        <v>0</v>
      </c>
      <c r="N17" s="309">
        <v>0</v>
      </c>
      <c r="O17" s="311">
        <v>0</v>
      </c>
      <c r="P17" s="311"/>
      <c r="Q17" s="312">
        <v>0</v>
      </c>
      <c r="R17" s="283"/>
    </row>
    <row r="18" spans="1:18" x14ac:dyDescent="0.15">
      <c r="A18" s="313" t="s">
        <v>32</v>
      </c>
      <c r="B18" s="314">
        <v>0</v>
      </c>
      <c r="C18" s="314">
        <v>39</v>
      </c>
      <c r="D18" s="314">
        <v>5</v>
      </c>
      <c r="E18" s="314">
        <v>23</v>
      </c>
      <c r="F18" s="314">
        <v>47</v>
      </c>
      <c r="G18" s="314">
        <v>0</v>
      </c>
      <c r="H18" s="314">
        <v>0</v>
      </c>
      <c r="I18" s="314">
        <v>30</v>
      </c>
      <c r="J18" s="315">
        <v>0</v>
      </c>
      <c r="K18" s="314">
        <v>18</v>
      </c>
      <c r="L18" s="314">
        <v>0</v>
      </c>
      <c r="M18" s="314">
        <v>7</v>
      </c>
      <c r="N18" s="314">
        <v>1</v>
      </c>
      <c r="O18" s="315">
        <v>7</v>
      </c>
      <c r="P18" s="315">
        <f>SUM(B18:O18)</f>
        <v>177</v>
      </c>
      <c r="Q18" s="316">
        <v>21</v>
      </c>
      <c r="R18" s="283"/>
    </row>
    <row r="19" spans="1:18" x14ac:dyDescent="0.15">
      <c r="A19" s="308"/>
      <c r="B19" s="309">
        <v>0</v>
      </c>
      <c r="C19" s="309">
        <v>0</v>
      </c>
      <c r="D19" s="309">
        <v>0</v>
      </c>
      <c r="E19" s="309">
        <v>0</v>
      </c>
      <c r="F19" s="309">
        <v>0</v>
      </c>
      <c r="G19" s="309">
        <v>0</v>
      </c>
      <c r="H19" s="309">
        <v>0</v>
      </c>
      <c r="I19" s="309">
        <v>0</v>
      </c>
      <c r="J19" s="310">
        <v>0</v>
      </c>
      <c r="K19" s="309">
        <v>0</v>
      </c>
      <c r="L19" s="309">
        <v>0</v>
      </c>
      <c r="M19" s="309">
        <v>0</v>
      </c>
      <c r="N19" s="309">
        <v>0</v>
      </c>
      <c r="O19" s="310">
        <v>0</v>
      </c>
      <c r="P19" s="310"/>
      <c r="Q19" s="312">
        <v>0</v>
      </c>
      <c r="R19" s="283"/>
    </row>
    <row r="20" spans="1:18" x14ac:dyDescent="0.15">
      <c r="A20" s="313" t="s">
        <v>33</v>
      </c>
      <c r="B20" s="314">
        <v>0</v>
      </c>
      <c r="C20" s="314">
        <v>12</v>
      </c>
      <c r="D20" s="314">
        <v>1</v>
      </c>
      <c r="E20" s="314">
        <v>33</v>
      </c>
      <c r="F20" s="314">
        <v>15</v>
      </c>
      <c r="G20" s="314">
        <v>0</v>
      </c>
      <c r="H20" s="314">
        <v>0</v>
      </c>
      <c r="I20" s="314">
        <v>8</v>
      </c>
      <c r="J20" s="315">
        <v>0</v>
      </c>
      <c r="K20" s="314">
        <v>53</v>
      </c>
      <c r="L20" s="314">
        <v>0</v>
      </c>
      <c r="M20" s="314">
        <v>0</v>
      </c>
      <c r="N20" s="314">
        <v>0</v>
      </c>
      <c r="O20" s="315">
        <v>39</v>
      </c>
      <c r="P20" s="315">
        <f>SUM(B20:O20)</f>
        <v>161</v>
      </c>
      <c r="Q20" s="316">
        <v>10</v>
      </c>
      <c r="R20" s="283"/>
    </row>
    <row r="21" spans="1:18" x14ac:dyDescent="0.15">
      <c r="A21" s="308"/>
      <c r="B21" s="309">
        <v>0</v>
      </c>
      <c r="C21" s="309">
        <v>0</v>
      </c>
      <c r="D21" s="309">
        <v>0</v>
      </c>
      <c r="E21" s="309">
        <v>0</v>
      </c>
      <c r="F21" s="309">
        <v>0</v>
      </c>
      <c r="G21" s="309">
        <v>0</v>
      </c>
      <c r="H21" s="309">
        <v>0</v>
      </c>
      <c r="I21" s="309">
        <v>0</v>
      </c>
      <c r="J21" s="310">
        <v>0</v>
      </c>
      <c r="K21" s="309">
        <v>0</v>
      </c>
      <c r="L21" s="309">
        <v>0</v>
      </c>
      <c r="M21" s="309">
        <v>0</v>
      </c>
      <c r="N21" s="309">
        <v>0</v>
      </c>
      <c r="O21" s="310">
        <v>0</v>
      </c>
      <c r="P21" s="310"/>
      <c r="Q21" s="312">
        <v>0</v>
      </c>
      <c r="R21" s="283"/>
    </row>
    <row r="22" spans="1:18" x14ac:dyDescent="0.15">
      <c r="A22" s="313" t="s">
        <v>46</v>
      </c>
      <c r="B22" s="314">
        <v>0</v>
      </c>
      <c r="C22" s="314">
        <v>13</v>
      </c>
      <c r="D22" s="314">
        <v>1</v>
      </c>
      <c r="E22" s="314">
        <v>25</v>
      </c>
      <c r="F22" s="314">
        <v>0</v>
      </c>
      <c r="G22" s="314">
        <v>0</v>
      </c>
      <c r="H22" s="314">
        <v>0</v>
      </c>
      <c r="I22" s="314">
        <v>16</v>
      </c>
      <c r="J22" s="315">
        <v>0</v>
      </c>
      <c r="K22" s="314">
        <v>8</v>
      </c>
      <c r="L22" s="314">
        <v>0</v>
      </c>
      <c r="M22" s="314">
        <v>0</v>
      </c>
      <c r="N22" s="314">
        <v>1</v>
      </c>
      <c r="O22" s="315">
        <v>1</v>
      </c>
      <c r="P22" s="315">
        <f>SUM(B22:O22)</f>
        <v>65</v>
      </c>
      <c r="Q22" s="316">
        <v>10</v>
      </c>
      <c r="R22" s="283"/>
    </row>
    <row r="23" spans="1:18" x14ac:dyDescent="0.15">
      <c r="A23" s="308"/>
      <c r="B23" s="309">
        <v>0</v>
      </c>
      <c r="C23" s="309">
        <v>0</v>
      </c>
      <c r="D23" s="309">
        <v>0</v>
      </c>
      <c r="E23" s="309">
        <v>0</v>
      </c>
      <c r="F23" s="309">
        <v>0</v>
      </c>
      <c r="G23" s="309">
        <v>0</v>
      </c>
      <c r="H23" s="309">
        <v>0</v>
      </c>
      <c r="I23" s="309">
        <v>0</v>
      </c>
      <c r="J23" s="310">
        <v>0</v>
      </c>
      <c r="K23" s="309">
        <v>0</v>
      </c>
      <c r="L23" s="309">
        <v>0</v>
      </c>
      <c r="M23" s="309">
        <v>0</v>
      </c>
      <c r="N23" s="309">
        <v>0</v>
      </c>
      <c r="O23" s="310">
        <v>0</v>
      </c>
      <c r="P23" s="310"/>
      <c r="Q23" s="312">
        <v>0</v>
      </c>
      <c r="R23" s="283"/>
    </row>
    <row r="24" spans="1:18" ht="14.45" customHeight="1" x14ac:dyDescent="0.15">
      <c r="A24" s="313" t="s">
        <v>115</v>
      </c>
      <c r="B24" s="314">
        <v>0</v>
      </c>
      <c r="C24" s="314">
        <v>19</v>
      </c>
      <c r="D24" s="314">
        <v>0</v>
      </c>
      <c r="E24" s="314">
        <v>25</v>
      </c>
      <c r="F24" s="314">
        <v>33</v>
      </c>
      <c r="G24" s="314">
        <v>0</v>
      </c>
      <c r="H24" s="314">
        <v>0</v>
      </c>
      <c r="I24" s="314">
        <v>14</v>
      </c>
      <c r="J24" s="315">
        <v>0</v>
      </c>
      <c r="K24" s="314">
        <v>34</v>
      </c>
      <c r="L24" s="314">
        <v>0</v>
      </c>
      <c r="M24" s="314">
        <v>1</v>
      </c>
      <c r="N24" s="314">
        <v>1</v>
      </c>
      <c r="O24" s="315">
        <v>2</v>
      </c>
      <c r="P24" s="315">
        <f>SUM(B24:O24)</f>
        <v>129</v>
      </c>
      <c r="Q24" s="316">
        <v>19</v>
      </c>
      <c r="R24" s="283"/>
    </row>
    <row r="25" spans="1:18" x14ac:dyDescent="0.15">
      <c r="A25" s="308"/>
      <c r="B25" s="309">
        <v>0</v>
      </c>
      <c r="C25" s="309">
        <v>0</v>
      </c>
      <c r="D25" s="309">
        <v>0</v>
      </c>
      <c r="E25" s="309">
        <v>0</v>
      </c>
      <c r="F25" s="309">
        <v>0</v>
      </c>
      <c r="G25" s="309">
        <v>0</v>
      </c>
      <c r="H25" s="309">
        <v>0</v>
      </c>
      <c r="I25" s="309">
        <v>0</v>
      </c>
      <c r="J25" s="310">
        <v>0</v>
      </c>
      <c r="K25" s="309">
        <v>0</v>
      </c>
      <c r="L25" s="309">
        <v>0</v>
      </c>
      <c r="M25" s="309">
        <v>0</v>
      </c>
      <c r="N25" s="309">
        <v>0</v>
      </c>
      <c r="O25" s="310">
        <v>0</v>
      </c>
      <c r="P25" s="310"/>
      <c r="Q25" s="312">
        <v>0</v>
      </c>
      <c r="R25" s="283"/>
    </row>
    <row r="26" spans="1:18" x14ac:dyDescent="0.15">
      <c r="A26" s="313" t="s">
        <v>34</v>
      </c>
      <c r="B26" s="314">
        <v>0</v>
      </c>
      <c r="C26" s="314">
        <v>31</v>
      </c>
      <c r="D26" s="314">
        <v>2</v>
      </c>
      <c r="E26" s="314">
        <v>32</v>
      </c>
      <c r="F26" s="314">
        <v>2</v>
      </c>
      <c r="G26" s="314">
        <v>0</v>
      </c>
      <c r="H26" s="314">
        <v>0</v>
      </c>
      <c r="I26" s="314">
        <v>18</v>
      </c>
      <c r="J26" s="315">
        <v>0</v>
      </c>
      <c r="K26" s="314">
        <v>12</v>
      </c>
      <c r="L26" s="314">
        <v>0</v>
      </c>
      <c r="M26" s="314">
        <v>1</v>
      </c>
      <c r="N26" s="314">
        <v>0</v>
      </c>
      <c r="O26" s="315">
        <v>12</v>
      </c>
      <c r="P26" s="315">
        <f>SUM(B26:O26)</f>
        <v>110</v>
      </c>
      <c r="Q26" s="316">
        <v>10</v>
      </c>
      <c r="R26" s="283"/>
    </row>
    <row r="27" spans="1:18" x14ac:dyDescent="0.15">
      <c r="A27" s="308"/>
      <c r="B27" s="309">
        <v>0</v>
      </c>
      <c r="C27" s="309">
        <v>0</v>
      </c>
      <c r="D27" s="309">
        <v>0</v>
      </c>
      <c r="E27" s="309">
        <v>0</v>
      </c>
      <c r="F27" s="309">
        <v>0</v>
      </c>
      <c r="G27" s="309">
        <v>0</v>
      </c>
      <c r="H27" s="309">
        <v>0</v>
      </c>
      <c r="I27" s="309">
        <v>0</v>
      </c>
      <c r="J27" s="310">
        <v>0</v>
      </c>
      <c r="K27" s="309">
        <v>0</v>
      </c>
      <c r="L27" s="309">
        <v>0</v>
      </c>
      <c r="M27" s="309">
        <v>0</v>
      </c>
      <c r="N27" s="309">
        <v>0</v>
      </c>
      <c r="O27" s="310">
        <v>0</v>
      </c>
      <c r="P27" s="310"/>
      <c r="Q27" s="312">
        <v>0</v>
      </c>
      <c r="R27" s="283"/>
    </row>
    <row r="28" spans="1:18" x14ac:dyDescent="0.15">
      <c r="A28" s="313" t="s">
        <v>35</v>
      </c>
      <c r="B28" s="314">
        <v>0</v>
      </c>
      <c r="C28" s="314">
        <v>9</v>
      </c>
      <c r="D28" s="314">
        <v>5</v>
      </c>
      <c r="E28" s="314">
        <v>15</v>
      </c>
      <c r="F28" s="314">
        <v>1</v>
      </c>
      <c r="G28" s="314">
        <v>0</v>
      </c>
      <c r="H28" s="314">
        <v>0</v>
      </c>
      <c r="I28" s="314">
        <v>1</v>
      </c>
      <c r="J28" s="315">
        <v>0</v>
      </c>
      <c r="K28" s="314">
        <v>38</v>
      </c>
      <c r="L28" s="314">
        <v>0</v>
      </c>
      <c r="M28" s="314">
        <v>1</v>
      </c>
      <c r="N28" s="314">
        <v>1</v>
      </c>
      <c r="O28" s="315">
        <v>1</v>
      </c>
      <c r="P28" s="315">
        <f>SUM(B28:O28)</f>
        <v>72</v>
      </c>
      <c r="Q28" s="316">
        <v>13</v>
      </c>
      <c r="R28" s="283"/>
    </row>
    <row r="29" spans="1:18" x14ac:dyDescent="0.15">
      <c r="A29" s="308"/>
      <c r="B29" s="309">
        <v>0</v>
      </c>
      <c r="C29" s="309">
        <v>0</v>
      </c>
      <c r="D29" s="309">
        <v>0</v>
      </c>
      <c r="E29" s="309">
        <v>0</v>
      </c>
      <c r="F29" s="309">
        <v>0</v>
      </c>
      <c r="G29" s="309">
        <v>0</v>
      </c>
      <c r="H29" s="309">
        <v>0</v>
      </c>
      <c r="I29" s="309">
        <v>0</v>
      </c>
      <c r="J29" s="310">
        <v>0</v>
      </c>
      <c r="K29" s="309">
        <v>0</v>
      </c>
      <c r="L29" s="309">
        <v>0</v>
      </c>
      <c r="M29" s="309">
        <v>0</v>
      </c>
      <c r="N29" s="309">
        <v>0</v>
      </c>
      <c r="O29" s="310">
        <v>0</v>
      </c>
      <c r="P29" s="310"/>
      <c r="Q29" s="312">
        <v>0</v>
      </c>
      <c r="R29" s="283"/>
    </row>
    <row r="30" spans="1:18" x14ac:dyDescent="0.15">
      <c r="A30" s="313" t="s">
        <v>47</v>
      </c>
      <c r="B30" s="314">
        <v>0</v>
      </c>
      <c r="C30" s="314">
        <v>37</v>
      </c>
      <c r="D30" s="314">
        <v>0</v>
      </c>
      <c r="E30" s="314">
        <v>25</v>
      </c>
      <c r="F30" s="314">
        <v>3</v>
      </c>
      <c r="G30" s="314">
        <v>0</v>
      </c>
      <c r="H30" s="314">
        <v>0</v>
      </c>
      <c r="I30" s="314">
        <v>7</v>
      </c>
      <c r="J30" s="315">
        <v>0</v>
      </c>
      <c r="K30" s="314">
        <v>13</v>
      </c>
      <c r="L30" s="314">
        <v>0</v>
      </c>
      <c r="M30" s="314">
        <v>1</v>
      </c>
      <c r="N30" s="314">
        <v>4</v>
      </c>
      <c r="O30" s="315">
        <v>2</v>
      </c>
      <c r="P30" s="315">
        <f>SUM(B30:O30)</f>
        <v>92</v>
      </c>
      <c r="Q30" s="316">
        <v>14</v>
      </c>
      <c r="R30" s="283"/>
    </row>
    <row r="31" spans="1:18" x14ac:dyDescent="0.15">
      <c r="A31" s="308"/>
      <c r="B31" s="309">
        <v>0</v>
      </c>
      <c r="C31" s="309">
        <v>0</v>
      </c>
      <c r="D31" s="309">
        <v>0</v>
      </c>
      <c r="E31" s="309">
        <v>0</v>
      </c>
      <c r="F31" s="309">
        <v>0</v>
      </c>
      <c r="G31" s="309">
        <v>0</v>
      </c>
      <c r="H31" s="309">
        <v>0</v>
      </c>
      <c r="I31" s="309">
        <v>0</v>
      </c>
      <c r="J31" s="310">
        <v>0</v>
      </c>
      <c r="K31" s="309">
        <v>0</v>
      </c>
      <c r="L31" s="309">
        <v>0</v>
      </c>
      <c r="M31" s="309">
        <v>0</v>
      </c>
      <c r="N31" s="309">
        <v>0</v>
      </c>
      <c r="O31" s="310">
        <v>0</v>
      </c>
      <c r="P31" s="310"/>
      <c r="Q31" s="312">
        <v>0</v>
      </c>
      <c r="R31" s="283"/>
    </row>
    <row r="32" spans="1:18" x14ac:dyDescent="0.15">
      <c r="A32" s="313" t="s">
        <v>48</v>
      </c>
      <c r="B32" s="314">
        <v>0</v>
      </c>
      <c r="C32" s="314">
        <v>20</v>
      </c>
      <c r="D32" s="314">
        <v>0</v>
      </c>
      <c r="E32" s="314">
        <v>43</v>
      </c>
      <c r="F32" s="314">
        <v>2</v>
      </c>
      <c r="G32" s="314">
        <v>0</v>
      </c>
      <c r="H32" s="314">
        <v>0</v>
      </c>
      <c r="I32" s="314">
        <v>5</v>
      </c>
      <c r="J32" s="315">
        <v>0</v>
      </c>
      <c r="K32" s="314">
        <v>32</v>
      </c>
      <c r="L32" s="314">
        <v>0</v>
      </c>
      <c r="M32" s="314">
        <v>0</v>
      </c>
      <c r="N32" s="314">
        <v>0</v>
      </c>
      <c r="O32" s="315">
        <v>2</v>
      </c>
      <c r="P32" s="315">
        <f>SUM(B32:O32)</f>
        <v>104</v>
      </c>
      <c r="Q32" s="316">
        <v>14</v>
      </c>
      <c r="R32" s="283"/>
    </row>
    <row r="33" spans="1:18" x14ac:dyDescent="0.15">
      <c r="A33" s="308"/>
      <c r="B33" s="309">
        <v>0</v>
      </c>
      <c r="C33" s="309">
        <v>0</v>
      </c>
      <c r="D33" s="309">
        <v>0</v>
      </c>
      <c r="E33" s="309">
        <v>0</v>
      </c>
      <c r="F33" s="309">
        <v>0</v>
      </c>
      <c r="G33" s="309">
        <v>0</v>
      </c>
      <c r="H33" s="309">
        <v>0</v>
      </c>
      <c r="I33" s="309">
        <v>0</v>
      </c>
      <c r="J33" s="310">
        <v>0</v>
      </c>
      <c r="K33" s="309">
        <v>0</v>
      </c>
      <c r="L33" s="309">
        <v>0</v>
      </c>
      <c r="M33" s="309">
        <v>0</v>
      </c>
      <c r="N33" s="309">
        <v>0</v>
      </c>
      <c r="O33" s="310">
        <v>0</v>
      </c>
      <c r="P33" s="310"/>
      <c r="Q33" s="312">
        <v>0</v>
      </c>
      <c r="R33" s="283"/>
    </row>
    <row r="34" spans="1:18" x14ac:dyDescent="0.15">
      <c r="A34" s="313" t="s">
        <v>36</v>
      </c>
      <c r="B34" s="314">
        <v>0</v>
      </c>
      <c r="C34" s="314">
        <v>10</v>
      </c>
      <c r="D34" s="314">
        <v>0</v>
      </c>
      <c r="E34" s="314">
        <v>19</v>
      </c>
      <c r="F34" s="314">
        <v>1</v>
      </c>
      <c r="G34" s="314">
        <v>0</v>
      </c>
      <c r="H34" s="314">
        <v>0</v>
      </c>
      <c r="I34" s="314">
        <v>1</v>
      </c>
      <c r="J34" s="315">
        <v>0</v>
      </c>
      <c r="K34" s="314">
        <v>9</v>
      </c>
      <c r="L34" s="314">
        <v>0</v>
      </c>
      <c r="M34" s="314">
        <v>0</v>
      </c>
      <c r="N34" s="314">
        <v>0</v>
      </c>
      <c r="O34" s="315">
        <v>1</v>
      </c>
      <c r="P34" s="315">
        <f>SUM(B34:O34)</f>
        <v>41</v>
      </c>
      <c r="Q34" s="316">
        <v>9</v>
      </c>
      <c r="R34" s="283"/>
    </row>
    <row r="35" spans="1:18" x14ac:dyDescent="0.15">
      <c r="A35" s="308"/>
      <c r="B35" s="309">
        <v>0</v>
      </c>
      <c r="C35" s="309">
        <v>0</v>
      </c>
      <c r="D35" s="309">
        <v>0</v>
      </c>
      <c r="E35" s="309">
        <v>0</v>
      </c>
      <c r="F35" s="309">
        <v>0</v>
      </c>
      <c r="G35" s="309">
        <v>0</v>
      </c>
      <c r="H35" s="309">
        <v>0</v>
      </c>
      <c r="I35" s="309">
        <v>0</v>
      </c>
      <c r="J35" s="310">
        <v>0</v>
      </c>
      <c r="K35" s="309">
        <v>0</v>
      </c>
      <c r="L35" s="309">
        <v>0</v>
      </c>
      <c r="M35" s="309">
        <v>0</v>
      </c>
      <c r="N35" s="309">
        <v>0</v>
      </c>
      <c r="O35" s="310">
        <v>0</v>
      </c>
      <c r="P35" s="310"/>
      <c r="Q35" s="312">
        <v>0</v>
      </c>
      <c r="R35" s="283"/>
    </row>
    <row r="36" spans="1:18" x14ac:dyDescent="0.15">
      <c r="A36" s="313" t="s">
        <v>40</v>
      </c>
      <c r="B36" s="314">
        <v>0</v>
      </c>
      <c r="C36" s="314">
        <v>13</v>
      </c>
      <c r="D36" s="314">
        <v>0</v>
      </c>
      <c r="E36" s="314">
        <v>30</v>
      </c>
      <c r="F36" s="314">
        <v>1</v>
      </c>
      <c r="G36" s="314">
        <v>0</v>
      </c>
      <c r="H36" s="314">
        <v>0</v>
      </c>
      <c r="I36" s="314">
        <v>4</v>
      </c>
      <c r="J36" s="315">
        <v>0</v>
      </c>
      <c r="K36" s="314">
        <v>17</v>
      </c>
      <c r="L36" s="314">
        <v>0</v>
      </c>
      <c r="M36" s="314">
        <v>2</v>
      </c>
      <c r="N36" s="314">
        <v>0</v>
      </c>
      <c r="O36" s="315">
        <v>2</v>
      </c>
      <c r="P36" s="315">
        <f>SUM(B36:O36)</f>
        <v>69</v>
      </c>
      <c r="Q36" s="316">
        <v>11</v>
      </c>
      <c r="R36" s="283"/>
    </row>
    <row r="37" spans="1:18" x14ac:dyDescent="0.15">
      <c r="A37" s="308"/>
      <c r="B37" s="309">
        <v>0</v>
      </c>
      <c r="C37" s="309">
        <v>0</v>
      </c>
      <c r="D37" s="309">
        <v>0</v>
      </c>
      <c r="E37" s="309">
        <v>0</v>
      </c>
      <c r="F37" s="309">
        <v>0</v>
      </c>
      <c r="G37" s="309">
        <v>0</v>
      </c>
      <c r="H37" s="309">
        <v>0</v>
      </c>
      <c r="I37" s="309">
        <v>0</v>
      </c>
      <c r="J37" s="310">
        <v>0</v>
      </c>
      <c r="K37" s="309">
        <v>0</v>
      </c>
      <c r="L37" s="309">
        <v>0</v>
      </c>
      <c r="M37" s="309">
        <v>0</v>
      </c>
      <c r="N37" s="309">
        <v>0</v>
      </c>
      <c r="O37" s="310">
        <v>0</v>
      </c>
      <c r="P37" s="310"/>
      <c r="Q37" s="312">
        <v>0</v>
      </c>
      <c r="R37" s="283"/>
    </row>
    <row r="38" spans="1:18" x14ac:dyDescent="0.15">
      <c r="A38" s="313" t="s">
        <v>41</v>
      </c>
      <c r="B38" s="314">
        <v>0</v>
      </c>
      <c r="C38" s="314">
        <v>11</v>
      </c>
      <c r="D38" s="314">
        <v>0</v>
      </c>
      <c r="E38" s="314">
        <v>21</v>
      </c>
      <c r="F38" s="314">
        <v>1</v>
      </c>
      <c r="G38" s="314">
        <v>0</v>
      </c>
      <c r="H38" s="314">
        <v>0</v>
      </c>
      <c r="I38" s="314">
        <v>1</v>
      </c>
      <c r="J38" s="315">
        <v>0</v>
      </c>
      <c r="K38" s="314">
        <v>9</v>
      </c>
      <c r="L38" s="314">
        <v>0</v>
      </c>
      <c r="M38" s="314">
        <v>0</v>
      </c>
      <c r="N38" s="314">
        <v>0</v>
      </c>
      <c r="O38" s="315">
        <v>2</v>
      </c>
      <c r="P38" s="315">
        <f>SUM(B38:O38)</f>
        <v>45</v>
      </c>
      <c r="Q38" s="316">
        <v>8</v>
      </c>
      <c r="R38" s="283"/>
    </row>
    <row r="39" spans="1:18" x14ac:dyDescent="0.15">
      <c r="A39" s="308"/>
      <c r="B39" s="309">
        <v>0</v>
      </c>
      <c r="C39" s="309">
        <v>0</v>
      </c>
      <c r="D39" s="309">
        <v>0</v>
      </c>
      <c r="E39" s="309">
        <v>0</v>
      </c>
      <c r="F39" s="309">
        <v>0</v>
      </c>
      <c r="G39" s="309">
        <v>0</v>
      </c>
      <c r="H39" s="309">
        <v>0</v>
      </c>
      <c r="I39" s="309">
        <v>0</v>
      </c>
      <c r="J39" s="310">
        <v>0</v>
      </c>
      <c r="K39" s="309">
        <v>0</v>
      </c>
      <c r="L39" s="309">
        <v>0</v>
      </c>
      <c r="M39" s="309">
        <v>0</v>
      </c>
      <c r="N39" s="309">
        <v>0</v>
      </c>
      <c r="O39" s="310">
        <v>0</v>
      </c>
      <c r="P39" s="310"/>
      <c r="Q39" s="312">
        <v>0</v>
      </c>
      <c r="R39" s="283"/>
    </row>
    <row r="40" spans="1:18" x14ac:dyDescent="0.15">
      <c r="A40" s="313" t="s">
        <v>118</v>
      </c>
      <c r="B40" s="314">
        <v>0</v>
      </c>
      <c r="C40" s="314">
        <v>15</v>
      </c>
      <c r="D40" s="314">
        <v>0</v>
      </c>
      <c r="E40" s="314">
        <v>33</v>
      </c>
      <c r="F40" s="314">
        <v>1</v>
      </c>
      <c r="G40" s="314">
        <v>0</v>
      </c>
      <c r="H40" s="314">
        <v>0</v>
      </c>
      <c r="I40" s="314">
        <v>10</v>
      </c>
      <c r="J40" s="315">
        <v>0</v>
      </c>
      <c r="K40" s="314">
        <v>32</v>
      </c>
      <c r="L40" s="314">
        <v>0</v>
      </c>
      <c r="M40" s="314">
        <v>1</v>
      </c>
      <c r="N40" s="314">
        <v>0</v>
      </c>
      <c r="O40" s="315">
        <v>2</v>
      </c>
      <c r="P40" s="315">
        <f>SUM(B40:O40)</f>
        <v>94</v>
      </c>
      <c r="Q40" s="316">
        <v>12</v>
      </c>
      <c r="R40" s="283"/>
    </row>
    <row r="41" spans="1:18" x14ac:dyDescent="0.15">
      <c r="A41" s="308"/>
      <c r="B41" s="309">
        <v>0</v>
      </c>
      <c r="C41" s="309">
        <v>0</v>
      </c>
      <c r="D41" s="309">
        <v>0</v>
      </c>
      <c r="E41" s="309">
        <v>0</v>
      </c>
      <c r="F41" s="309">
        <v>0</v>
      </c>
      <c r="G41" s="309">
        <v>0</v>
      </c>
      <c r="H41" s="309">
        <v>0</v>
      </c>
      <c r="I41" s="309">
        <v>0</v>
      </c>
      <c r="J41" s="310">
        <v>0</v>
      </c>
      <c r="K41" s="309">
        <v>0</v>
      </c>
      <c r="L41" s="309">
        <v>0</v>
      </c>
      <c r="M41" s="309">
        <v>0</v>
      </c>
      <c r="N41" s="309">
        <v>0</v>
      </c>
      <c r="O41" s="310">
        <v>0</v>
      </c>
      <c r="P41" s="310"/>
      <c r="Q41" s="312">
        <v>0</v>
      </c>
      <c r="R41" s="283"/>
    </row>
    <row r="42" spans="1:18" x14ac:dyDescent="0.15">
      <c r="A42" s="313" t="s">
        <v>42</v>
      </c>
      <c r="B42" s="314">
        <v>0</v>
      </c>
      <c r="C42" s="314">
        <v>10</v>
      </c>
      <c r="D42" s="314">
        <v>0</v>
      </c>
      <c r="E42" s="314">
        <v>14</v>
      </c>
      <c r="F42" s="314">
        <v>0</v>
      </c>
      <c r="G42" s="314">
        <v>0</v>
      </c>
      <c r="H42" s="314">
        <v>0</v>
      </c>
      <c r="I42" s="314">
        <v>1</v>
      </c>
      <c r="J42" s="315">
        <v>0</v>
      </c>
      <c r="K42" s="314">
        <v>7</v>
      </c>
      <c r="L42" s="314">
        <v>0</v>
      </c>
      <c r="M42" s="314">
        <v>0</v>
      </c>
      <c r="N42" s="314">
        <v>0</v>
      </c>
      <c r="O42" s="315">
        <v>1</v>
      </c>
      <c r="P42" s="315">
        <f>SUM(B42:O42)</f>
        <v>33</v>
      </c>
      <c r="Q42" s="316">
        <v>6</v>
      </c>
      <c r="R42" s="283"/>
    </row>
    <row r="43" spans="1:18" x14ac:dyDescent="0.15">
      <c r="A43" s="308"/>
      <c r="B43" s="309">
        <v>0</v>
      </c>
      <c r="C43" s="309">
        <v>0</v>
      </c>
      <c r="D43" s="309">
        <v>0</v>
      </c>
      <c r="E43" s="309">
        <v>0</v>
      </c>
      <c r="F43" s="309">
        <v>0</v>
      </c>
      <c r="G43" s="309">
        <v>0</v>
      </c>
      <c r="H43" s="309">
        <v>0</v>
      </c>
      <c r="I43" s="309">
        <v>0</v>
      </c>
      <c r="J43" s="310">
        <v>0</v>
      </c>
      <c r="K43" s="309">
        <v>0</v>
      </c>
      <c r="L43" s="309">
        <v>0</v>
      </c>
      <c r="M43" s="309">
        <v>0</v>
      </c>
      <c r="N43" s="309">
        <v>0</v>
      </c>
      <c r="O43" s="310">
        <v>0</v>
      </c>
      <c r="P43" s="310"/>
      <c r="Q43" s="312">
        <v>0</v>
      </c>
      <c r="R43" s="283"/>
    </row>
    <row r="44" spans="1:18" x14ac:dyDescent="0.15">
      <c r="A44" s="313" t="s">
        <v>37</v>
      </c>
      <c r="B44" s="314">
        <v>0</v>
      </c>
      <c r="C44" s="314">
        <v>10</v>
      </c>
      <c r="D44" s="314">
        <v>1</v>
      </c>
      <c r="E44" s="314">
        <v>16</v>
      </c>
      <c r="F44" s="314">
        <v>2</v>
      </c>
      <c r="G44" s="314">
        <v>0</v>
      </c>
      <c r="H44" s="314">
        <v>0</v>
      </c>
      <c r="I44" s="314">
        <v>2</v>
      </c>
      <c r="J44" s="315">
        <v>0</v>
      </c>
      <c r="K44" s="314">
        <v>12</v>
      </c>
      <c r="L44" s="314">
        <v>0</v>
      </c>
      <c r="M44" s="314">
        <v>0</v>
      </c>
      <c r="N44" s="314">
        <v>0</v>
      </c>
      <c r="O44" s="315">
        <v>1</v>
      </c>
      <c r="P44" s="315">
        <f>SUM(B44:O44)</f>
        <v>44</v>
      </c>
      <c r="Q44" s="316">
        <v>7</v>
      </c>
      <c r="R44" s="283"/>
    </row>
    <row r="45" spans="1:18" x14ac:dyDescent="0.15">
      <c r="A45" s="308"/>
      <c r="B45" s="309">
        <v>0</v>
      </c>
      <c r="C45" s="309">
        <v>0</v>
      </c>
      <c r="D45" s="309">
        <v>0</v>
      </c>
      <c r="E45" s="309">
        <v>0</v>
      </c>
      <c r="F45" s="309">
        <v>0</v>
      </c>
      <c r="G45" s="309">
        <v>0</v>
      </c>
      <c r="H45" s="309">
        <v>0</v>
      </c>
      <c r="I45" s="309">
        <v>0</v>
      </c>
      <c r="J45" s="310">
        <v>0</v>
      </c>
      <c r="K45" s="309">
        <v>0</v>
      </c>
      <c r="L45" s="309">
        <v>0</v>
      </c>
      <c r="M45" s="309">
        <v>0</v>
      </c>
      <c r="N45" s="309">
        <v>0</v>
      </c>
      <c r="O45" s="310">
        <v>0</v>
      </c>
      <c r="P45" s="310"/>
      <c r="Q45" s="312">
        <v>0</v>
      </c>
      <c r="R45" s="283"/>
    </row>
    <row r="46" spans="1:18" x14ac:dyDescent="0.15">
      <c r="A46" s="313" t="s">
        <v>43</v>
      </c>
      <c r="B46" s="314">
        <v>0</v>
      </c>
      <c r="C46" s="314">
        <v>7</v>
      </c>
      <c r="D46" s="314">
        <v>0</v>
      </c>
      <c r="E46" s="314">
        <v>19</v>
      </c>
      <c r="F46" s="314">
        <v>0</v>
      </c>
      <c r="G46" s="314">
        <v>0</v>
      </c>
      <c r="H46" s="314">
        <v>0</v>
      </c>
      <c r="I46" s="314">
        <v>2</v>
      </c>
      <c r="J46" s="315">
        <v>0</v>
      </c>
      <c r="K46" s="314">
        <v>16</v>
      </c>
      <c r="L46" s="314">
        <v>0</v>
      </c>
      <c r="M46" s="314">
        <v>0</v>
      </c>
      <c r="N46" s="314">
        <v>0</v>
      </c>
      <c r="O46" s="315">
        <v>1</v>
      </c>
      <c r="P46" s="315">
        <f>SUM(B46:O46)</f>
        <v>45</v>
      </c>
      <c r="Q46" s="316">
        <v>6</v>
      </c>
      <c r="R46" s="283"/>
    </row>
    <row r="47" spans="1:18" x14ac:dyDescent="0.15">
      <c r="A47" s="308"/>
      <c r="B47" s="309">
        <v>0</v>
      </c>
      <c r="C47" s="309">
        <v>0</v>
      </c>
      <c r="D47" s="309">
        <v>0</v>
      </c>
      <c r="E47" s="309">
        <v>0</v>
      </c>
      <c r="F47" s="309">
        <v>0</v>
      </c>
      <c r="G47" s="309">
        <v>0</v>
      </c>
      <c r="H47" s="309"/>
      <c r="I47" s="309"/>
      <c r="J47" s="310"/>
      <c r="K47" s="309"/>
      <c r="L47" s="309"/>
      <c r="M47" s="309">
        <v>0</v>
      </c>
      <c r="N47" s="309">
        <v>0</v>
      </c>
      <c r="O47" s="310">
        <v>0</v>
      </c>
      <c r="P47" s="310">
        <f t="shared" ref="P47" si="0">SUM(B47:O47)</f>
        <v>0</v>
      </c>
      <c r="Q47" s="312"/>
      <c r="R47" s="283"/>
    </row>
    <row r="48" spans="1:18" x14ac:dyDescent="0.15">
      <c r="A48" s="313" t="s">
        <v>38</v>
      </c>
      <c r="B48" s="314">
        <f>SUM(B11:B47)</f>
        <v>0</v>
      </c>
      <c r="C48" s="314">
        <f>SUM(C11:C47)</f>
        <v>298</v>
      </c>
      <c r="D48" s="314">
        <f>SUM(D11:D47)</f>
        <v>18</v>
      </c>
      <c r="E48" s="314">
        <f>SUM(E11:E47)</f>
        <v>461</v>
      </c>
      <c r="F48" s="314">
        <f>SUM(F11:F47)</f>
        <v>113</v>
      </c>
      <c r="G48" s="314"/>
      <c r="H48" s="314"/>
      <c r="I48" s="314">
        <f>SUM(I11:I47)</f>
        <v>143</v>
      </c>
      <c r="J48" s="315"/>
      <c r="K48" s="314">
        <f>SUM(K11:K47)</f>
        <v>398</v>
      </c>
      <c r="L48" s="314"/>
      <c r="M48" s="314">
        <f>SUM(M11:M47)</f>
        <v>15</v>
      </c>
      <c r="N48" s="314">
        <f>SUM(N11:N47)</f>
        <v>10</v>
      </c>
      <c r="O48" s="315">
        <f>SUM(O11:O47)</f>
        <v>83</v>
      </c>
      <c r="P48" s="315">
        <f>SUM(B48:O48)</f>
        <v>1539</v>
      </c>
      <c r="Q48" s="316">
        <f>SUM(Q11:Q46)</f>
        <v>205</v>
      </c>
      <c r="R48" s="283"/>
    </row>
    <row r="49" spans="1:18" x14ac:dyDescent="0.15">
      <c r="A49" s="317"/>
      <c r="B49" s="318">
        <v>0</v>
      </c>
      <c r="C49" s="318">
        <v>0</v>
      </c>
      <c r="D49" s="318">
        <v>0</v>
      </c>
      <c r="E49" s="318">
        <v>0</v>
      </c>
      <c r="F49" s="318">
        <v>0</v>
      </c>
      <c r="G49" s="318"/>
      <c r="H49" s="318"/>
      <c r="I49" s="318"/>
      <c r="J49" s="319"/>
      <c r="K49" s="318"/>
      <c r="L49" s="318"/>
      <c r="M49" s="318">
        <v>0</v>
      </c>
      <c r="N49" s="318">
        <v>0</v>
      </c>
      <c r="O49" s="319">
        <v>0</v>
      </c>
      <c r="P49" s="319">
        <v>0</v>
      </c>
      <c r="Q49" s="320"/>
      <c r="R49" s="283"/>
    </row>
    <row r="50" spans="1:18" ht="14.45" customHeight="1" thickBot="1" x14ac:dyDescent="0.2">
      <c r="A50" s="321" t="s">
        <v>183</v>
      </c>
      <c r="B50" s="322">
        <v>0</v>
      </c>
      <c r="C50" s="322">
        <v>300</v>
      </c>
      <c r="D50" s="322">
        <v>33</v>
      </c>
      <c r="E50" s="322">
        <v>488</v>
      </c>
      <c r="F50" s="322">
        <v>177</v>
      </c>
      <c r="G50" s="322"/>
      <c r="H50" s="322"/>
      <c r="I50" s="322">
        <v>139</v>
      </c>
      <c r="J50" s="323"/>
      <c r="K50" s="322">
        <v>375</v>
      </c>
      <c r="L50" s="322"/>
      <c r="M50" s="322">
        <v>15</v>
      </c>
      <c r="N50" s="322">
        <v>10</v>
      </c>
      <c r="O50" s="323">
        <v>97</v>
      </c>
      <c r="P50" s="323">
        <v>1634</v>
      </c>
      <c r="Q50" s="324">
        <v>212</v>
      </c>
      <c r="R50" s="283"/>
    </row>
    <row r="51" spans="1:18" x14ac:dyDescent="0.15">
      <c r="A51" s="283"/>
      <c r="B51" s="283"/>
      <c r="C51" s="283"/>
      <c r="D51" s="283"/>
      <c r="E51" s="283"/>
      <c r="F51" s="283"/>
      <c r="G51" s="283"/>
      <c r="H51" s="283"/>
      <c r="I51" s="283"/>
      <c r="J51" s="283"/>
      <c r="K51" s="283"/>
      <c r="L51" s="283"/>
      <c r="M51" s="283"/>
      <c r="N51" s="283"/>
      <c r="O51" s="283"/>
      <c r="P51" s="283"/>
      <c r="Q51" s="283"/>
      <c r="R51" s="283"/>
    </row>
    <row r="52" spans="1:18" x14ac:dyDescent="0.15">
      <c r="A52" s="283"/>
      <c r="B52" s="283"/>
      <c r="C52" s="283"/>
      <c r="D52" s="283"/>
      <c r="E52" s="283"/>
      <c r="F52" s="283"/>
      <c r="G52" s="283"/>
      <c r="H52" s="283"/>
      <c r="I52" s="283"/>
      <c r="J52" s="283"/>
      <c r="K52" s="283"/>
      <c r="L52" s="283"/>
      <c r="M52" s="283"/>
      <c r="N52" s="283"/>
      <c r="O52" s="283"/>
      <c r="P52" s="283"/>
      <c r="Q52" s="283"/>
      <c r="R52" s="283"/>
    </row>
    <row r="53" spans="1:18" x14ac:dyDescent="0.15">
      <c r="A53" s="283"/>
      <c r="B53" s="283"/>
      <c r="C53" s="283"/>
      <c r="D53" s="283"/>
      <c r="E53" s="283"/>
      <c r="F53" s="283"/>
      <c r="G53" s="283"/>
      <c r="H53" s="283"/>
      <c r="I53" s="283"/>
      <c r="J53" s="283"/>
      <c r="K53" s="283"/>
      <c r="L53" s="283"/>
      <c r="M53" s="283"/>
      <c r="N53" s="283"/>
      <c r="O53" s="283"/>
      <c r="P53" s="283"/>
      <c r="Q53" s="283"/>
      <c r="R53" s="283"/>
    </row>
    <row r="54" spans="1:18" x14ac:dyDescent="0.15">
      <c r="A54" s="283"/>
      <c r="B54" s="283"/>
      <c r="C54" s="283"/>
      <c r="D54" s="283"/>
      <c r="E54" s="283"/>
      <c r="F54" s="283"/>
      <c r="G54" s="283"/>
      <c r="H54" s="283"/>
      <c r="I54" s="283"/>
      <c r="J54" s="283"/>
      <c r="K54" s="283"/>
      <c r="L54" s="283"/>
      <c r="M54" s="283"/>
      <c r="N54" s="283"/>
      <c r="O54" s="283"/>
      <c r="P54" s="283"/>
      <c r="Q54" s="283"/>
      <c r="R54" s="283"/>
    </row>
    <row r="55" spans="1:18" s="325" customFormat="1" x14ac:dyDescent="0.15">
      <c r="A55" s="377"/>
      <c r="B55" s="377"/>
      <c r="C55" s="377"/>
      <c r="D55" s="377"/>
      <c r="E55" s="377"/>
      <c r="F55" s="377"/>
      <c r="G55" s="377"/>
      <c r="H55" s="377"/>
      <c r="I55" s="377"/>
      <c r="J55" s="377"/>
      <c r="K55" s="377"/>
      <c r="L55" s="377"/>
      <c r="M55" s="377"/>
      <c r="N55" s="377"/>
      <c r="O55" s="377"/>
      <c r="P55" s="377"/>
      <c r="Q55" s="377"/>
      <c r="R55" s="377"/>
    </row>
  </sheetData>
  <mergeCells count="2">
    <mergeCell ref="A55:I55"/>
    <mergeCell ref="J55:R55"/>
  </mergeCells>
  <phoneticPr fontId="2"/>
  <conditionalFormatting sqref="B11:Q50">
    <cfRule type="expression" dxfId="0" priority="1">
      <formula>B11&lt;&gt;#REF!</formula>
    </cfRule>
  </conditionalFormatting>
  <printOptions horizontalCentered="1"/>
  <pageMargins left="0" right="0" top="1.1811023622047245" bottom="0" header="0.51181102362204722" footer="0.51181102362204722"/>
  <pageSetup paperSize="9" fitToWidth="2" orientation="portrait" r:id="rId1"/>
  <headerFooter alignWithMargins="0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表紙</vt:lpstr>
      <vt:lpstr>116～119 </vt:lpstr>
      <vt:lpstr>120～125 </vt:lpstr>
      <vt:lpstr>126～127</vt:lpstr>
      <vt:lpstr>128～129</vt:lpstr>
      <vt:lpstr>130～131</vt:lpstr>
      <vt:lpstr>'116～119 '!Print_Area</vt:lpstr>
      <vt:lpstr>'120～125 '!Print_Area</vt:lpstr>
      <vt:lpstr>'126～127'!Print_Area</vt:lpstr>
      <vt:lpstr>'128～129'!Print_Area</vt:lpstr>
      <vt:lpstr>'130～131'!Print_Area</vt:lpstr>
      <vt:lpstr>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財政局主税部</dc:creator>
  <cp:lastModifiedBy>Administrator</cp:lastModifiedBy>
  <cp:lastPrinted>2022-09-20T09:25:41Z</cp:lastPrinted>
  <dcterms:created xsi:type="dcterms:W3CDTF">2007-09-25T12:29:58Z</dcterms:created>
  <dcterms:modified xsi:type="dcterms:W3CDTF">2022-09-20T09:28:07Z</dcterms:modified>
</cp:coreProperties>
</file>