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755" yWindow="-135" windowWidth="15570" windowHeight="11820"/>
  </bookViews>
  <sheets>
    <sheet name="軽自動車税" sheetId="1" r:id="rId1"/>
    <sheet name="116～119" sheetId="11" r:id="rId2"/>
    <sheet name="120～125 " sheetId="13" r:id="rId3"/>
    <sheet name="126～127" sheetId="2" r:id="rId4"/>
    <sheet name="128～129" sheetId="10" r:id="rId5"/>
    <sheet name="130～131" sheetId="5" r:id="rId6"/>
  </sheets>
  <definedNames>
    <definedName name="_xlnm.Print_Area" localSheetId="1">'116～119'!$A$1:$AT$52</definedName>
    <definedName name="_xlnm.Print_Area" localSheetId="2">'120～125 '!$A$1:$CQ$52</definedName>
    <definedName name="_xlnm.Print_Area" localSheetId="3">'126～127'!$A$1:$W$52</definedName>
    <definedName name="_xlnm.Print_Area" localSheetId="4">'128～129'!$A$1:$AG$54</definedName>
    <definedName name="_xlnm.Print_Area" localSheetId="5">'130～131'!$A$1:$T$54</definedName>
    <definedName name="_xlnm.Print_Area" localSheetId="0">軽自動車税!$A$1:$K$66</definedName>
  </definedNames>
  <calcPr calcId="152511"/>
</workbook>
</file>

<file path=xl/calcChain.xml><?xml version="1.0" encoding="utf-8"?>
<calcChain xmlns="http://schemas.openxmlformats.org/spreadsheetml/2006/main">
  <c r="C47" i="10" l="1"/>
  <c r="P47" i="10" l="1"/>
  <c r="P48" i="10" l="1"/>
  <c r="C48" i="10"/>
  <c r="O47" i="10"/>
  <c r="O48" i="10"/>
  <c r="M47" i="10"/>
  <c r="M48" i="10"/>
  <c r="L47" i="10"/>
  <c r="L48" i="10"/>
  <c r="K47" i="10"/>
  <c r="K48" i="10"/>
  <c r="J48" i="10"/>
  <c r="I47" i="10"/>
  <c r="I48" i="10"/>
  <c r="H47" i="10"/>
  <c r="H48" i="10"/>
  <c r="F48" i="10"/>
  <c r="E48" i="10"/>
  <c r="D48" i="10"/>
  <c r="B47" i="10" l="1"/>
  <c r="B48" i="10" l="1"/>
  <c r="E47" i="10"/>
  <c r="F47" i="10"/>
  <c r="G48" i="10" l="1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9" i="2"/>
  <c r="J19" i="2"/>
  <c r="J21" i="2"/>
  <c r="J23" i="2"/>
  <c r="J25" i="2"/>
  <c r="J27" i="2"/>
  <c r="J29" i="2"/>
  <c r="J31" i="2"/>
  <c r="J33" i="2"/>
  <c r="J35" i="2"/>
  <c r="J37" i="2"/>
  <c r="J39" i="2"/>
  <c r="J41" i="2"/>
  <c r="J43" i="2"/>
  <c r="J17" i="2"/>
  <c r="J15" i="2"/>
  <c r="J13" i="2"/>
  <c r="J11" i="2"/>
  <c r="J9" i="2"/>
  <c r="CM11" i="13" l="1"/>
  <c r="CM9" i="13"/>
  <c r="CM45" i="13"/>
  <c r="CM41" i="13"/>
  <c r="CM39" i="13"/>
  <c r="CM37" i="13"/>
  <c r="CM35" i="13"/>
  <c r="CM33" i="13"/>
  <c r="CM31" i="13"/>
  <c r="CM29" i="13"/>
  <c r="CM27" i="13"/>
  <c r="CM25" i="13"/>
  <c r="CL27" i="13"/>
  <c r="CL29" i="13"/>
  <c r="CL31" i="13"/>
  <c r="CL33" i="13"/>
  <c r="CL35" i="13"/>
  <c r="CL37" i="13"/>
  <c r="CL39" i="13"/>
  <c r="CL41" i="13"/>
  <c r="CL43" i="13"/>
  <c r="CM43" i="13"/>
  <c r="CN45" i="13" l="1"/>
  <c r="AL45" i="13" l="1"/>
  <c r="CL45" i="13"/>
  <c r="AY45" i="13"/>
  <c r="B45" i="13"/>
  <c r="CL14" i="13" l="1"/>
  <c r="CM44" i="13" l="1"/>
  <c r="CL44" i="13"/>
  <c r="S44" i="11"/>
  <c r="R44" i="11"/>
  <c r="R45" i="11"/>
  <c r="S45" i="2"/>
  <c r="R45" i="2"/>
  <c r="AM45" i="13"/>
  <c r="C45" i="13"/>
  <c r="AI31" i="13" l="1"/>
  <c r="AI33" i="13"/>
  <c r="AI35" i="13"/>
  <c r="AI37" i="13"/>
  <c r="AI39" i="13"/>
  <c r="AI41" i="13"/>
  <c r="AI43" i="13"/>
  <c r="AI45" i="13"/>
  <c r="AY35" i="13"/>
  <c r="AY37" i="13"/>
  <c r="AY39" i="13"/>
  <c r="AY43" i="13"/>
  <c r="AY41" i="13"/>
  <c r="BN41" i="13"/>
  <c r="BN43" i="13"/>
  <c r="BN45" i="13"/>
  <c r="AW45" i="13"/>
  <c r="AV45" i="13"/>
  <c r="AU45" i="13"/>
  <c r="AT45" i="13"/>
  <c r="AQ45" i="13"/>
  <c r="AP45" i="13"/>
  <c r="AN45" i="13"/>
  <c r="AO45" i="13"/>
  <c r="F45" i="13"/>
  <c r="G45" i="13"/>
  <c r="H45" i="13"/>
  <c r="I45" i="13"/>
  <c r="J45" i="13"/>
  <c r="K45" i="13"/>
  <c r="L45" i="13"/>
  <c r="M45" i="13"/>
  <c r="N45" i="13"/>
  <c r="O45" i="13"/>
  <c r="Q45" i="13"/>
  <c r="P45" i="13"/>
  <c r="R45" i="13"/>
  <c r="V45" i="13"/>
  <c r="W45" i="13"/>
  <c r="X45" i="13"/>
  <c r="Y45" i="13"/>
  <c r="Z45" i="13"/>
  <c r="AA45" i="13"/>
  <c r="AB45" i="13"/>
  <c r="AC45" i="13"/>
  <c r="AD45" i="13"/>
  <c r="AF45" i="13"/>
  <c r="AG45" i="13"/>
  <c r="BF45" i="13"/>
  <c r="BG45" i="13"/>
  <c r="BL45" i="13"/>
  <c r="BO45" i="13"/>
  <c r="BR45" i="13"/>
  <c r="BS45" i="13"/>
  <c r="BT45" i="13"/>
  <c r="BU45" i="13"/>
  <c r="BV45" i="13"/>
  <c r="BW45" i="13"/>
  <c r="BX45" i="13"/>
  <c r="BY45" i="13"/>
  <c r="CB45" i="13"/>
  <c r="CC45" i="13"/>
  <c r="CD45" i="13"/>
  <c r="CH45" i="13"/>
  <c r="CI45" i="13"/>
  <c r="AP43" i="11"/>
  <c r="AP45" i="11"/>
  <c r="AO45" i="11"/>
  <c r="AL45" i="11"/>
  <c r="AK45" i="11"/>
  <c r="AH45" i="11"/>
  <c r="AG45" i="11"/>
  <c r="AD45" i="11"/>
  <c r="AC45" i="11"/>
  <c r="Y45" i="11"/>
  <c r="Z45" i="11"/>
  <c r="R43" i="11"/>
  <c r="R11" i="11"/>
  <c r="R9" i="11"/>
  <c r="AO19" i="11" l="1"/>
  <c r="CL13" i="13"/>
  <c r="CE45" i="13"/>
  <c r="CE9" i="13"/>
  <c r="CD9" i="13"/>
  <c r="CE43" i="13"/>
  <c r="CD43" i="13"/>
  <c r="CE42" i="13"/>
  <c r="CD42" i="13"/>
  <c r="CE41" i="13"/>
  <c r="CD41" i="13"/>
  <c r="CE40" i="13"/>
  <c r="CD40" i="13"/>
  <c r="CE39" i="13"/>
  <c r="CD39" i="13"/>
  <c r="CE38" i="13"/>
  <c r="CD38" i="13"/>
  <c r="CE37" i="13"/>
  <c r="CD37" i="13"/>
  <c r="CE36" i="13"/>
  <c r="CD36" i="13"/>
  <c r="CE35" i="13"/>
  <c r="CD35" i="13"/>
  <c r="CE34" i="13"/>
  <c r="CD34" i="13"/>
  <c r="CE33" i="13"/>
  <c r="CD33" i="13"/>
  <c r="CE32" i="13"/>
  <c r="CD32" i="13"/>
  <c r="CE31" i="13"/>
  <c r="CD31" i="13"/>
  <c r="CE30" i="13"/>
  <c r="CD30" i="13"/>
  <c r="CE29" i="13"/>
  <c r="CD29" i="13"/>
  <c r="CE28" i="13"/>
  <c r="CD28" i="13"/>
  <c r="CE27" i="13"/>
  <c r="CD27" i="13"/>
  <c r="CE26" i="13"/>
  <c r="CD26" i="13"/>
  <c r="CE25" i="13"/>
  <c r="CD25" i="13"/>
  <c r="CE24" i="13"/>
  <c r="CD24" i="13"/>
  <c r="CE23" i="13"/>
  <c r="CD23" i="13"/>
  <c r="CE22" i="13"/>
  <c r="CD22" i="13"/>
  <c r="CE21" i="13"/>
  <c r="CD21" i="13"/>
  <c r="CE20" i="13"/>
  <c r="CD20" i="13"/>
  <c r="CE19" i="13"/>
  <c r="CD19" i="13"/>
  <c r="CE18" i="13"/>
  <c r="CD18" i="13"/>
  <c r="CE17" i="13"/>
  <c r="CD17" i="13"/>
  <c r="CE16" i="13"/>
  <c r="CD16" i="13"/>
  <c r="CE15" i="13"/>
  <c r="CD15" i="13"/>
  <c r="CE14" i="13"/>
  <c r="CD14" i="13"/>
  <c r="CE13" i="13"/>
  <c r="CD13" i="13"/>
  <c r="CE12" i="13"/>
  <c r="CD12" i="13"/>
  <c r="CE11" i="13"/>
  <c r="CD11" i="13"/>
  <c r="CE10" i="13"/>
  <c r="CD10" i="13"/>
  <c r="BO15" i="13"/>
  <c r="BN15" i="13"/>
  <c r="BO43" i="13"/>
  <c r="BO42" i="13"/>
  <c r="BN42" i="13"/>
  <c r="BO41" i="13"/>
  <c r="BO40" i="13"/>
  <c r="BN40" i="13"/>
  <c r="BO39" i="13"/>
  <c r="BN39" i="13"/>
  <c r="BO38" i="13"/>
  <c r="BN38" i="13"/>
  <c r="BO37" i="13"/>
  <c r="BN37" i="13"/>
  <c r="BO36" i="13"/>
  <c r="BN36" i="13"/>
  <c r="BO35" i="13"/>
  <c r="BN35" i="13"/>
  <c r="BO34" i="13"/>
  <c r="BN34" i="13"/>
  <c r="BO33" i="13"/>
  <c r="BN33" i="13"/>
  <c r="BO32" i="13"/>
  <c r="BN32" i="13"/>
  <c r="BO31" i="13"/>
  <c r="BN31" i="13"/>
  <c r="BO30" i="13"/>
  <c r="BN30" i="13"/>
  <c r="BO29" i="13"/>
  <c r="BN29" i="13"/>
  <c r="BO28" i="13"/>
  <c r="BN28" i="13"/>
  <c r="BO27" i="13"/>
  <c r="BN27" i="13"/>
  <c r="BO26" i="13"/>
  <c r="BN26" i="13"/>
  <c r="BO25" i="13"/>
  <c r="BN25" i="13"/>
  <c r="BO24" i="13"/>
  <c r="BN24" i="13"/>
  <c r="BO23" i="13"/>
  <c r="BN23" i="13"/>
  <c r="BO22" i="13"/>
  <c r="BN22" i="13"/>
  <c r="BO21" i="13"/>
  <c r="BN21" i="13"/>
  <c r="BO20" i="13"/>
  <c r="BN20" i="13"/>
  <c r="BO19" i="13"/>
  <c r="BN19" i="13"/>
  <c r="BO18" i="13"/>
  <c r="BN18" i="13"/>
  <c r="BO17" i="13"/>
  <c r="BN17" i="13"/>
  <c r="BO16" i="13"/>
  <c r="BN16" i="13"/>
  <c r="BO14" i="13"/>
  <c r="BN14" i="13"/>
  <c r="BO13" i="13"/>
  <c r="BN13" i="13"/>
  <c r="BO12" i="13"/>
  <c r="BN12" i="13"/>
  <c r="BO11" i="13"/>
  <c r="BN11" i="13"/>
  <c r="BO10" i="13"/>
  <c r="BN10" i="13"/>
  <c r="BO9" i="13"/>
  <c r="BN9" i="13"/>
  <c r="AY9" i="13"/>
  <c r="AX9" i="13"/>
  <c r="AX43" i="13"/>
  <c r="AY42" i="13"/>
  <c r="AX42" i="13"/>
  <c r="AX41" i="13"/>
  <c r="AY40" i="13"/>
  <c r="AX40" i="13"/>
  <c r="AX39" i="13"/>
  <c r="AY38" i="13"/>
  <c r="AX38" i="13"/>
  <c r="AX37" i="13"/>
  <c r="AY36" i="13"/>
  <c r="AX36" i="13"/>
  <c r="AX35" i="13"/>
  <c r="AY34" i="13"/>
  <c r="AX34" i="13"/>
  <c r="AY33" i="13"/>
  <c r="AX33" i="13"/>
  <c r="AY32" i="13"/>
  <c r="AX32" i="13"/>
  <c r="AY31" i="13"/>
  <c r="AX31" i="13"/>
  <c r="AY30" i="13"/>
  <c r="AX30" i="13"/>
  <c r="AY29" i="13"/>
  <c r="AX29" i="13"/>
  <c r="AY28" i="13"/>
  <c r="AX28" i="13"/>
  <c r="AY27" i="13"/>
  <c r="AX27" i="13"/>
  <c r="AY26" i="13"/>
  <c r="AX26" i="13"/>
  <c r="AY25" i="13"/>
  <c r="AX25" i="13"/>
  <c r="AY24" i="13"/>
  <c r="AX24" i="13"/>
  <c r="AY23" i="13"/>
  <c r="AX23" i="13"/>
  <c r="AY22" i="13"/>
  <c r="AX22" i="13"/>
  <c r="AY21" i="13"/>
  <c r="AX21" i="13"/>
  <c r="AY20" i="13"/>
  <c r="AX20" i="13"/>
  <c r="AY19" i="13"/>
  <c r="AX19" i="13"/>
  <c r="AY18" i="13"/>
  <c r="AX18" i="13"/>
  <c r="AY17" i="13"/>
  <c r="AX17" i="13"/>
  <c r="AY16" i="13"/>
  <c r="AX16" i="13"/>
  <c r="AY15" i="13"/>
  <c r="AX15" i="13"/>
  <c r="AY13" i="13"/>
  <c r="AX13" i="13"/>
  <c r="AY12" i="13"/>
  <c r="AX12" i="13"/>
  <c r="AY11" i="13"/>
  <c r="AX11" i="13"/>
  <c r="AY10" i="13"/>
  <c r="AX10" i="13"/>
  <c r="AI9" i="13"/>
  <c r="AH9" i="13"/>
  <c r="AH43" i="13"/>
  <c r="AI42" i="13"/>
  <c r="AH42" i="13"/>
  <c r="AH41" i="13"/>
  <c r="AI40" i="13"/>
  <c r="AH40" i="13"/>
  <c r="AH39" i="13"/>
  <c r="AI38" i="13"/>
  <c r="AH38" i="13"/>
  <c r="AH37" i="13"/>
  <c r="AI36" i="13"/>
  <c r="AH36" i="13"/>
  <c r="AH35" i="13"/>
  <c r="AI34" i="13"/>
  <c r="AH34" i="13"/>
  <c r="AH33" i="13"/>
  <c r="AI32" i="13"/>
  <c r="AH32" i="13"/>
  <c r="AH31" i="13"/>
  <c r="AI30" i="13"/>
  <c r="AH30" i="13"/>
  <c r="AI29" i="13"/>
  <c r="AH29" i="13"/>
  <c r="AI28" i="13"/>
  <c r="AH28" i="13"/>
  <c r="AI27" i="13"/>
  <c r="AH27" i="13"/>
  <c r="AI26" i="13"/>
  <c r="AH26" i="13"/>
  <c r="AI25" i="13"/>
  <c r="AH25" i="13"/>
  <c r="AI24" i="13"/>
  <c r="AH24" i="13"/>
  <c r="AI23" i="13"/>
  <c r="AH23" i="13"/>
  <c r="AI22" i="13"/>
  <c r="AH22" i="13"/>
  <c r="AI21" i="13"/>
  <c r="AH21" i="13"/>
  <c r="AI20" i="13"/>
  <c r="AH20" i="13"/>
  <c r="AI19" i="13"/>
  <c r="AH19" i="13"/>
  <c r="AI18" i="13"/>
  <c r="AH18" i="13"/>
  <c r="AI17" i="13"/>
  <c r="AH17" i="13"/>
  <c r="AI16" i="13"/>
  <c r="AH16" i="13"/>
  <c r="AI15" i="13"/>
  <c r="AH15" i="13"/>
  <c r="AI14" i="13"/>
  <c r="AH14" i="13"/>
  <c r="AI13" i="13"/>
  <c r="AH13" i="13"/>
  <c r="AI12" i="13"/>
  <c r="AH12" i="13"/>
  <c r="AI11" i="13"/>
  <c r="AH11" i="13"/>
  <c r="AI10" i="13"/>
  <c r="AH10" i="13"/>
  <c r="AH45" i="13"/>
  <c r="S45" i="13"/>
  <c r="R9" i="13"/>
  <c r="S43" i="13"/>
  <c r="R43" i="13"/>
  <c r="S42" i="13"/>
  <c r="R42" i="13"/>
  <c r="S41" i="13"/>
  <c r="R41" i="13"/>
  <c r="S40" i="13"/>
  <c r="R40" i="13"/>
  <c r="S39" i="13"/>
  <c r="R39" i="13"/>
  <c r="S38" i="13"/>
  <c r="R38" i="13"/>
  <c r="S37" i="13"/>
  <c r="R37" i="13"/>
  <c r="S36" i="13"/>
  <c r="R36" i="13"/>
  <c r="S35" i="13"/>
  <c r="R35" i="13"/>
  <c r="S34" i="13"/>
  <c r="R34" i="13"/>
  <c r="S33" i="13"/>
  <c r="R33" i="13"/>
  <c r="S32" i="13"/>
  <c r="R32" i="13"/>
  <c r="S31" i="13"/>
  <c r="R31" i="13"/>
  <c r="S30" i="13"/>
  <c r="R30" i="13"/>
  <c r="S29" i="13"/>
  <c r="R29" i="13"/>
  <c r="S28" i="13"/>
  <c r="R28" i="13"/>
  <c r="S27" i="13"/>
  <c r="R27" i="13"/>
  <c r="S26" i="13"/>
  <c r="R26" i="13"/>
  <c r="S25" i="13"/>
  <c r="R25" i="13"/>
  <c r="S24" i="13"/>
  <c r="R24" i="13"/>
  <c r="S23" i="13"/>
  <c r="R23" i="13"/>
  <c r="S22" i="13"/>
  <c r="R22" i="13"/>
  <c r="S21" i="13"/>
  <c r="R21" i="13"/>
  <c r="S20" i="13"/>
  <c r="R20" i="13"/>
  <c r="S19" i="13"/>
  <c r="R19" i="13"/>
  <c r="S18" i="13"/>
  <c r="R18" i="13"/>
  <c r="S17" i="13"/>
  <c r="R17" i="13"/>
  <c r="S16" i="13"/>
  <c r="R16" i="13"/>
  <c r="S15" i="13"/>
  <c r="R15" i="13"/>
  <c r="S14" i="13"/>
  <c r="R14" i="13"/>
  <c r="S13" i="13"/>
  <c r="R13" i="13"/>
  <c r="S12" i="13"/>
  <c r="R12" i="13"/>
  <c r="S11" i="13"/>
  <c r="R11" i="13"/>
  <c r="S10" i="13"/>
  <c r="R10" i="13"/>
  <c r="S9" i="13"/>
  <c r="BB45" i="13"/>
  <c r="BC45" i="13"/>
  <c r="BD45" i="13"/>
  <c r="BE45" i="13"/>
  <c r="CM14" i="13" l="1"/>
  <c r="AX45" i="13"/>
  <c r="CL15" i="13"/>
  <c r="CL9" i="13"/>
  <c r="T45" i="2" l="1"/>
  <c r="C45" i="2"/>
  <c r="G45" i="2"/>
  <c r="F45" i="2"/>
  <c r="L45" i="2"/>
  <c r="CL11" i="13" l="1"/>
  <c r="CM42" i="13"/>
  <c r="CL42" i="13"/>
  <c r="CM40" i="13"/>
  <c r="CL40" i="13"/>
  <c r="CM38" i="13"/>
  <c r="CL38" i="13"/>
  <c r="CM36" i="13"/>
  <c r="CL36" i="13"/>
  <c r="CM34" i="13"/>
  <c r="CL34" i="13"/>
  <c r="CM32" i="13"/>
  <c r="CL32" i="13"/>
  <c r="CM30" i="13"/>
  <c r="CL30" i="13"/>
  <c r="CM28" i="13"/>
  <c r="CL28" i="13"/>
  <c r="CM26" i="13"/>
  <c r="CL26" i="13"/>
  <c r="CL25" i="13"/>
  <c r="CM24" i="13"/>
  <c r="CL24" i="13"/>
  <c r="CM23" i="13"/>
  <c r="CL23" i="13"/>
  <c r="CM22" i="13"/>
  <c r="CL22" i="13"/>
  <c r="CM21" i="13"/>
  <c r="CL21" i="13"/>
  <c r="CM20" i="13"/>
  <c r="CL20" i="13"/>
  <c r="CM19" i="13"/>
  <c r="CL19" i="13"/>
  <c r="CM18" i="13"/>
  <c r="CL18" i="13"/>
  <c r="CM17" i="13"/>
  <c r="CL17" i="13"/>
  <c r="CM16" i="13"/>
  <c r="CL16" i="13"/>
  <c r="CM15" i="13"/>
  <c r="CM13" i="13"/>
  <c r="CM12" i="13"/>
  <c r="CL12" i="13"/>
  <c r="CM10" i="13"/>
  <c r="CL10" i="13"/>
  <c r="CA45" i="13" l="1"/>
  <c r="BZ45" i="13"/>
  <c r="BM45" i="13"/>
  <c r="BK45" i="13"/>
  <c r="BJ45" i="13"/>
  <c r="BI45" i="13"/>
  <c r="BH45" i="13"/>
  <c r="AS45" i="13"/>
  <c r="AR45" i="13"/>
  <c r="AE45" i="13"/>
  <c r="AQ45" i="11" l="1"/>
  <c r="AO9" i="11"/>
  <c r="P12" i="5" l="1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11" i="5"/>
  <c r="J45" i="2"/>
  <c r="AO43" i="11"/>
  <c r="AO41" i="11"/>
  <c r="AO39" i="11"/>
  <c r="AO37" i="11"/>
  <c r="AO35" i="11"/>
  <c r="AO33" i="11"/>
  <c r="AO31" i="11"/>
  <c r="AO29" i="11"/>
  <c r="AO27" i="11"/>
  <c r="AO25" i="11"/>
  <c r="AO23" i="11"/>
  <c r="AO21" i="11"/>
  <c r="AO17" i="11"/>
  <c r="AO15" i="11"/>
  <c r="AO13" i="11"/>
  <c r="AO11" i="11"/>
  <c r="R41" i="11"/>
  <c r="R39" i="11"/>
  <c r="R37" i="11"/>
  <c r="R35" i="11"/>
  <c r="R33" i="11"/>
  <c r="R31" i="11"/>
  <c r="R25" i="11"/>
  <c r="R23" i="11"/>
  <c r="R21" i="11"/>
  <c r="R19" i="11"/>
  <c r="R13" i="11"/>
  <c r="R15" i="11"/>
  <c r="AP9" i="11"/>
  <c r="AP44" i="11"/>
  <c r="T45" i="11"/>
  <c r="AP42" i="11" l="1"/>
  <c r="AO42" i="11"/>
  <c r="AP41" i="11"/>
  <c r="AP40" i="11"/>
  <c r="AO40" i="11"/>
  <c r="AP39" i="11"/>
  <c r="AP38" i="11"/>
  <c r="AO38" i="11"/>
  <c r="AP37" i="11"/>
  <c r="AP36" i="11"/>
  <c r="AO36" i="11"/>
  <c r="AP35" i="11"/>
  <c r="AP34" i="11"/>
  <c r="AO34" i="11"/>
  <c r="AP33" i="11"/>
  <c r="AP32" i="11"/>
  <c r="AO32" i="11"/>
  <c r="AP31" i="11"/>
  <c r="AP30" i="11"/>
  <c r="AO30" i="11"/>
  <c r="AP29" i="11"/>
  <c r="AP28" i="11"/>
  <c r="AO28" i="11"/>
  <c r="AP27" i="11"/>
  <c r="AP26" i="11"/>
  <c r="AO26" i="11"/>
  <c r="AP25" i="11"/>
  <c r="AP24" i="11"/>
  <c r="AO24" i="11"/>
  <c r="AP23" i="11"/>
  <c r="AP22" i="11"/>
  <c r="AO22" i="11"/>
  <c r="AP21" i="11"/>
  <c r="AP20" i="11"/>
  <c r="AO20" i="11"/>
  <c r="AP19" i="11"/>
  <c r="AP18" i="11"/>
  <c r="AO18" i="11"/>
  <c r="AP17" i="11"/>
  <c r="AP16" i="11"/>
  <c r="AO16" i="11"/>
  <c r="AP15" i="11"/>
  <c r="AP14" i="11"/>
  <c r="AO14" i="11"/>
  <c r="AP13" i="11"/>
  <c r="AP12" i="11"/>
  <c r="AO12" i="11"/>
  <c r="AP11" i="11"/>
  <c r="AP10" i="11"/>
  <c r="AO10" i="11"/>
  <c r="S43" i="11"/>
  <c r="S42" i="11"/>
  <c r="R42" i="11"/>
  <c r="S41" i="11"/>
  <c r="S40" i="11"/>
  <c r="R40" i="11"/>
  <c r="S39" i="11"/>
  <c r="S38" i="11"/>
  <c r="R38" i="11"/>
  <c r="S37" i="11"/>
  <c r="S36" i="11"/>
  <c r="R36" i="11"/>
  <c r="S35" i="11"/>
  <c r="S34" i="11"/>
  <c r="R34" i="11"/>
  <c r="S33" i="11"/>
  <c r="S32" i="11"/>
  <c r="R32" i="11"/>
  <c r="S31" i="11"/>
  <c r="S30" i="11"/>
  <c r="R30" i="11"/>
  <c r="S29" i="11"/>
  <c r="R29" i="11"/>
  <c r="S28" i="11"/>
  <c r="R28" i="11"/>
  <c r="S27" i="11"/>
  <c r="R27" i="11"/>
  <c r="S26" i="11"/>
  <c r="R26" i="11"/>
  <c r="S25" i="11"/>
  <c r="S24" i="11"/>
  <c r="R24" i="11"/>
  <c r="S23" i="11"/>
  <c r="S22" i="11"/>
  <c r="R22" i="11"/>
  <c r="S21" i="11"/>
  <c r="S20" i="11"/>
  <c r="R20" i="11"/>
  <c r="S19" i="11"/>
  <c r="S18" i="11"/>
  <c r="R18" i="11"/>
  <c r="S17" i="11"/>
  <c r="R17" i="11"/>
  <c r="S16" i="11"/>
  <c r="R16" i="11"/>
  <c r="S15" i="11"/>
  <c r="S14" i="11"/>
  <c r="R14" i="11"/>
  <c r="S13" i="11"/>
  <c r="S12" i="11"/>
  <c r="R12" i="11"/>
  <c r="S11" i="11"/>
  <c r="S10" i="11"/>
  <c r="R10" i="11"/>
  <c r="S9" i="11"/>
  <c r="B45" i="11" l="1"/>
  <c r="C45" i="11" l="1"/>
  <c r="S45" i="11" s="1"/>
  <c r="K10" i="2" l="1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J10" i="2"/>
  <c r="J12" i="2"/>
  <c r="J14" i="2"/>
  <c r="J16" i="2"/>
  <c r="J18" i="2"/>
  <c r="J20" i="2"/>
  <c r="J22" i="2"/>
  <c r="J24" i="2"/>
  <c r="J26" i="2"/>
  <c r="J28" i="2"/>
  <c r="J30" i="2"/>
  <c r="J32" i="2"/>
  <c r="J34" i="2"/>
  <c r="J36" i="2"/>
  <c r="J38" i="2"/>
  <c r="J40" i="2"/>
  <c r="J42" i="2"/>
  <c r="B48" i="5" l="1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12" i="10"/>
  <c r="P13" i="10"/>
  <c r="P14" i="10"/>
  <c r="P15" i="10"/>
  <c r="P16" i="10"/>
  <c r="P17" i="10"/>
  <c r="P18" i="10"/>
  <c r="P19" i="10"/>
  <c r="P20" i="10"/>
  <c r="P21" i="10"/>
  <c r="P11" i="10"/>
  <c r="D47" i="10"/>
  <c r="G47" i="10"/>
  <c r="J47" i="10"/>
  <c r="N47" i="10"/>
  <c r="N48" i="10"/>
  <c r="Q48" i="5" l="1"/>
  <c r="O48" i="5"/>
  <c r="N48" i="5"/>
  <c r="M48" i="5"/>
  <c r="K48" i="5"/>
  <c r="I48" i="5"/>
  <c r="F48" i="5"/>
  <c r="E48" i="5"/>
  <c r="D48" i="5"/>
  <c r="C48" i="5"/>
  <c r="B45" i="2"/>
  <c r="AO48" i="10" l="1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P48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P47" i="10"/>
  <c r="AC47" i="10"/>
  <c r="AB47" i="10"/>
  <c r="AP46" i="10"/>
  <c r="AP45" i="10"/>
  <c r="AP44" i="10"/>
  <c r="AP43" i="10"/>
  <c r="AP42" i="10"/>
  <c r="AP41" i="10"/>
  <c r="AP40" i="10"/>
  <c r="AP39" i="10"/>
  <c r="AP38" i="10"/>
  <c r="AP37" i="10"/>
  <c r="AP36" i="10"/>
  <c r="AP35" i="10"/>
  <c r="AP34" i="10"/>
  <c r="AP33" i="10"/>
  <c r="AP32" i="10"/>
  <c r="AP31" i="10"/>
  <c r="AP30" i="10"/>
  <c r="AP29" i="10"/>
  <c r="AP28" i="10"/>
  <c r="AP27" i="10"/>
  <c r="AP26" i="10"/>
  <c r="AP25" i="10"/>
  <c r="AP24" i="10"/>
  <c r="AP23" i="10"/>
  <c r="AP22" i="10"/>
  <c r="AP21" i="10"/>
  <c r="AP20" i="10"/>
  <c r="AP19" i="10"/>
  <c r="AP18" i="10"/>
  <c r="AP17" i="10"/>
  <c r="AP16" i="10"/>
  <c r="AP15" i="10"/>
  <c r="AP14" i="10"/>
  <c r="AP13" i="10"/>
  <c r="AP12" i="10"/>
  <c r="AP11" i="10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BB44" i="2"/>
  <c r="BE44" i="2"/>
  <c r="AW44" i="2"/>
  <c r="AV44" i="2"/>
  <c r="AU44" i="2"/>
  <c r="BD44" i="2"/>
  <c r="AZ44" i="2"/>
  <c r="AY44" i="2"/>
  <c r="BA44" i="2"/>
  <c r="AX44" i="2"/>
  <c r="BC44" i="2"/>
  <c r="AP48" i="5"/>
  <c r="AP47" i="5"/>
  <c r="AB48" i="5"/>
  <c r="AC48" i="5"/>
  <c r="AQ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B47" i="5"/>
  <c r="AC47" i="5"/>
  <c r="AD47" i="5"/>
  <c r="AE47" i="5"/>
  <c r="AF47" i="5"/>
  <c r="AG47" i="5"/>
  <c r="AQ47" i="5"/>
  <c r="AH47" i="5"/>
  <c r="AI47" i="5"/>
  <c r="AJ47" i="5"/>
  <c r="AK47" i="5"/>
  <c r="AL47" i="5"/>
  <c r="AM47" i="5"/>
  <c r="AN47" i="5"/>
  <c r="AO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</calcChain>
</file>

<file path=xl/sharedStrings.xml><?xml version="1.0" encoding="utf-8"?>
<sst xmlns="http://schemas.openxmlformats.org/spreadsheetml/2006/main" count="2344" uniqueCount="277">
  <si>
    <t>１　総括表</t>
  </si>
  <si>
    <t>　　　上段：駐留軍関係を外書きしたものです</t>
  </si>
  <si>
    <t>２　課税客体別の内訳</t>
  </si>
  <si>
    <t>ミニカー</t>
  </si>
  <si>
    <t>小型自動車</t>
  </si>
  <si>
    <t>自動車</t>
  </si>
  <si>
    <t>件数</t>
  </si>
  <si>
    <t>％</t>
  </si>
  <si>
    <t/>
  </si>
  <si>
    <t>神奈川区</t>
  </si>
  <si>
    <t>西区</t>
  </si>
  <si>
    <t>港南区</t>
  </si>
  <si>
    <t>保土ケ谷区</t>
  </si>
  <si>
    <t>金沢区</t>
  </si>
  <si>
    <t>港北区</t>
  </si>
  <si>
    <t>青葉区</t>
  </si>
  <si>
    <t>都筑区</t>
  </si>
  <si>
    <t>栄区</t>
  </si>
  <si>
    <t>瀬谷区</t>
  </si>
  <si>
    <t>四輪乗用</t>
  </si>
  <si>
    <t>四輪貨物用</t>
  </si>
  <si>
    <t>営業用</t>
  </si>
  <si>
    <t>自家用</t>
  </si>
  <si>
    <t>３　減免に係るものの内訳</t>
  </si>
  <si>
    <t>上段：身体障害者等に係る減免以外のものを内書きしたものです</t>
  </si>
  <si>
    <t>二輪の</t>
  </si>
  <si>
    <t>小型</t>
  </si>
  <si>
    <t>50cc</t>
  </si>
  <si>
    <t>90cc</t>
  </si>
  <si>
    <t>125cc</t>
  </si>
  <si>
    <t>もの</t>
  </si>
  <si>
    <t>作業用</t>
  </si>
  <si>
    <t>以下</t>
  </si>
  <si>
    <t>４　非課税に係るものの内訳</t>
  </si>
  <si>
    <t>軽 自 動 車 税</t>
    <rPh sb="0" eb="1">
      <t>ケイ</t>
    </rPh>
    <rPh sb="2" eb="3">
      <t>ジ</t>
    </rPh>
    <rPh sb="4" eb="5">
      <t>ドウ</t>
    </rPh>
    <rPh sb="6" eb="7">
      <t>クルマ</t>
    </rPh>
    <rPh sb="8" eb="9">
      <t>ゼイ</t>
    </rPh>
    <phoneticPr fontId="2"/>
  </si>
  <si>
    <t>現年度</t>
    <rPh sb="0" eb="1">
      <t>ゲン</t>
    </rPh>
    <rPh sb="1" eb="3">
      <t>ネンド</t>
    </rPh>
    <phoneticPr fontId="2"/>
  </si>
  <si>
    <t>軽自動車</t>
    <rPh sb="0" eb="4">
      <t>ケイジドウシャ</t>
    </rPh>
    <phoneticPr fontId="2"/>
  </si>
  <si>
    <t>四輪乗用</t>
    <rPh sb="0" eb="2">
      <t>ヨンリン</t>
    </rPh>
    <rPh sb="2" eb="4">
      <t>ジョウヨウ</t>
    </rPh>
    <phoneticPr fontId="2"/>
  </si>
  <si>
    <t>四輪貨物用</t>
    <rPh sb="0" eb="2">
      <t>ヨンリン</t>
    </rPh>
    <rPh sb="2" eb="5">
      <t>カモツヨウ</t>
    </rPh>
    <phoneticPr fontId="2"/>
  </si>
  <si>
    <t>原動機付自転車</t>
    <rPh sb="0" eb="4">
      <t>ゲンドウキツキ</t>
    </rPh>
    <rPh sb="4" eb="7">
      <t>ジテンシャ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</si>
  <si>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</si>
  <si>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二輪の</t>
    <rPh sb="0" eb="2">
      <t>ニリン</t>
    </rPh>
    <phoneticPr fontId="2"/>
  </si>
  <si>
    <t>実納税者数</t>
    <rPh sb="0" eb="1">
      <t>ジツ</t>
    </rPh>
    <rPh sb="1" eb="4">
      <t>ノウゼイシャ</t>
    </rPh>
    <rPh sb="4" eb="5">
      <t>カズ</t>
    </rPh>
    <phoneticPr fontId="2"/>
  </si>
  <si>
    <t>三輪のもの</t>
    <rPh sb="0" eb="2">
      <t>サンリン</t>
    </rPh>
    <phoneticPr fontId="2"/>
  </si>
  <si>
    <t>営業用</t>
    <rPh sb="0" eb="3">
      <t>エイギョウヨウ</t>
    </rPh>
    <phoneticPr fontId="2"/>
  </si>
  <si>
    <t>自家用</t>
    <rPh sb="0" eb="3">
      <t>ジカヨウ</t>
    </rPh>
    <phoneticPr fontId="2"/>
  </si>
  <si>
    <t>計</t>
    <rPh sb="0" eb="1">
      <t>ケイ</t>
    </rPh>
    <phoneticPr fontId="2"/>
  </si>
  <si>
    <t>原動機付</t>
    <rPh sb="0" eb="4">
      <t>ゲンドウキツ</t>
    </rPh>
    <phoneticPr fontId="2"/>
  </si>
  <si>
    <t>小型特殊</t>
    <rPh sb="0" eb="2">
      <t>コガタ</t>
    </rPh>
    <rPh sb="2" eb="4">
      <t>トクシュ</t>
    </rPh>
    <phoneticPr fontId="2"/>
  </si>
  <si>
    <t>区分</t>
    <rPh sb="0" eb="2">
      <t>クブン</t>
    </rPh>
    <phoneticPr fontId="2"/>
  </si>
  <si>
    <t>50cc以下</t>
    <rPh sb="4" eb="6">
      <t>イカ</t>
    </rPh>
    <phoneticPr fontId="2"/>
  </si>
  <si>
    <t>90cc以下</t>
    <rPh sb="4" eb="6">
      <t>イカ</t>
    </rPh>
    <phoneticPr fontId="2"/>
  </si>
  <si>
    <t>125cc以下</t>
    <rPh sb="5" eb="7">
      <t>イカ</t>
    </rPh>
    <phoneticPr fontId="2"/>
  </si>
  <si>
    <t>二輪のもの</t>
    <rPh sb="0" eb="2">
      <t>ニリン</t>
    </rPh>
    <phoneticPr fontId="2"/>
  </si>
  <si>
    <t>雪上車</t>
    <rPh sb="0" eb="2">
      <t>セツジョウ</t>
    </rPh>
    <rPh sb="2" eb="3">
      <t>クルマ</t>
    </rPh>
    <phoneticPr fontId="2"/>
  </si>
  <si>
    <t>農耕作業用</t>
    <rPh sb="0" eb="2">
      <t>ノウコウ</t>
    </rPh>
    <rPh sb="2" eb="5">
      <t>サギョウヨウ</t>
    </rPh>
    <phoneticPr fontId="2"/>
  </si>
  <si>
    <t>その他</t>
    <rPh sb="0" eb="3">
      <t>ソノタ</t>
    </rPh>
    <phoneticPr fontId="2"/>
  </si>
  <si>
    <t>自転車</t>
    <rPh sb="0" eb="3">
      <t>ジテンシャ</t>
    </rPh>
    <phoneticPr fontId="2"/>
  </si>
  <si>
    <t>小型</t>
    <rPh sb="0" eb="2">
      <t>コガタ</t>
    </rPh>
    <phoneticPr fontId="2"/>
  </si>
  <si>
    <t>税額</t>
    <rPh sb="0" eb="2">
      <t>ゼイガク</t>
    </rPh>
    <phoneticPr fontId="2"/>
  </si>
  <si>
    <t>件数</t>
    <rPh sb="0" eb="2">
      <t>ケンスウ</t>
    </rPh>
    <phoneticPr fontId="2"/>
  </si>
  <si>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</si>
  <si>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</si>
  <si>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</si>
  <si>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</si>
  <si>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</si>
  <si>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港南区</t>
    <rPh sb="0" eb="3">
      <t>コウナンク</t>
    </rPh>
    <phoneticPr fontId="2"/>
  </si>
  <si>
    <t>保土ヶ谷区</t>
    <rPh sb="0" eb="5">
      <t>ホドガヤク</t>
    </rPh>
    <phoneticPr fontId="2"/>
  </si>
  <si>
    <t>旭区</t>
    <rPh sb="0" eb="2">
      <t>アサヒク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</si>
  <si>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</si>
  <si>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</si>
  <si>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港北区</t>
    <rPh sb="0" eb="3">
      <t>コウホクク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</si>
  <si>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</si>
  <si>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</si>
  <si>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</si>
  <si>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栄区</t>
    <rPh sb="0" eb="2">
      <t>サカエク</t>
    </rPh>
    <phoneticPr fontId="2"/>
  </si>
  <si>
    <t>泉区</t>
    <rPh sb="0" eb="2">
      <t>イズミク</t>
    </rPh>
    <phoneticPr fontId="2"/>
  </si>
  <si>
    <t>瀬谷区</t>
    <rPh sb="0" eb="3">
      <t>セヤク</t>
    </rPh>
    <phoneticPr fontId="2"/>
  </si>
  <si>
    <t>原動機付自転車</t>
    <rPh sb="0" eb="4">
      <t>ゲンドウキツ</t>
    </rPh>
    <rPh sb="4" eb="7">
      <t>ジテンシャ</t>
    </rPh>
    <phoneticPr fontId="2"/>
  </si>
  <si>
    <t>小型</t>
    <phoneticPr fontId="2"/>
  </si>
  <si>
    <t>区　分</t>
    <rPh sb="0" eb="3">
      <t>クブン</t>
    </rPh>
    <phoneticPr fontId="2"/>
  </si>
  <si>
    <t>総排気量</t>
    <rPh sb="0" eb="1">
      <t>ソウ</t>
    </rPh>
    <rPh sb="1" eb="4">
      <t>ハイキリョウ</t>
    </rPh>
    <phoneticPr fontId="2"/>
  </si>
  <si>
    <t>三輪の</t>
    <rPh sb="0" eb="2">
      <t>サンリン</t>
    </rPh>
    <phoneticPr fontId="2"/>
  </si>
  <si>
    <t>雪上車</t>
    <rPh sb="0" eb="3">
      <t>セツジョウシャ</t>
    </rPh>
    <phoneticPr fontId="2"/>
  </si>
  <si>
    <t>農耕</t>
    <rPh sb="0" eb="2">
      <t>ノウコウ</t>
    </rPh>
    <phoneticPr fontId="2"/>
  </si>
  <si>
    <t>自動車</t>
    <rPh sb="0" eb="3">
      <t>ジドウシャ</t>
    </rPh>
    <phoneticPr fontId="2"/>
  </si>
  <si>
    <t>ミニカー</t>
    <phoneticPr fontId="2"/>
  </si>
  <si>
    <t>非課税</t>
    <rPh sb="0" eb="3">
      <t>ヒカゼイ</t>
    </rPh>
    <phoneticPr fontId="2"/>
  </si>
  <si>
    <t>50cc</t>
    <phoneticPr fontId="2"/>
  </si>
  <si>
    <t>90cc</t>
    <phoneticPr fontId="2"/>
  </si>
  <si>
    <t>125cc</t>
    <phoneticPr fontId="2"/>
  </si>
  <si>
    <t>者数</t>
    <phoneticPr fontId="2"/>
  </si>
  <si>
    <t>鶴見区</t>
    <rPh sb="0" eb="3">
      <t>ツルミク</t>
    </rPh>
    <phoneticPr fontId="1"/>
  </si>
  <si>
    <t>中区</t>
    <rPh sb="0" eb="2">
      <t>ナカク</t>
    </rPh>
    <phoneticPr fontId="1"/>
  </si>
  <si>
    <t>南区</t>
    <rPh sb="0" eb="2">
      <t>ミナミク</t>
    </rPh>
    <phoneticPr fontId="1"/>
  </si>
  <si>
    <t>旭区</t>
    <rPh sb="0" eb="2">
      <t>アサヒク</t>
    </rPh>
    <phoneticPr fontId="1"/>
  </si>
  <si>
    <t>磯子区</t>
    <rPh sb="0" eb="3">
      <t>イソゴク</t>
    </rPh>
    <phoneticPr fontId="1"/>
  </si>
  <si>
    <t>緑区</t>
    <rPh sb="0" eb="2">
      <t>ミドリク</t>
    </rPh>
    <phoneticPr fontId="1"/>
  </si>
  <si>
    <t>泉区</t>
    <rPh sb="0" eb="2">
      <t>イズミク</t>
    </rPh>
    <phoneticPr fontId="1"/>
  </si>
  <si>
    <t>計</t>
    <rPh sb="0" eb="1">
      <t>ケイ</t>
    </rPh>
    <phoneticPr fontId="1"/>
  </si>
  <si>
    <t>西区</t>
    <rPh sb="0" eb="2">
      <t>ニシク</t>
    </rPh>
    <phoneticPr fontId="1"/>
  </si>
  <si>
    <t>青葉区</t>
    <rPh sb="0" eb="3">
      <t>アオバク</t>
    </rPh>
    <phoneticPr fontId="1"/>
  </si>
  <si>
    <t>都筑区</t>
    <rPh sb="0" eb="3">
      <t>ツヅキク</t>
    </rPh>
    <phoneticPr fontId="1"/>
  </si>
  <si>
    <t>栄区</t>
    <rPh sb="0" eb="2">
      <t>サカエク</t>
    </rPh>
    <phoneticPr fontId="1"/>
  </si>
  <si>
    <t>瀬谷区</t>
    <rPh sb="0" eb="3">
      <t>セヤク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</si>
  <si>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</si>
  <si>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</si>
  <si>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港南区</t>
    <rPh sb="0" eb="3">
      <t>コウナンク</t>
    </rPh>
    <phoneticPr fontId="1"/>
  </si>
  <si>
    <t>金沢区</t>
    <rPh sb="0" eb="3">
      <t>カナザワク</t>
    </rPh>
    <phoneticPr fontId="1"/>
  </si>
  <si>
    <t>港北区</t>
    <rPh sb="0" eb="3">
      <t>コウホクク</t>
    </rPh>
    <phoneticPr fontId="1"/>
  </si>
  <si>
    <t>軽自動車</t>
    <rPh sb="0" eb="4">
      <t>ケイジドウシャ</t>
    </rPh>
    <phoneticPr fontId="1"/>
  </si>
  <si>
    <t>四輪乗用</t>
    <rPh sb="0" eb="2">
      <t>ヨンリン</t>
    </rPh>
    <rPh sb="2" eb="4">
      <t>ジョウヨウ</t>
    </rPh>
    <phoneticPr fontId="1"/>
  </si>
  <si>
    <t>四輪貨物用</t>
    <rPh sb="0" eb="2">
      <t>ヨンリン</t>
    </rPh>
    <rPh sb="2" eb="5">
      <t>カモツヨウ</t>
    </rPh>
    <phoneticPr fontId="1"/>
  </si>
  <si>
    <t>二輪のもの（側車付を含む）</t>
    <rPh sb="0" eb="2">
      <t>ニリン</t>
    </rPh>
    <rPh sb="6" eb="7">
      <t>ソバ</t>
    </rPh>
    <rPh sb="7" eb="8">
      <t>クルマ</t>
    </rPh>
    <rPh sb="8" eb="9">
      <t>ツキ</t>
    </rPh>
    <rPh sb="10" eb="11">
      <t>フク</t>
    </rPh>
    <phoneticPr fontId="1"/>
  </si>
  <si>
    <t>もっぱら雪上を走行するもの</t>
    <rPh sb="4" eb="6">
      <t>セツジョウ</t>
    </rPh>
    <rPh sb="7" eb="9">
      <t>ソウコウ</t>
    </rPh>
    <phoneticPr fontId="1"/>
  </si>
  <si>
    <t>計</t>
    <rPh sb="0" eb="1">
      <t>ケイ</t>
    </rPh>
    <phoneticPr fontId="1"/>
  </si>
  <si>
    <t>その他</t>
    <rPh sb="0" eb="3">
      <t>ソノタ</t>
    </rPh>
    <phoneticPr fontId="1"/>
  </si>
  <si>
    <t>前年度対比</t>
    <rPh sb="0" eb="3">
      <t>ゼンネンド</t>
    </rPh>
    <rPh sb="3" eb="5">
      <t>タイヒ</t>
    </rPh>
    <phoneticPr fontId="1"/>
  </si>
  <si>
    <t>区  分</t>
    <rPh sb="0" eb="4">
      <t>クブン</t>
    </rPh>
    <phoneticPr fontId="1"/>
  </si>
  <si>
    <t>実納税者数</t>
    <rPh sb="0" eb="1">
      <t>ジツ</t>
    </rPh>
    <rPh sb="1" eb="4">
      <t>ノウゼイシャ</t>
    </rPh>
    <rPh sb="4" eb="5">
      <t>スウ</t>
    </rPh>
    <phoneticPr fontId="1"/>
  </si>
  <si>
    <t>税額</t>
    <rPh sb="0" eb="2">
      <t>ゼイガク</t>
    </rPh>
    <phoneticPr fontId="1"/>
  </si>
  <si>
    <t>件数</t>
    <rPh sb="0" eb="2">
      <t>ケンスウ</t>
    </rPh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</si>
  <si>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</si>
  <si>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</si>
  <si>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人</t>
    <rPh sb="0" eb="1">
      <t>ヒト</t>
    </rPh>
    <phoneticPr fontId="1"/>
  </si>
  <si>
    <t>二輪の</t>
    <rPh sb="0" eb="2">
      <t>ニリン</t>
    </rPh>
    <phoneticPr fontId="1"/>
  </si>
  <si>
    <t>自動車</t>
    <rPh sb="0" eb="3">
      <t>ジドウシャ</t>
    </rPh>
    <phoneticPr fontId="1"/>
  </si>
  <si>
    <t>総排気量</t>
    <rPh sb="0" eb="1">
      <t>ソウ</t>
    </rPh>
    <rPh sb="1" eb="4">
      <t>ハイキリョウ</t>
    </rPh>
    <phoneticPr fontId="1"/>
  </si>
  <si>
    <t>三輪の</t>
    <rPh sb="0" eb="2">
      <t>サンリン</t>
    </rPh>
    <phoneticPr fontId="1"/>
  </si>
  <si>
    <t>農耕</t>
    <rPh sb="0" eb="2">
      <t>ノウコウ</t>
    </rPh>
    <phoneticPr fontId="1"/>
  </si>
  <si>
    <t>原動機付自転車</t>
    <rPh sb="0" eb="4">
      <t>ゲンドウキツ</t>
    </rPh>
    <rPh sb="4" eb="7">
      <t>ジテンシャ</t>
    </rPh>
    <phoneticPr fontId="1"/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</si>
  <si>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</si>
  <si>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小型</t>
    <rPh sb="0" eb="2">
      <t>コガタ</t>
    </rPh>
    <phoneticPr fontId="1"/>
  </si>
  <si>
    <t>区　分</t>
    <rPh sb="0" eb="3">
      <t>クブン</t>
    </rPh>
    <phoneticPr fontId="1"/>
  </si>
  <si>
    <t>総排気量</t>
    <rPh sb="0" eb="1">
      <t>ソウ</t>
    </rPh>
    <rPh sb="1" eb="4">
      <t>ハイキリョウ</t>
    </rPh>
    <phoneticPr fontId="1"/>
  </si>
  <si>
    <t>総排気量</t>
    <rPh sb="0" eb="1">
      <t>ソウ</t>
    </rPh>
    <rPh sb="1" eb="4">
      <t>ハイキリョウ</t>
    </rPh>
    <phoneticPr fontId="1"/>
  </si>
  <si>
    <t>非課税</t>
    <rPh sb="0" eb="3">
      <t>ヒカゼイ</t>
    </rPh>
    <phoneticPr fontId="1"/>
  </si>
  <si>
    <t>件数</t>
    <rPh sb="0" eb="2">
      <t>ケンスウ</t>
    </rPh>
    <phoneticPr fontId="1"/>
  </si>
  <si>
    <t>者数</t>
    <rPh sb="0" eb="1">
      <t>モノ</t>
    </rPh>
    <rPh sb="1" eb="2">
      <t>スウ</t>
    </rPh>
    <phoneticPr fontId="1"/>
  </si>
  <si>
    <t>件</t>
    <rPh sb="0" eb="1">
      <t>ケン</t>
    </rPh>
    <phoneticPr fontId="1"/>
  </si>
  <si>
    <t>人</t>
    <rPh sb="0" eb="1">
      <t>ニン</t>
    </rPh>
    <phoneticPr fontId="1"/>
  </si>
  <si>
    <t>原動機付自転車</t>
    <rPh sb="0" eb="4">
      <t>ゲンドウキツ</t>
    </rPh>
    <rPh sb="4" eb="7">
      <t>ジテンシャ</t>
    </rPh>
    <phoneticPr fontId="1"/>
  </si>
  <si>
    <t>軽自動車</t>
    <rPh sb="0" eb="4">
      <t>ケイジドウシャ</t>
    </rPh>
    <phoneticPr fontId="1"/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</si>
  <si>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</si>
  <si>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二輪の</t>
    <rPh sb="0" eb="2">
      <t>ニリン</t>
    </rPh>
    <phoneticPr fontId="1"/>
  </si>
  <si>
    <t>小型</t>
    <rPh sb="0" eb="2">
      <t>コガタ</t>
    </rPh>
    <phoneticPr fontId="1"/>
  </si>
  <si>
    <t>区　分</t>
    <rPh sb="0" eb="3">
      <t>クブン</t>
    </rPh>
    <phoneticPr fontId="1"/>
  </si>
  <si>
    <t>四輪乗用</t>
    <rPh sb="0" eb="2">
      <t>ヨンリン</t>
    </rPh>
    <rPh sb="2" eb="4">
      <t>ジョウヨウ</t>
    </rPh>
    <phoneticPr fontId="1"/>
  </si>
  <si>
    <t>四輪貨物用</t>
    <rPh sb="0" eb="2">
      <t>ヨンリン</t>
    </rPh>
    <rPh sb="2" eb="5">
      <t>カモツヨウ</t>
    </rPh>
    <phoneticPr fontId="1"/>
  </si>
  <si>
    <t>自動車</t>
    <rPh sb="0" eb="3">
      <t>ジドウシャ</t>
    </rPh>
    <phoneticPr fontId="1"/>
  </si>
  <si>
    <t>計</t>
    <rPh sb="0" eb="1">
      <t>ケイ</t>
    </rPh>
    <phoneticPr fontId="1"/>
  </si>
  <si>
    <t>総排気量</t>
    <rPh sb="0" eb="1">
      <t>ソウ</t>
    </rPh>
    <rPh sb="1" eb="4">
      <t>ハイキリョウ</t>
    </rPh>
    <phoneticPr fontId="1"/>
  </si>
  <si>
    <t>三輪の</t>
    <rPh sb="0" eb="2">
      <t>サンリン</t>
    </rPh>
    <phoneticPr fontId="1"/>
  </si>
  <si>
    <t>農耕</t>
    <rPh sb="0" eb="2">
      <t>ノウコウ</t>
    </rPh>
    <phoneticPr fontId="1"/>
  </si>
  <si>
    <t>その他</t>
    <rPh sb="0" eb="3">
      <t>ソノタ</t>
    </rPh>
    <phoneticPr fontId="1"/>
  </si>
  <si>
    <t>件</t>
    <rPh sb="0" eb="1">
      <t>ケン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</si>
  <si>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</si>
  <si>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総排気量50cc以下（左記のものを除く）</t>
    <rPh sb="0" eb="1">
      <t>ソウ</t>
    </rPh>
    <rPh sb="1" eb="4">
      <t>ハイキリョウ</t>
    </rPh>
    <rPh sb="8" eb="10">
      <t>イカ</t>
    </rPh>
    <rPh sb="11" eb="13">
      <t>サキ</t>
    </rPh>
    <rPh sb="17" eb="18">
      <t>ノゾ</t>
    </rPh>
    <phoneticPr fontId="1"/>
  </si>
  <si>
    <t>総排気量90cc以下</t>
    <rPh sb="0" eb="1">
      <t>ソウ</t>
    </rPh>
    <rPh sb="1" eb="4">
      <t>ハイキリョウ</t>
    </rPh>
    <rPh sb="8" eb="10">
      <t>イカ</t>
    </rPh>
    <phoneticPr fontId="1"/>
  </si>
  <si>
    <t>総排気量125cc以下</t>
    <rPh sb="0" eb="1">
      <t>ソウ</t>
    </rPh>
    <rPh sb="1" eb="4">
      <t>ハイキリョウ</t>
    </rPh>
    <rPh sb="9" eb="11">
      <t>イカ</t>
    </rPh>
    <phoneticPr fontId="1"/>
  </si>
  <si>
    <t>二輪のもの（側車付を含む）</t>
    <rPh sb="0" eb="2">
      <t>ニリン</t>
    </rPh>
    <rPh sb="6" eb="7">
      <t>ソバ</t>
    </rPh>
    <rPh sb="7" eb="8">
      <t>クルマ</t>
    </rPh>
    <rPh sb="8" eb="9">
      <t>ツキ</t>
    </rPh>
    <rPh sb="10" eb="11">
      <t>フク</t>
    </rPh>
    <phoneticPr fontId="1"/>
  </si>
  <si>
    <t>三輪のもの</t>
    <rPh sb="0" eb="2">
      <t>サンリン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</si>
  <si>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</si>
  <si>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</si>
  <si>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もっぱら雪上を走行するもの</t>
    <rPh sb="4" eb="6">
      <t>セツジョウ</t>
    </rPh>
    <rPh sb="7" eb="9">
      <t>ソウコウ</t>
    </rPh>
    <phoneticPr fontId="1"/>
  </si>
  <si>
    <t>農耕作業用</t>
    <rPh sb="0" eb="2">
      <t>ノウコウ</t>
    </rPh>
    <rPh sb="2" eb="5">
      <t>サギョウヨウ</t>
    </rPh>
    <phoneticPr fontId="1"/>
  </si>
  <si>
    <t>区  分</t>
    <rPh sb="0" eb="4">
      <t>クブン</t>
    </rPh>
    <phoneticPr fontId="1"/>
  </si>
  <si>
    <t>前年度対比</t>
    <rPh sb="0" eb="3">
      <t>ゼンネンド</t>
    </rPh>
    <rPh sb="3" eb="5">
      <t>タイヒ</t>
    </rPh>
    <phoneticPr fontId="1"/>
  </si>
  <si>
    <t>ミニカー</t>
    <phoneticPr fontId="2"/>
  </si>
  <si>
    <t>税額</t>
    <rPh sb="0" eb="2">
      <t>ゼイガク</t>
    </rPh>
    <phoneticPr fontId="1"/>
  </si>
  <si>
    <t>件数</t>
    <rPh sb="0" eb="2">
      <t>ケンスウ</t>
    </rPh>
    <phoneticPr fontId="1"/>
  </si>
  <si>
    <t>実納税者数</t>
    <rPh sb="0" eb="1">
      <t>ジツ</t>
    </rPh>
    <rPh sb="1" eb="4">
      <t>ノウゼイシャ</t>
    </rPh>
    <rPh sb="4" eb="5">
      <t>スウ</t>
    </rPh>
    <phoneticPr fontId="1"/>
  </si>
  <si>
    <t>円</t>
    <rPh sb="0" eb="1">
      <t>エン</t>
    </rPh>
    <phoneticPr fontId="1"/>
  </si>
  <si>
    <t>件</t>
    <rPh sb="0" eb="1">
      <t>ケンスウ</t>
    </rPh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</si>
  <si>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</si>
  <si>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</si>
  <si>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鶴見区</t>
    <rPh sb="0" eb="3">
      <t>ツルミク</t>
    </rPh>
    <phoneticPr fontId="1"/>
  </si>
  <si>
    <t>中区</t>
    <rPh sb="0" eb="2">
      <t>ナカク</t>
    </rPh>
    <phoneticPr fontId="1"/>
  </si>
  <si>
    <t>南区</t>
    <rPh sb="0" eb="2">
      <t>ミナミク</t>
    </rPh>
    <phoneticPr fontId="1"/>
  </si>
  <si>
    <t>旭区</t>
    <rPh sb="0" eb="2">
      <t>アサヒク</t>
    </rPh>
    <phoneticPr fontId="1"/>
  </si>
  <si>
    <t>磯子区</t>
    <rPh sb="0" eb="3">
      <t>イソゴク</t>
    </rPh>
    <phoneticPr fontId="1"/>
  </si>
  <si>
    <t>緑区</t>
    <rPh sb="0" eb="2">
      <t>ミドリク</t>
    </rPh>
    <phoneticPr fontId="1"/>
  </si>
  <si>
    <t>泉区</t>
    <rPh sb="0" eb="2">
      <t>イズミク</t>
    </rPh>
    <phoneticPr fontId="1"/>
  </si>
  <si>
    <t>実納税
者数</t>
    <rPh sb="0" eb="1">
      <t>ジツ</t>
    </rPh>
    <rPh sb="1" eb="3">
      <t>ノウゼイ</t>
    </rPh>
    <rPh sb="4" eb="5">
      <t>モノ</t>
    </rPh>
    <rPh sb="5" eb="6">
      <t>スウ</t>
    </rPh>
    <phoneticPr fontId="1"/>
  </si>
  <si>
    <t>保土ケ谷区</t>
    <rPh sb="0" eb="4">
      <t>ホドガヤ</t>
    </rPh>
    <rPh sb="4" eb="5">
      <t>ク</t>
    </rPh>
    <phoneticPr fontId="1"/>
  </si>
  <si>
    <t>戸塚区</t>
    <phoneticPr fontId="1"/>
  </si>
  <si>
    <t>戸塚区</t>
    <phoneticPr fontId="1"/>
  </si>
  <si>
    <t>戸塚区</t>
    <phoneticPr fontId="2"/>
  </si>
  <si>
    <t>戸塚区</t>
    <phoneticPr fontId="2"/>
  </si>
  <si>
    <t>戸塚区</t>
    <phoneticPr fontId="1"/>
  </si>
  <si>
    <t>合計</t>
    <rPh sb="0" eb="2">
      <t>ゴウケイ</t>
    </rPh>
    <phoneticPr fontId="1"/>
  </si>
  <si>
    <t>円</t>
    <rPh sb="0" eb="1">
      <t>エン</t>
    </rPh>
    <phoneticPr fontId="2"/>
  </si>
  <si>
    <t>旧税率</t>
    <rPh sb="0" eb="3">
      <t>キュウゼイリツ</t>
    </rPh>
    <phoneticPr fontId="2"/>
  </si>
  <si>
    <t>重課税率</t>
    <rPh sb="0" eb="2">
      <t>ジュウカ</t>
    </rPh>
    <rPh sb="2" eb="4">
      <t>ゼイリツ</t>
    </rPh>
    <phoneticPr fontId="2"/>
  </si>
  <si>
    <t>75％軽課</t>
    <rPh sb="3" eb="4">
      <t>ケイ</t>
    </rPh>
    <rPh sb="4" eb="5">
      <t>カ</t>
    </rPh>
    <phoneticPr fontId="2"/>
  </si>
  <si>
    <t>50％軽課</t>
    <rPh sb="3" eb="4">
      <t>ケイ</t>
    </rPh>
    <rPh sb="4" eb="5">
      <t>カ</t>
    </rPh>
    <phoneticPr fontId="2"/>
  </si>
  <si>
    <t>25％軽課</t>
    <rPh sb="3" eb="4">
      <t>ケイ</t>
    </rPh>
    <rPh sb="4" eb="5">
      <t>カ</t>
    </rPh>
    <phoneticPr fontId="2"/>
  </si>
  <si>
    <t>3,900円</t>
    <rPh sb="5" eb="6">
      <t>エン</t>
    </rPh>
    <phoneticPr fontId="2"/>
  </si>
  <si>
    <t>3,100円</t>
    <rPh sb="5" eb="6">
      <t>エン</t>
    </rPh>
    <phoneticPr fontId="2"/>
  </si>
  <si>
    <t>4,600円</t>
    <rPh sb="5" eb="6">
      <t>エン</t>
    </rPh>
    <phoneticPr fontId="2"/>
  </si>
  <si>
    <t>1,000円</t>
    <rPh sb="5" eb="6">
      <t>エン</t>
    </rPh>
    <phoneticPr fontId="2"/>
  </si>
  <si>
    <t>2,000円</t>
    <rPh sb="5" eb="6">
      <t>エン</t>
    </rPh>
    <phoneticPr fontId="2"/>
  </si>
  <si>
    <t>3,000円</t>
    <rPh sb="5" eb="6">
      <t>エン</t>
    </rPh>
    <phoneticPr fontId="2"/>
  </si>
  <si>
    <t>旧税率</t>
    <phoneticPr fontId="1"/>
  </si>
  <si>
    <t>5,500円</t>
    <rPh sb="5" eb="6">
      <t>エン</t>
    </rPh>
    <phoneticPr fontId="2"/>
  </si>
  <si>
    <t>6,900円</t>
    <rPh sb="5" eb="6">
      <t>エン</t>
    </rPh>
    <phoneticPr fontId="2"/>
  </si>
  <si>
    <t>8,200円</t>
    <rPh sb="5" eb="6">
      <t>エン</t>
    </rPh>
    <phoneticPr fontId="2"/>
  </si>
  <si>
    <t>1,800円</t>
    <rPh sb="5" eb="6">
      <t>エン</t>
    </rPh>
    <phoneticPr fontId="2"/>
  </si>
  <si>
    <t>3,500円</t>
    <rPh sb="5" eb="6">
      <t>エン</t>
    </rPh>
    <phoneticPr fontId="2"/>
  </si>
  <si>
    <t>5,200円</t>
    <rPh sb="5" eb="6">
      <t>エン</t>
    </rPh>
    <phoneticPr fontId="2"/>
  </si>
  <si>
    <t>7,200円</t>
    <rPh sb="5" eb="6">
      <t>エン</t>
    </rPh>
    <phoneticPr fontId="2"/>
  </si>
  <si>
    <t>10,800円</t>
    <rPh sb="6" eb="7">
      <t>エン</t>
    </rPh>
    <phoneticPr fontId="2"/>
  </si>
  <si>
    <t>12,900円</t>
    <rPh sb="6" eb="7">
      <t>エン</t>
    </rPh>
    <phoneticPr fontId="2"/>
  </si>
  <si>
    <t>2,700円</t>
    <rPh sb="5" eb="6">
      <t>エン</t>
    </rPh>
    <phoneticPr fontId="2"/>
  </si>
  <si>
    <t>5,400円</t>
    <rPh sb="5" eb="6">
      <t>エン</t>
    </rPh>
    <phoneticPr fontId="2"/>
  </si>
  <si>
    <t>8,100円</t>
    <rPh sb="5" eb="6">
      <t>エン</t>
    </rPh>
    <phoneticPr fontId="2"/>
  </si>
  <si>
    <t>3,800円</t>
    <rPh sb="5" eb="6">
      <t>エン</t>
    </rPh>
    <phoneticPr fontId="2"/>
  </si>
  <si>
    <t>4,500円</t>
    <rPh sb="5" eb="6">
      <t>エン</t>
    </rPh>
    <phoneticPr fontId="2"/>
  </si>
  <si>
    <t>1,900円</t>
    <rPh sb="5" eb="6">
      <t>エン</t>
    </rPh>
    <phoneticPr fontId="2"/>
  </si>
  <si>
    <t>2,900円</t>
    <rPh sb="5" eb="6">
      <t>エン</t>
    </rPh>
    <phoneticPr fontId="2"/>
  </si>
  <si>
    <t>4,000円</t>
    <rPh sb="5" eb="6">
      <t>エン</t>
    </rPh>
    <phoneticPr fontId="2"/>
  </si>
  <si>
    <t>5,000円</t>
    <rPh sb="5" eb="6">
      <t>エン</t>
    </rPh>
    <phoneticPr fontId="2"/>
  </si>
  <si>
    <t>6,000円</t>
    <rPh sb="5" eb="6">
      <t>エン</t>
    </rPh>
    <phoneticPr fontId="2"/>
  </si>
  <si>
    <t>1,300円</t>
    <rPh sb="5" eb="6">
      <t>エン</t>
    </rPh>
    <phoneticPr fontId="2"/>
  </si>
  <si>
    <t>2,500円</t>
    <rPh sb="5" eb="6">
      <t>エン</t>
    </rPh>
    <phoneticPr fontId="2"/>
  </si>
  <si>
    <t>二輪の</t>
    <phoneticPr fontId="2"/>
  </si>
  <si>
    <t>ミニカー</t>
    <phoneticPr fontId="2"/>
  </si>
  <si>
    <t>90cc</t>
    <phoneticPr fontId="2"/>
  </si>
  <si>
    <t>125cc</t>
    <phoneticPr fontId="2"/>
  </si>
  <si>
    <t>神奈川区</t>
    <rPh sb="0" eb="4">
      <t>カナガワク</t>
    </rPh>
    <phoneticPr fontId="1"/>
  </si>
  <si>
    <t>西区</t>
    <rPh sb="0" eb="2">
      <t>ニシク</t>
    </rPh>
    <phoneticPr fontId="1"/>
  </si>
  <si>
    <t>港南区</t>
    <rPh sb="0" eb="3">
      <t>コウナンク</t>
    </rPh>
    <phoneticPr fontId="1"/>
  </si>
  <si>
    <t>金沢区</t>
    <rPh sb="0" eb="3">
      <t>カナザワク</t>
    </rPh>
    <phoneticPr fontId="1"/>
  </si>
  <si>
    <t>港北区</t>
    <rPh sb="0" eb="3">
      <t>コウホクク</t>
    </rPh>
    <phoneticPr fontId="1"/>
  </si>
  <si>
    <t>青葉区</t>
    <rPh sb="0" eb="3">
      <t>アオバク</t>
    </rPh>
    <phoneticPr fontId="1"/>
  </si>
  <si>
    <t>都筑区</t>
    <rPh sb="0" eb="3">
      <t>ツヅキク</t>
    </rPh>
    <phoneticPr fontId="1"/>
  </si>
  <si>
    <t>戸塚区</t>
    <phoneticPr fontId="1"/>
  </si>
  <si>
    <t>戸塚区</t>
    <phoneticPr fontId="2"/>
  </si>
  <si>
    <t>栄区</t>
    <rPh sb="0" eb="2">
      <t>サカエク</t>
    </rPh>
    <phoneticPr fontId="1"/>
  </si>
  <si>
    <t>瀬谷区</t>
    <rPh sb="0" eb="3">
      <t>セヤク</t>
    </rPh>
    <phoneticPr fontId="1"/>
  </si>
  <si>
    <t>四輪貨物（営業用）</t>
    <rPh sb="5" eb="8">
      <t>エイギョウヨウ</t>
    </rPh>
    <phoneticPr fontId="2"/>
  </si>
  <si>
    <t>四輪貨物（自家用）</t>
    <rPh sb="5" eb="7">
      <t>ジカ</t>
    </rPh>
    <phoneticPr fontId="2"/>
  </si>
  <si>
    <t>-１１６-</t>
    <phoneticPr fontId="2"/>
  </si>
  <si>
    <t>-１１７-</t>
    <phoneticPr fontId="2"/>
  </si>
  <si>
    <t>-１１９-</t>
    <phoneticPr fontId="2"/>
  </si>
  <si>
    <t>-１１８-</t>
    <phoneticPr fontId="2"/>
  </si>
  <si>
    <t>-１２３-</t>
    <phoneticPr fontId="2"/>
  </si>
  <si>
    <t>-１２６-</t>
    <phoneticPr fontId="2"/>
  </si>
  <si>
    <t>-１２７-</t>
    <phoneticPr fontId="2"/>
  </si>
  <si>
    <t>-１２８-</t>
    <phoneticPr fontId="2"/>
  </si>
  <si>
    <t>-１２９-</t>
    <phoneticPr fontId="2"/>
  </si>
  <si>
    <t>-１３０-</t>
    <phoneticPr fontId="2"/>
  </si>
  <si>
    <t>-１３１-</t>
    <phoneticPr fontId="2"/>
  </si>
  <si>
    <t>四輪乗用（営業用）</t>
    <rPh sb="2" eb="4">
      <t>ジョウヨウ</t>
    </rPh>
    <rPh sb="5" eb="8">
      <t>エイギョウヨウ</t>
    </rPh>
    <phoneticPr fontId="2"/>
  </si>
  <si>
    <t>鶴見区</t>
  </si>
  <si>
    <t>中区</t>
  </si>
  <si>
    <t>南区</t>
  </si>
  <si>
    <t>旭区</t>
  </si>
  <si>
    <t>磯子区</t>
  </si>
  <si>
    <t>緑区</t>
  </si>
  <si>
    <t>戸塚区</t>
  </si>
  <si>
    <t>泉区</t>
  </si>
  <si>
    <t>計</t>
  </si>
  <si>
    <t>平成30年度</t>
    <phoneticPr fontId="2"/>
  </si>
  <si>
    <t>平成30年度</t>
    <phoneticPr fontId="2"/>
  </si>
  <si>
    <t>平成30年度</t>
    <rPh sb="0" eb="2">
      <t>ヘイセイ</t>
    </rPh>
    <rPh sb="4" eb="6">
      <t>ネンド</t>
    </rPh>
    <phoneticPr fontId="1"/>
  </si>
  <si>
    <t>平成30年度</t>
  </si>
  <si>
    <t>四輪乗用（自家用）</t>
    <phoneticPr fontId="2"/>
  </si>
  <si>
    <t>新税率</t>
    <phoneticPr fontId="2"/>
  </si>
  <si>
    <t>旧税率</t>
    <phoneticPr fontId="1"/>
  </si>
  <si>
    <t>戸塚区</t>
    <phoneticPr fontId="1"/>
  </si>
  <si>
    <t>-１２０-</t>
    <phoneticPr fontId="2"/>
  </si>
  <si>
    <t>-１２１-</t>
    <phoneticPr fontId="2"/>
  </si>
  <si>
    <t>-１２２-</t>
    <phoneticPr fontId="2"/>
  </si>
  <si>
    <t>-１２４-</t>
    <phoneticPr fontId="2"/>
  </si>
  <si>
    <t>-１２５-</t>
    <phoneticPr fontId="2"/>
  </si>
  <si>
    <t>平成30年度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</si>
</sst>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&quot;_ ;_ @_ "/>
    <numFmt numFmtId="177" formatCode="_ * #,##0.0_ ;_ * \-#,##0.0_ ;_ * &quot;&quot;_ ;_ @_ "/>
    <numFmt numFmtId="178" formatCode="0.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39">
    <xf numFmtId="0" fontId="0" fillId="0" borderId="0" xfId="0"/>
    <xf numFmtId="38" fontId="4" fillId="0" borderId="0" xfId="1" applyFont="1" applyAlignment="1" applyProtection="1">
      <alignment vertical="center"/>
    </xf>
    <xf numFmtId="38" fontId="4" fillId="0" borderId="0" xfId="1" applyFont="1" applyBorder="1" applyAlignment="1" applyProtection="1">
      <alignment vertical="center"/>
    </xf>
    <xf numFmtId="38" fontId="4" fillId="0" borderId="0" xfId="1" applyFont="1" applyBorder="1" applyAlignment="1" applyProtection="1">
      <alignment horizontal="distributed" vertical="center"/>
    </xf>
    <xf numFmtId="176" fontId="4" fillId="0" borderId="0" xfId="1" applyNumberFormat="1" applyFont="1" applyBorder="1" applyAlignment="1" applyProtection="1">
      <alignment vertical="center"/>
    </xf>
    <xf numFmtId="177" fontId="4" fillId="0" borderId="0" xfId="1" applyNumberFormat="1" applyFont="1" applyBorder="1" applyAlignment="1" applyProtection="1">
      <alignment vertical="center"/>
    </xf>
    <xf numFmtId="0" fontId="4" fillId="0" borderId="0" xfId="1" applyNumberFormat="1" applyFont="1" applyAlignment="1" applyProtection="1">
      <alignment vertical="center"/>
    </xf>
    <xf numFmtId="49" fontId="5" fillId="0" borderId="0" xfId="1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top" wrapText="1"/>
    </xf>
    <xf numFmtId="0" fontId="5" fillId="0" borderId="28" xfId="0" applyFont="1" applyBorder="1" applyAlignment="1" applyProtection="1">
      <alignment vertical="top" wrapText="1"/>
    </xf>
    <xf numFmtId="0" fontId="4" fillId="0" borderId="34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distributed" vertical="center"/>
    </xf>
    <xf numFmtId="176" fontId="5" fillId="0" borderId="12" xfId="0" applyNumberFormat="1" applyFont="1" applyBorder="1" applyAlignment="1" applyProtection="1">
      <alignment vertical="center"/>
    </xf>
    <xf numFmtId="176" fontId="5" fillId="0" borderId="27" xfId="0" applyNumberFormat="1" applyFont="1" applyBorder="1" applyAlignment="1" applyProtection="1">
      <alignment vertical="center"/>
    </xf>
    <xf numFmtId="176" fontId="5" fillId="0" borderId="28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distributed" vertical="center"/>
    </xf>
    <xf numFmtId="176" fontId="5" fillId="0" borderId="18" xfId="0" applyNumberFormat="1" applyFont="1" applyBorder="1" applyAlignment="1" applyProtection="1">
      <alignment vertical="center"/>
    </xf>
    <xf numFmtId="176" fontId="5" fillId="0" borderId="20" xfId="0" applyNumberFormat="1" applyFont="1" applyBorder="1" applyAlignment="1" applyProtection="1">
      <alignment vertical="center"/>
    </xf>
    <xf numFmtId="176" fontId="5" fillId="0" borderId="31" xfId="0" applyNumberFormat="1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distributed" vertical="center"/>
    </xf>
    <xf numFmtId="0" fontId="4" fillId="0" borderId="35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176" fontId="5" fillId="0" borderId="12" xfId="0" applyNumberFormat="1" applyFont="1" applyBorder="1" applyAlignment="1" applyProtection="1">
      <alignment vertical="center"/>
      <protection locked="0"/>
    </xf>
    <xf numFmtId="176" fontId="5" fillId="0" borderId="27" xfId="0" applyNumberFormat="1" applyFont="1" applyBorder="1" applyAlignment="1" applyProtection="1">
      <alignment vertical="center"/>
      <protection locked="0"/>
    </xf>
    <xf numFmtId="176" fontId="5" fillId="0" borderId="28" xfId="0" applyNumberFormat="1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distributed" vertical="center"/>
    </xf>
    <xf numFmtId="176" fontId="5" fillId="0" borderId="35" xfId="0" applyNumberFormat="1" applyFont="1" applyBorder="1" applyAlignment="1" applyProtection="1">
      <alignment vertical="center"/>
      <protection locked="0"/>
    </xf>
    <xf numFmtId="176" fontId="5" fillId="0" borderId="36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</xf>
    <xf numFmtId="0" fontId="5" fillId="0" borderId="3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6" fillId="0" borderId="0" xfId="0" applyFont="1"/>
    <xf numFmtId="0" fontId="5" fillId="0" borderId="17" xfId="0" applyFont="1" applyBorder="1" applyAlignment="1">
      <alignment horizontal="distributed" vertical="center"/>
    </xf>
    <xf numFmtId="176" fontId="5" fillId="0" borderId="18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0" fontId="5" fillId="0" borderId="22" xfId="0" applyFont="1" applyBorder="1" applyAlignment="1">
      <alignment horizontal="distributed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38" fontId="5" fillId="0" borderId="0" xfId="1" applyFont="1" applyAlignment="1" applyProtection="1">
      <alignment vertical="center" shrinkToFit="1"/>
    </xf>
    <xf numFmtId="38" fontId="5" fillId="0" borderId="0" xfId="1" applyFont="1" applyBorder="1" applyAlignment="1" applyProtection="1">
      <alignment vertical="center" shrinkToFit="1"/>
    </xf>
    <xf numFmtId="38" fontId="5" fillId="0" borderId="1" xfId="1" applyFont="1" applyBorder="1" applyAlignment="1" applyProtection="1">
      <alignment vertical="center" shrinkToFit="1"/>
    </xf>
    <xf numFmtId="38" fontId="5" fillId="0" borderId="23" xfId="1" applyFont="1" applyBorder="1" applyAlignment="1" applyProtection="1">
      <alignment vertical="center" shrinkToFit="1"/>
    </xf>
    <xf numFmtId="38" fontId="5" fillId="0" borderId="38" xfId="1" applyFont="1" applyBorder="1" applyAlignment="1" applyProtection="1">
      <alignment vertical="center" shrinkToFit="1"/>
    </xf>
    <xf numFmtId="38" fontId="5" fillId="0" borderId="26" xfId="1" applyFont="1" applyBorder="1" applyAlignment="1" applyProtection="1">
      <alignment vertical="center" shrinkToFit="1"/>
    </xf>
    <xf numFmtId="38" fontId="5" fillId="0" borderId="2" xfId="1" applyFont="1" applyBorder="1" applyAlignment="1" applyProtection="1">
      <alignment vertical="center" shrinkToFit="1"/>
    </xf>
    <xf numFmtId="38" fontId="5" fillId="0" borderId="3" xfId="1" applyFont="1" applyBorder="1" applyAlignment="1" applyProtection="1">
      <alignment vertical="center" shrinkToFit="1"/>
    </xf>
    <xf numFmtId="38" fontId="5" fillId="0" borderId="39" xfId="1" applyFont="1" applyBorder="1" applyAlignment="1" applyProtection="1">
      <alignment vertical="center" shrinkToFit="1"/>
    </xf>
    <xf numFmtId="38" fontId="5" fillId="0" borderId="32" xfId="1" applyFont="1" applyBorder="1" applyAlignment="1" applyProtection="1">
      <alignment vertical="center" shrinkToFit="1"/>
    </xf>
    <xf numFmtId="38" fontId="5" fillId="0" borderId="24" xfId="1" applyFont="1" applyBorder="1" applyAlignment="1" applyProtection="1">
      <alignment vertical="center" shrinkToFit="1"/>
    </xf>
    <xf numFmtId="38" fontId="5" fillId="0" borderId="4" xfId="1" applyFont="1" applyBorder="1" applyAlignment="1" applyProtection="1">
      <alignment vertical="center" shrinkToFit="1"/>
    </xf>
    <xf numFmtId="38" fontId="5" fillId="0" borderId="33" xfId="1" applyFont="1" applyBorder="1" applyAlignment="1" applyProtection="1">
      <alignment vertical="center" shrinkToFit="1"/>
    </xf>
    <xf numFmtId="38" fontId="5" fillId="0" borderId="40" xfId="1" applyFont="1" applyBorder="1" applyAlignment="1" applyProtection="1">
      <alignment vertical="center" shrinkToFit="1"/>
    </xf>
    <xf numFmtId="38" fontId="5" fillId="0" borderId="28" xfId="1" applyFont="1" applyBorder="1" applyAlignment="1" applyProtection="1">
      <alignment vertical="center" shrinkToFit="1"/>
    </xf>
    <xf numFmtId="38" fontId="5" fillId="0" borderId="5" xfId="1" applyFont="1" applyBorder="1" applyAlignment="1" applyProtection="1">
      <alignment vertical="center" shrinkToFit="1"/>
    </xf>
    <xf numFmtId="38" fontId="5" fillId="0" borderId="41" xfId="1" applyFont="1" applyBorder="1" applyAlignment="1" applyProtection="1">
      <alignment vertical="center" shrinkToFit="1"/>
    </xf>
    <xf numFmtId="38" fontId="5" fillId="0" borderId="6" xfId="1" applyFont="1" applyBorder="1" applyAlignment="1" applyProtection="1">
      <alignment vertical="center" shrinkToFit="1"/>
    </xf>
    <xf numFmtId="38" fontId="5" fillId="0" borderId="12" xfId="1" applyFont="1" applyBorder="1" applyAlignment="1" applyProtection="1">
      <alignment vertical="center" shrinkToFit="1"/>
    </xf>
    <xf numFmtId="38" fontId="5" fillId="0" borderId="7" xfId="1" applyFont="1" applyBorder="1" applyAlignment="1" applyProtection="1">
      <alignment vertical="center" shrinkToFit="1"/>
    </xf>
    <xf numFmtId="38" fontId="5" fillId="0" borderId="8" xfId="1" applyFont="1" applyBorder="1" applyAlignment="1" applyProtection="1">
      <alignment vertical="center" shrinkToFit="1"/>
    </xf>
    <xf numFmtId="38" fontId="5" fillId="0" borderId="31" xfId="1" applyFont="1" applyBorder="1" applyAlignment="1" applyProtection="1">
      <alignment vertical="center" shrinkToFit="1"/>
    </xf>
    <xf numFmtId="38" fontId="5" fillId="0" borderId="9" xfId="1" applyFont="1" applyBorder="1" applyAlignment="1" applyProtection="1">
      <alignment vertical="center" shrinkToFit="1"/>
    </xf>
    <xf numFmtId="38" fontId="5" fillId="0" borderId="30" xfId="1" applyFont="1" applyBorder="1" applyAlignment="1" applyProtection="1">
      <alignment vertical="center" shrinkToFit="1"/>
    </xf>
    <xf numFmtId="38" fontId="5" fillId="0" borderId="18" xfId="1" applyFont="1" applyBorder="1" applyAlignment="1" applyProtection="1">
      <alignment vertical="center" shrinkToFit="1"/>
    </xf>
    <xf numFmtId="38" fontId="5" fillId="0" borderId="10" xfId="1" applyFont="1" applyBorder="1" applyAlignment="1" applyProtection="1">
      <alignment vertical="center" shrinkToFit="1"/>
    </xf>
    <xf numFmtId="38" fontId="5" fillId="0" borderId="16" xfId="1" applyFont="1" applyBorder="1" applyAlignment="1" applyProtection="1">
      <alignment vertical="center" shrinkToFit="1"/>
    </xf>
    <xf numFmtId="38" fontId="5" fillId="0" borderId="4" xfId="1" applyFont="1" applyBorder="1" applyAlignment="1" applyProtection="1">
      <alignment horizontal="center" vertical="center" shrinkToFit="1"/>
    </xf>
    <xf numFmtId="38" fontId="5" fillId="0" borderId="27" xfId="1" applyFont="1" applyBorder="1" applyAlignment="1" applyProtection="1">
      <alignment vertical="center" shrinkToFit="1"/>
    </xf>
    <xf numFmtId="38" fontId="5" fillId="0" borderId="15" xfId="1" applyFont="1" applyBorder="1" applyAlignment="1" applyProtection="1">
      <alignment vertical="center" shrinkToFit="1"/>
    </xf>
    <xf numFmtId="38" fontId="5" fillId="0" borderId="13" xfId="1" applyFont="1" applyBorder="1" applyAlignment="1" applyProtection="1">
      <alignment vertical="center" shrinkToFit="1"/>
    </xf>
    <xf numFmtId="38" fontId="5" fillId="0" borderId="42" xfId="1" applyFont="1" applyBorder="1" applyAlignment="1" applyProtection="1">
      <alignment vertical="center" shrinkToFit="1"/>
    </xf>
    <xf numFmtId="38" fontId="5" fillId="0" borderId="11" xfId="1" applyFont="1" applyBorder="1" applyAlignment="1" applyProtection="1">
      <alignment vertical="center" shrinkToFit="1"/>
    </xf>
    <xf numFmtId="38" fontId="5" fillId="0" borderId="43" xfId="1" applyFont="1" applyBorder="1" applyAlignment="1" applyProtection="1">
      <alignment vertical="center" shrinkToFit="1"/>
    </xf>
    <xf numFmtId="38" fontId="5" fillId="0" borderId="14" xfId="1" applyFont="1" applyBorder="1" applyAlignment="1" applyProtection="1">
      <alignment vertical="center" shrinkToFit="1"/>
    </xf>
    <xf numFmtId="38" fontId="5" fillId="0" borderId="44" xfId="1" applyFont="1" applyBorder="1" applyAlignment="1" applyProtection="1">
      <alignment vertical="center" shrinkToFit="1"/>
    </xf>
    <xf numFmtId="38" fontId="5" fillId="0" borderId="8" xfId="1" applyFont="1" applyBorder="1" applyAlignment="1" applyProtection="1">
      <alignment vertical="top" shrinkToFit="1"/>
    </xf>
    <xf numFmtId="38" fontId="5" fillId="0" borderId="27" xfId="1" applyFont="1" applyBorder="1" applyAlignment="1" applyProtection="1">
      <alignment vertical="top" shrinkToFit="1"/>
    </xf>
    <xf numFmtId="38" fontId="5" fillId="0" borderId="17" xfId="1" applyFont="1" applyBorder="1" applyAlignment="1" applyProtection="1">
      <alignment vertical="center" shrinkToFit="1"/>
    </xf>
    <xf numFmtId="38" fontId="5" fillId="0" borderId="20" xfId="1" applyFont="1" applyBorder="1" applyAlignment="1" applyProtection="1">
      <alignment horizontal="right" vertical="center" shrinkToFit="1"/>
    </xf>
    <xf numFmtId="38" fontId="5" fillId="0" borderId="18" xfId="1" applyFont="1" applyBorder="1" applyAlignment="1" applyProtection="1">
      <alignment horizontal="right" vertical="center" shrinkToFit="1"/>
    </xf>
    <xf numFmtId="38" fontId="5" fillId="0" borderId="8" xfId="1" applyFont="1" applyBorder="1" applyAlignment="1" applyProtection="1">
      <alignment horizontal="right" vertical="center" shrinkToFit="1"/>
    </xf>
    <xf numFmtId="38" fontId="5" fillId="0" borderId="19" xfId="1" applyFont="1" applyBorder="1" applyAlignment="1" applyProtection="1">
      <alignment horizontal="right" vertical="center" shrinkToFit="1"/>
    </xf>
    <xf numFmtId="38" fontId="5" fillId="0" borderId="31" xfId="1" applyFont="1" applyBorder="1" applyAlignment="1" applyProtection="1">
      <alignment horizontal="right" vertical="center" shrinkToFit="1"/>
    </xf>
    <xf numFmtId="38" fontId="5" fillId="0" borderId="21" xfId="1" applyFont="1" applyBorder="1" applyAlignment="1" applyProtection="1">
      <alignment horizontal="right" vertical="center" shrinkToFit="1"/>
    </xf>
    <xf numFmtId="38" fontId="5" fillId="0" borderId="20" xfId="1" applyFont="1" applyBorder="1" applyAlignment="1" applyProtection="1">
      <alignment vertical="center" shrinkToFit="1"/>
    </xf>
    <xf numFmtId="38" fontId="5" fillId="0" borderId="4" xfId="1" applyFont="1" applyBorder="1" applyAlignment="1" applyProtection="1">
      <alignment horizontal="distributed" vertical="center" shrinkToFit="1"/>
    </xf>
    <xf numFmtId="176" fontId="5" fillId="0" borderId="27" xfId="1" applyNumberFormat="1" applyFont="1" applyBorder="1" applyAlignment="1" applyProtection="1">
      <alignment vertical="center" shrinkToFit="1"/>
    </xf>
    <xf numFmtId="176" fontId="5" fillId="0" borderId="12" xfId="1" applyNumberFormat="1" applyFont="1" applyBorder="1" applyAlignment="1" applyProtection="1">
      <alignment vertical="center" shrinkToFit="1"/>
    </xf>
    <xf numFmtId="177" fontId="5" fillId="0" borderId="27" xfId="1" applyNumberFormat="1" applyFont="1" applyBorder="1" applyAlignment="1" applyProtection="1">
      <alignment vertical="center" shrinkToFit="1"/>
    </xf>
    <xf numFmtId="177" fontId="5" fillId="0" borderId="0" xfId="1" applyNumberFormat="1" applyFont="1" applyBorder="1" applyAlignment="1" applyProtection="1">
      <alignment vertical="center" shrinkToFit="1"/>
    </xf>
    <xf numFmtId="176" fontId="5" fillId="0" borderId="15" xfId="1" applyNumberFormat="1" applyFont="1" applyBorder="1" applyAlignment="1" applyProtection="1">
      <alignment vertical="center" shrinkToFit="1"/>
    </xf>
    <xf numFmtId="177" fontId="5" fillId="0" borderId="12" xfId="1" applyNumberFormat="1" applyFont="1" applyBorder="1" applyAlignment="1" applyProtection="1">
      <alignment vertical="center" shrinkToFit="1"/>
    </xf>
    <xf numFmtId="177" fontId="5" fillId="0" borderId="28" xfId="1" applyNumberFormat="1" applyFont="1" applyBorder="1" applyAlignment="1" applyProtection="1">
      <alignment vertical="center" shrinkToFit="1"/>
    </xf>
    <xf numFmtId="177" fontId="5" fillId="0" borderId="44" xfId="1" applyNumberFormat="1" applyFont="1" applyBorder="1" applyAlignment="1" applyProtection="1">
      <alignment vertical="center" shrinkToFit="1"/>
    </xf>
    <xf numFmtId="176" fontId="5" fillId="0" borderId="40" xfId="1" applyNumberFormat="1" applyFont="1" applyBorder="1" applyAlignment="1" applyProtection="1">
      <alignment vertical="center" shrinkToFit="1"/>
    </xf>
    <xf numFmtId="176" fontId="5" fillId="0" borderId="16" xfId="1" applyNumberFormat="1" applyFont="1" applyBorder="1" applyAlignment="1" applyProtection="1">
      <alignment vertical="center" shrinkToFit="1"/>
    </xf>
    <xf numFmtId="0" fontId="6" fillId="0" borderId="0" xfId="0" applyFont="1" applyAlignment="1">
      <alignment shrinkToFit="1"/>
    </xf>
    <xf numFmtId="38" fontId="5" fillId="0" borderId="17" xfId="1" applyFont="1" applyBorder="1" applyAlignment="1" applyProtection="1">
      <alignment horizontal="distributed" vertical="center" shrinkToFit="1"/>
    </xf>
    <xf numFmtId="176" fontId="5" fillId="0" borderId="20" xfId="1" applyNumberFormat="1" applyFont="1" applyBorder="1" applyAlignment="1" applyProtection="1">
      <alignment vertical="center" shrinkToFit="1"/>
      <protection hidden="1"/>
    </xf>
    <xf numFmtId="176" fontId="5" fillId="0" borderId="18" xfId="1" applyNumberFormat="1" applyFont="1" applyBorder="1" applyAlignment="1" applyProtection="1">
      <alignment vertical="center" shrinkToFit="1"/>
      <protection hidden="1"/>
    </xf>
    <xf numFmtId="177" fontId="5" fillId="0" borderId="20" xfId="1" applyNumberFormat="1" applyFont="1" applyBorder="1" applyAlignment="1" applyProtection="1">
      <alignment vertical="center" shrinkToFit="1"/>
      <protection hidden="1"/>
    </xf>
    <xf numFmtId="177" fontId="5" fillId="0" borderId="8" xfId="1" applyNumberFormat="1" applyFont="1" applyBorder="1" applyAlignment="1" applyProtection="1">
      <alignment vertical="center" shrinkToFit="1"/>
      <protection hidden="1"/>
    </xf>
    <xf numFmtId="176" fontId="5" fillId="0" borderId="19" xfId="1" applyNumberFormat="1" applyFont="1" applyBorder="1" applyAlignment="1" applyProtection="1">
      <alignment vertical="center" shrinkToFit="1"/>
      <protection hidden="1"/>
    </xf>
    <xf numFmtId="177" fontId="5" fillId="0" borderId="18" xfId="1" applyNumberFormat="1" applyFont="1" applyBorder="1" applyAlignment="1" applyProtection="1">
      <alignment vertical="center" shrinkToFit="1"/>
      <protection hidden="1"/>
    </xf>
    <xf numFmtId="176" fontId="5" fillId="0" borderId="18" xfId="1" applyNumberFormat="1" applyFont="1" applyBorder="1" applyAlignment="1" applyProtection="1">
      <alignment vertical="center" shrinkToFit="1"/>
    </xf>
    <xf numFmtId="177" fontId="5" fillId="0" borderId="18" xfId="1" applyNumberFormat="1" applyFont="1" applyBorder="1" applyAlignment="1" applyProtection="1">
      <alignment vertical="center" shrinkToFit="1"/>
    </xf>
    <xf numFmtId="177" fontId="5" fillId="0" borderId="8" xfId="1" applyNumberFormat="1" applyFont="1" applyBorder="1" applyAlignment="1" applyProtection="1">
      <alignment vertical="center" shrinkToFit="1"/>
    </xf>
    <xf numFmtId="176" fontId="5" fillId="0" borderId="19" xfId="1" applyNumberFormat="1" applyFont="1" applyBorder="1" applyAlignment="1" applyProtection="1">
      <alignment vertical="center" shrinkToFit="1"/>
    </xf>
    <xf numFmtId="177" fontId="5" fillId="0" borderId="20" xfId="1" applyNumberFormat="1" applyFont="1" applyBorder="1" applyAlignment="1" applyProtection="1">
      <alignment vertical="center" shrinkToFit="1"/>
    </xf>
    <xf numFmtId="177" fontId="5" fillId="0" borderId="31" xfId="1" applyNumberFormat="1" applyFont="1" applyBorder="1" applyAlignment="1" applyProtection="1">
      <alignment vertical="center" shrinkToFit="1"/>
    </xf>
    <xf numFmtId="176" fontId="5" fillId="0" borderId="27" xfId="1" applyNumberFormat="1" applyFont="1" applyBorder="1" applyAlignment="1" applyProtection="1">
      <alignment vertical="center" shrinkToFit="1"/>
      <protection hidden="1"/>
    </xf>
    <xf numFmtId="176" fontId="5" fillId="0" borderId="12" xfId="1" applyNumberFormat="1" applyFont="1" applyBorder="1" applyAlignment="1" applyProtection="1">
      <alignment vertical="center" shrinkToFit="1"/>
      <protection hidden="1"/>
    </xf>
    <xf numFmtId="177" fontId="5" fillId="0" borderId="27" xfId="1" applyNumberFormat="1" applyFont="1" applyBorder="1" applyAlignment="1" applyProtection="1">
      <alignment vertical="center" shrinkToFit="1"/>
      <protection hidden="1"/>
    </xf>
    <xf numFmtId="177" fontId="5" fillId="0" borderId="0" xfId="1" applyNumberFormat="1" applyFont="1" applyBorder="1" applyAlignment="1" applyProtection="1">
      <alignment vertical="center" shrinkToFit="1"/>
      <protection hidden="1"/>
    </xf>
    <xf numFmtId="176" fontId="5" fillId="0" borderId="15" xfId="1" applyNumberFormat="1" applyFont="1" applyBorder="1" applyAlignment="1" applyProtection="1">
      <alignment vertical="center" shrinkToFit="1"/>
      <protection hidden="1"/>
    </xf>
    <xf numFmtId="177" fontId="5" fillId="0" borderId="12" xfId="1" applyNumberFormat="1" applyFont="1" applyBorder="1" applyAlignment="1" applyProtection="1">
      <alignment vertical="center" shrinkToFit="1"/>
      <protection hidden="1"/>
    </xf>
    <xf numFmtId="38" fontId="5" fillId="0" borderId="35" xfId="1" applyFont="1" applyBorder="1" applyAlignment="1" applyProtection="1">
      <alignment vertical="center" shrinkToFit="1"/>
    </xf>
    <xf numFmtId="38" fontId="5" fillId="0" borderId="36" xfId="1" applyFont="1" applyBorder="1" applyAlignment="1" applyProtection="1">
      <alignment vertical="center" shrinkToFit="1"/>
    </xf>
    <xf numFmtId="38" fontId="5" fillId="0" borderId="37" xfId="1" applyFont="1" applyBorder="1" applyAlignment="1" applyProtection="1">
      <alignment vertical="center" shrinkToFit="1"/>
    </xf>
    <xf numFmtId="176" fontId="5" fillId="0" borderId="27" xfId="1" applyNumberFormat="1" applyFont="1" applyFill="1" applyBorder="1" applyAlignment="1" applyProtection="1">
      <alignment vertical="center" shrinkToFit="1"/>
      <protection hidden="1"/>
    </xf>
    <xf numFmtId="176" fontId="5" fillId="0" borderId="12" xfId="1" applyNumberFormat="1" applyFont="1" applyFill="1" applyBorder="1" applyAlignment="1" applyProtection="1">
      <alignment vertical="center" shrinkToFit="1"/>
      <protection hidden="1"/>
    </xf>
    <xf numFmtId="177" fontId="5" fillId="0" borderId="27" xfId="1" applyNumberFormat="1" applyFont="1" applyFill="1" applyBorder="1" applyAlignment="1" applyProtection="1">
      <alignment vertical="center" shrinkToFit="1"/>
      <protection hidden="1"/>
    </xf>
    <xf numFmtId="177" fontId="5" fillId="0" borderId="0" xfId="1" applyNumberFormat="1" applyFont="1" applyFill="1" applyBorder="1" applyAlignment="1" applyProtection="1">
      <alignment vertical="center" shrinkToFit="1"/>
      <protection hidden="1"/>
    </xf>
    <xf numFmtId="176" fontId="5" fillId="0" borderId="15" xfId="1" applyNumberFormat="1" applyFont="1" applyFill="1" applyBorder="1" applyAlignment="1" applyProtection="1">
      <alignment vertical="center" shrinkToFit="1"/>
      <protection hidden="1"/>
    </xf>
    <xf numFmtId="177" fontId="5" fillId="0" borderId="12" xfId="1" applyNumberFormat="1" applyFont="1" applyFill="1" applyBorder="1" applyAlignment="1" applyProtection="1">
      <alignment vertical="center" shrinkToFit="1"/>
      <protection hidden="1"/>
    </xf>
    <xf numFmtId="38" fontId="5" fillId="0" borderId="22" xfId="1" applyFont="1" applyBorder="1" applyAlignment="1" applyProtection="1">
      <alignment horizontal="distributed" vertical="center" shrinkToFit="1"/>
    </xf>
    <xf numFmtId="176" fontId="5" fillId="0" borderId="36" xfId="1" applyNumberFormat="1" applyFont="1" applyFill="1" applyBorder="1" applyAlignment="1" applyProtection="1">
      <alignment vertical="center" shrinkToFit="1"/>
      <protection hidden="1"/>
    </xf>
    <xf numFmtId="176" fontId="5" fillId="0" borderId="35" xfId="1" applyNumberFormat="1" applyFont="1" applyFill="1" applyBorder="1" applyAlignment="1" applyProtection="1">
      <alignment vertical="center" shrinkToFit="1"/>
      <protection hidden="1"/>
    </xf>
    <xf numFmtId="176" fontId="5" fillId="0" borderId="47" xfId="1" applyNumberFormat="1" applyFont="1" applyFill="1" applyBorder="1" applyAlignment="1" applyProtection="1">
      <alignment vertical="center" shrinkToFit="1"/>
      <protection hidden="1"/>
    </xf>
    <xf numFmtId="176" fontId="5" fillId="0" borderId="35" xfId="1" applyNumberFormat="1" applyFont="1" applyBorder="1" applyAlignment="1" applyProtection="1">
      <alignment vertical="center" shrinkToFit="1"/>
    </xf>
    <xf numFmtId="177" fontId="5" fillId="0" borderId="35" xfId="1" applyNumberFormat="1" applyFont="1" applyBorder="1" applyAlignment="1" applyProtection="1">
      <alignment vertical="center" shrinkToFit="1"/>
    </xf>
    <xf numFmtId="177" fontId="5" fillId="0" borderId="46" xfId="1" applyNumberFormat="1" applyFont="1" applyBorder="1" applyAlignment="1" applyProtection="1">
      <alignment vertical="center" shrinkToFit="1"/>
    </xf>
    <xf numFmtId="176" fontId="5" fillId="0" borderId="47" xfId="1" applyNumberFormat="1" applyFont="1" applyBorder="1" applyAlignment="1" applyProtection="1">
      <alignment vertical="center" shrinkToFit="1"/>
    </xf>
    <xf numFmtId="177" fontId="5" fillId="0" borderId="36" xfId="1" applyNumberFormat="1" applyFont="1" applyBorder="1" applyAlignment="1" applyProtection="1">
      <alignment vertical="center" shrinkToFit="1"/>
    </xf>
    <xf numFmtId="177" fontId="5" fillId="0" borderId="37" xfId="1" applyNumberFormat="1" applyFont="1" applyBorder="1" applyAlignment="1" applyProtection="1">
      <alignment vertical="center" shrinkToFit="1"/>
    </xf>
    <xf numFmtId="38" fontId="5" fillId="0" borderId="48" xfId="1" applyFont="1" applyBorder="1" applyAlignment="1" applyProtection="1">
      <alignment vertical="center" wrapText="1" shrinkToFit="1"/>
    </xf>
    <xf numFmtId="38" fontId="5" fillId="0" borderId="12" xfId="1" applyFont="1" applyBorder="1" applyAlignment="1" applyProtection="1">
      <alignment vertical="center" wrapText="1" shrinkToFit="1"/>
    </xf>
    <xf numFmtId="38" fontId="5" fillId="0" borderId="28" xfId="1" applyFont="1" applyBorder="1" applyAlignment="1" applyProtection="1">
      <alignment vertical="center" wrapText="1" shrinkToFit="1"/>
    </xf>
    <xf numFmtId="177" fontId="5" fillId="0" borderId="21" xfId="1" applyNumberFormat="1" applyFont="1" applyBorder="1" applyAlignment="1" applyProtection="1">
      <alignment vertical="center" shrinkToFit="1"/>
      <protection hidden="1"/>
    </xf>
    <xf numFmtId="177" fontId="5" fillId="0" borderId="44" xfId="1" applyNumberFormat="1" applyFont="1" applyBorder="1" applyAlignment="1" applyProtection="1">
      <alignment vertical="center" shrinkToFit="1"/>
      <protection hidden="1"/>
    </xf>
    <xf numFmtId="177" fontId="5" fillId="0" borderId="44" xfId="1" applyNumberFormat="1" applyFont="1" applyFill="1" applyBorder="1" applyAlignment="1" applyProtection="1">
      <alignment vertical="center" shrinkToFit="1"/>
      <protection hidden="1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38" fontId="11" fillId="0" borderId="0" xfId="1" applyFont="1" applyAlignment="1" applyProtection="1">
      <alignment vertical="center"/>
    </xf>
    <xf numFmtId="176" fontId="7" fillId="2" borderId="18" xfId="1" applyNumberFormat="1" applyFont="1" applyFill="1" applyBorder="1" applyAlignment="1" applyProtection="1">
      <alignment vertical="center" shrinkToFit="1"/>
      <protection hidden="1"/>
    </xf>
    <xf numFmtId="176" fontId="5" fillId="2" borderId="18" xfId="1" applyNumberFormat="1" applyFont="1" applyFill="1" applyBorder="1" applyAlignment="1" applyProtection="1">
      <alignment vertical="center" shrinkToFit="1"/>
      <protection hidden="1"/>
    </xf>
    <xf numFmtId="176" fontId="5" fillId="2" borderId="12" xfId="1" applyNumberFormat="1" applyFont="1" applyFill="1" applyBorder="1" applyAlignment="1" applyProtection="1">
      <alignment vertical="center" shrinkToFit="1"/>
      <protection hidden="1"/>
    </xf>
    <xf numFmtId="177" fontId="5" fillId="2" borderId="12" xfId="1" applyNumberFormat="1" applyFont="1" applyFill="1" applyBorder="1" applyAlignment="1" applyProtection="1">
      <alignment vertical="center" shrinkToFit="1"/>
    </xf>
    <xf numFmtId="177" fontId="5" fillId="2" borderId="0" xfId="1" applyNumberFormat="1" applyFont="1" applyFill="1" applyBorder="1" applyAlignment="1" applyProtection="1">
      <alignment vertical="center" shrinkToFit="1"/>
    </xf>
    <xf numFmtId="38" fontId="5" fillId="2" borderId="22" xfId="1" applyFont="1" applyFill="1" applyBorder="1" applyAlignment="1" applyProtection="1">
      <alignment horizontal="distributed" vertical="center" shrinkToFit="1"/>
    </xf>
    <xf numFmtId="176" fontId="5" fillId="2" borderId="20" xfId="1" applyNumberFormat="1" applyFont="1" applyFill="1" applyBorder="1" applyAlignment="1" applyProtection="1">
      <alignment vertical="center" shrinkToFit="1"/>
      <protection hidden="1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2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0" borderId="9" xfId="1" applyNumberFormat="1" applyFont="1" applyBorder="1" applyAlignment="1" applyProtection="1">
      <alignment vertical="center" shrinkToFit="1"/>
      <protection hidden="1"/>
    </xf>
    <xf numFmtId="38" fontId="5" fillId="0" borderId="34" xfId="1" applyFont="1" applyBorder="1" applyAlignment="1" applyProtection="1">
      <alignment horizontal="distributed" vertical="center" shrinkToFit="1"/>
    </xf>
    <xf numFmtId="38" fontId="5" fillId="0" borderId="58" xfId="1" applyFont="1" applyBorder="1" applyAlignment="1" applyProtection="1">
      <alignment horizontal="distributed" vertical="center" shrinkToFit="1"/>
    </xf>
    <xf numFmtId="176" fontId="5" fillId="0" borderId="16" xfId="1" applyNumberFormat="1" applyFont="1" applyBorder="1" applyAlignment="1" applyProtection="1">
      <alignment vertical="center" shrinkToFit="1"/>
      <protection hidden="1"/>
    </xf>
    <xf numFmtId="176" fontId="5" fillId="0" borderId="10" xfId="1" applyNumberFormat="1" applyFont="1" applyBorder="1" applyAlignment="1" applyProtection="1">
      <alignment vertical="center" shrinkToFit="1"/>
      <protection hidden="1"/>
    </xf>
    <xf numFmtId="176" fontId="12" fillId="0" borderId="15" xfId="1" applyNumberFormat="1" applyFont="1" applyBorder="1" applyAlignment="1" applyProtection="1">
      <alignment vertical="center" shrinkToFit="1"/>
    </xf>
    <xf numFmtId="176" fontId="12" fillId="0" borderId="12" xfId="1" applyNumberFormat="1" applyFont="1" applyBorder="1" applyAlignment="1" applyProtection="1">
      <alignment vertical="center" shrinkToFit="1"/>
    </xf>
    <xf numFmtId="176" fontId="12" fillId="0" borderId="19" xfId="1" applyNumberFormat="1" applyFont="1" applyBorder="1" applyAlignment="1" applyProtection="1">
      <alignment vertical="center" shrinkToFit="1"/>
      <protection hidden="1"/>
    </xf>
    <xf numFmtId="176" fontId="12" fillId="0" borderId="18" xfId="1" applyNumberFormat="1" applyFont="1" applyBorder="1" applyAlignment="1" applyProtection="1">
      <alignment vertical="center" shrinkToFit="1"/>
      <protection hidden="1"/>
    </xf>
    <xf numFmtId="176" fontId="12" fillId="0" borderId="15" xfId="1" applyNumberFormat="1" applyFont="1" applyBorder="1" applyAlignment="1" applyProtection="1">
      <alignment vertical="center" shrinkToFit="1"/>
      <protection hidden="1"/>
    </xf>
    <xf numFmtId="176" fontId="12" fillId="0" borderId="12" xfId="1" applyNumberFormat="1" applyFont="1" applyBorder="1" applyAlignment="1" applyProtection="1">
      <alignment vertical="center" shrinkToFit="1"/>
      <protection hidden="1"/>
    </xf>
    <xf numFmtId="177" fontId="5" fillId="0" borderId="36" xfId="1" applyNumberFormat="1" applyFont="1" applyBorder="1" applyAlignment="1" applyProtection="1">
      <alignment vertical="center" shrinkToFit="1"/>
      <protection hidden="1"/>
    </xf>
    <xf numFmtId="177" fontId="5" fillId="0" borderId="46" xfId="1" applyNumberFormat="1" applyFont="1" applyBorder="1" applyAlignment="1" applyProtection="1">
      <alignment vertical="center" shrinkToFit="1"/>
      <protection hidden="1"/>
    </xf>
    <xf numFmtId="177" fontId="5" fillId="0" borderId="35" xfId="1" applyNumberFormat="1" applyFont="1" applyBorder="1" applyAlignment="1" applyProtection="1">
      <alignment vertical="center" shrinkToFit="1"/>
      <protection hidden="1"/>
    </xf>
    <xf numFmtId="177" fontId="5" fillId="0" borderId="49" xfId="1" applyNumberFormat="1" applyFont="1" applyBorder="1" applyAlignment="1" applyProtection="1">
      <alignment vertical="center" shrinkToFit="1"/>
      <protection hidden="1"/>
    </xf>
    <xf numFmtId="177" fontId="5" fillId="2" borderId="35" xfId="1" applyNumberFormat="1" applyFont="1" applyFill="1" applyBorder="1" applyAlignment="1" applyProtection="1">
      <alignment vertical="center" shrinkToFit="1"/>
      <protection hidden="1"/>
    </xf>
    <xf numFmtId="177" fontId="5" fillId="2" borderId="46" xfId="1" applyNumberFormat="1" applyFont="1" applyFill="1" applyBorder="1" applyAlignment="1" applyProtection="1">
      <alignment vertical="center" shrinkToFit="1"/>
      <protection hidden="1"/>
    </xf>
    <xf numFmtId="38" fontId="5" fillId="2" borderId="1" xfId="1" applyFont="1" applyFill="1" applyBorder="1" applyAlignment="1" applyProtection="1">
      <alignment vertical="center" shrinkToFit="1"/>
    </xf>
    <xf numFmtId="38" fontId="5" fillId="2" borderId="3" xfId="1" applyFont="1" applyFill="1" applyBorder="1" applyAlignment="1" applyProtection="1">
      <alignment vertical="center" shrinkToFit="1"/>
    </xf>
    <xf numFmtId="38" fontId="5" fillId="2" borderId="39" xfId="1" applyFont="1" applyFill="1" applyBorder="1" applyAlignment="1" applyProtection="1">
      <alignment vertical="center" shrinkToFit="1"/>
    </xf>
    <xf numFmtId="38" fontId="5" fillId="2" borderId="23" xfId="1" applyFont="1" applyFill="1" applyBorder="1" applyAlignment="1" applyProtection="1">
      <alignment vertical="center" shrinkToFit="1"/>
    </xf>
    <xf numFmtId="38" fontId="5" fillId="2" borderId="26" xfId="1" applyFont="1" applyFill="1" applyBorder="1" applyAlignment="1" applyProtection="1">
      <alignment vertical="center" shrinkToFit="1"/>
    </xf>
    <xf numFmtId="38" fontId="5" fillId="2" borderId="4" xfId="1" applyFont="1" applyFill="1" applyBorder="1" applyAlignment="1" applyProtection="1">
      <alignment vertical="center" shrinkToFit="1"/>
    </xf>
    <xf numFmtId="38" fontId="5" fillId="2" borderId="0" xfId="1" applyFont="1" applyFill="1" applyBorder="1" applyAlignment="1" applyProtection="1">
      <alignment vertical="center" shrinkToFit="1"/>
    </xf>
    <xf numFmtId="38" fontId="5" fillId="2" borderId="5" xfId="1" applyFont="1" applyFill="1" applyBorder="1" applyAlignment="1" applyProtection="1">
      <alignment vertical="center" shrinkToFit="1"/>
    </xf>
    <xf numFmtId="38" fontId="5" fillId="2" borderId="28" xfId="1" applyFont="1" applyFill="1" applyBorder="1" applyAlignment="1" applyProtection="1">
      <alignment vertical="center" shrinkToFit="1"/>
    </xf>
    <xf numFmtId="38" fontId="5" fillId="2" borderId="8" xfId="1" applyFont="1" applyFill="1" applyBorder="1" applyAlignment="1" applyProtection="1">
      <alignment vertical="center" shrinkToFit="1"/>
    </xf>
    <xf numFmtId="38" fontId="5" fillId="2" borderId="9" xfId="1" applyFont="1" applyFill="1" applyBorder="1" applyAlignment="1" applyProtection="1">
      <alignment vertical="center" shrinkToFit="1"/>
    </xf>
    <xf numFmtId="38" fontId="5" fillId="2" borderId="31" xfId="1" applyFont="1" applyFill="1" applyBorder="1" applyAlignment="1" applyProtection="1">
      <alignment vertical="center" shrinkToFit="1"/>
    </xf>
    <xf numFmtId="38" fontId="5" fillId="2" borderId="4" xfId="1" applyFont="1" applyFill="1" applyBorder="1" applyAlignment="1" applyProtection="1">
      <alignment horizontal="center" vertical="center" shrinkToFit="1"/>
    </xf>
    <xf numFmtId="38" fontId="5" fillId="2" borderId="10" xfId="1" applyFont="1" applyFill="1" applyBorder="1" applyAlignment="1" applyProtection="1">
      <alignment vertical="center" shrinkToFit="1"/>
    </xf>
    <xf numFmtId="38" fontId="5" fillId="2" borderId="11" xfId="1" applyFont="1" applyFill="1" applyBorder="1" applyAlignment="1" applyProtection="1">
      <alignment vertical="center" shrinkToFit="1"/>
    </xf>
    <xf numFmtId="38" fontId="5" fillId="2" borderId="16" xfId="1" applyFont="1" applyFill="1" applyBorder="1" applyAlignment="1" applyProtection="1">
      <alignment vertical="center" shrinkToFit="1"/>
    </xf>
    <xf numFmtId="38" fontId="5" fillId="2" borderId="12" xfId="1" applyFont="1" applyFill="1" applyBorder="1" applyAlignment="1" applyProtection="1">
      <alignment vertical="center" shrinkToFit="1"/>
    </xf>
    <xf numFmtId="38" fontId="5" fillId="2" borderId="15" xfId="1" applyFont="1" applyFill="1" applyBorder="1" applyAlignment="1" applyProtection="1">
      <alignment vertical="center" shrinkToFit="1"/>
    </xf>
    <xf numFmtId="38" fontId="5" fillId="2" borderId="27" xfId="1" applyFont="1" applyFill="1" applyBorder="1" applyAlignment="1" applyProtection="1">
      <alignment vertical="center" wrapText="1" shrinkToFit="1"/>
    </xf>
    <xf numFmtId="38" fontId="5" fillId="2" borderId="12" xfId="1" applyFont="1" applyFill="1" applyBorder="1" applyAlignment="1" applyProtection="1">
      <alignment vertical="center" wrapText="1" shrinkToFit="1"/>
    </xf>
    <xf numFmtId="38" fontId="5" fillId="2" borderId="17" xfId="1" applyFont="1" applyFill="1" applyBorder="1" applyAlignment="1" applyProtection="1">
      <alignment vertical="center" shrinkToFit="1"/>
    </xf>
    <xf numFmtId="38" fontId="5" fillId="2" borderId="18" xfId="1" applyFont="1" applyFill="1" applyBorder="1" applyAlignment="1" applyProtection="1">
      <alignment horizontal="right" vertical="center" shrinkToFit="1"/>
    </xf>
    <xf numFmtId="38" fontId="5" fillId="2" borderId="4" xfId="1" applyFont="1" applyFill="1" applyBorder="1" applyAlignment="1" applyProtection="1">
      <alignment horizontal="distributed" vertical="center" shrinkToFit="1"/>
    </xf>
    <xf numFmtId="176" fontId="5" fillId="2" borderId="12" xfId="1" applyNumberFormat="1" applyFont="1" applyFill="1" applyBorder="1" applyAlignment="1" applyProtection="1">
      <alignment vertical="center" shrinkToFit="1"/>
    </xf>
    <xf numFmtId="176" fontId="5" fillId="2" borderId="15" xfId="1" applyNumberFormat="1" applyFont="1" applyFill="1" applyBorder="1" applyAlignment="1" applyProtection="1">
      <alignment vertical="center" shrinkToFit="1"/>
    </xf>
    <xf numFmtId="176" fontId="5" fillId="2" borderId="27" xfId="1" applyNumberFormat="1" applyFont="1" applyFill="1" applyBorder="1" applyAlignment="1" applyProtection="1">
      <alignment vertical="center" shrinkToFit="1"/>
    </xf>
    <xf numFmtId="177" fontId="5" fillId="2" borderId="28" xfId="1" applyNumberFormat="1" applyFont="1" applyFill="1" applyBorder="1" applyAlignment="1" applyProtection="1">
      <alignment vertical="center" shrinkToFit="1"/>
    </xf>
    <xf numFmtId="38" fontId="5" fillId="2" borderId="17" xfId="1" applyFont="1" applyFill="1" applyBorder="1" applyAlignment="1" applyProtection="1">
      <alignment horizontal="distributed" vertical="center" shrinkToFit="1"/>
    </xf>
    <xf numFmtId="176" fontId="5" fillId="2" borderId="27" xfId="1" applyNumberFormat="1" applyFont="1" applyFill="1" applyBorder="1" applyAlignment="1" applyProtection="1">
      <alignment vertical="center" shrinkToFit="1"/>
      <protection hidden="1"/>
    </xf>
    <xf numFmtId="176" fontId="5" fillId="2" borderId="35" xfId="1" applyNumberFormat="1" applyFont="1" applyFill="1" applyBorder="1" applyAlignment="1" applyProtection="1">
      <alignment vertical="center" shrinkToFit="1"/>
      <protection hidden="1"/>
    </xf>
    <xf numFmtId="176" fontId="5" fillId="2" borderId="47" xfId="1" applyNumberFormat="1" applyFont="1" applyFill="1" applyBorder="1" applyAlignment="1" applyProtection="1">
      <alignment vertical="center" shrinkToFit="1"/>
      <protection hidden="1"/>
    </xf>
    <xf numFmtId="176" fontId="5" fillId="2" borderId="36" xfId="1" applyNumberFormat="1" applyFont="1" applyFill="1" applyBorder="1" applyAlignment="1" applyProtection="1">
      <alignment vertical="center" shrinkToFit="1"/>
      <protection hidden="1"/>
    </xf>
    <xf numFmtId="38" fontId="5" fillId="2" borderId="46" xfId="1" applyFont="1" applyFill="1" applyBorder="1" applyAlignment="1" applyProtection="1">
      <alignment vertical="center" shrinkToFit="1"/>
    </xf>
    <xf numFmtId="38" fontId="4" fillId="2" borderId="0" xfId="1" applyFont="1" applyFill="1" applyAlignment="1" applyProtection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7" fillId="2" borderId="2" xfId="1" applyFont="1" applyFill="1" applyBorder="1" applyAlignment="1" applyProtection="1">
      <alignment vertical="center"/>
    </xf>
    <xf numFmtId="38" fontId="7" fillId="2" borderId="3" xfId="1" applyFont="1" applyFill="1" applyBorder="1" applyAlignment="1" applyProtection="1">
      <alignment vertical="center"/>
    </xf>
    <xf numFmtId="38" fontId="7" fillId="2" borderId="54" xfId="1" applyFont="1" applyFill="1" applyBorder="1" applyAlignment="1" applyProtection="1">
      <alignment vertical="center"/>
    </xf>
    <xf numFmtId="38" fontId="7" fillId="2" borderId="39" xfId="1" applyFont="1" applyFill="1" applyBorder="1" applyAlignment="1" applyProtection="1">
      <alignment vertical="center"/>
    </xf>
    <xf numFmtId="38" fontId="7" fillId="2" borderId="4" xfId="1" applyFont="1" applyFill="1" applyBorder="1" applyAlignment="1" applyProtection="1">
      <alignment vertical="center"/>
    </xf>
    <xf numFmtId="38" fontId="7" fillId="2" borderId="0" xfId="1" applyFont="1" applyFill="1" applyBorder="1" applyAlignment="1" applyProtection="1">
      <alignment vertical="center"/>
    </xf>
    <xf numFmtId="38" fontId="7" fillId="2" borderId="5" xfId="1" applyFont="1" applyFill="1" applyBorder="1" applyAlignment="1" applyProtection="1">
      <alignment vertical="center"/>
    </xf>
    <xf numFmtId="38" fontId="7" fillId="2" borderId="28" xfId="1" applyFont="1" applyFill="1" applyBorder="1" applyAlignment="1" applyProtection="1">
      <alignment vertical="center"/>
    </xf>
    <xf numFmtId="38" fontId="7" fillId="2" borderId="7" xfId="1" applyFont="1" applyFill="1" applyBorder="1" applyAlignment="1" applyProtection="1">
      <alignment vertical="center"/>
    </xf>
    <xf numFmtId="38" fontId="7" fillId="2" borderId="8" xfId="1" applyFont="1" applyFill="1" applyBorder="1" applyAlignment="1" applyProtection="1">
      <alignment vertical="center"/>
    </xf>
    <xf numFmtId="38" fontId="7" fillId="2" borderId="9" xfId="1" applyFont="1" applyFill="1" applyBorder="1" applyAlignment="1" applyProtection="1">
      <alignment vertical="center"/>
    </xf>
    <xf numFmtId="38" fontId="7" fillId="2" borderId="31" xfId="1" applyFont="1" applyFill="1" applyBorder="1" applyAlignment="1" applyProtection="1">
      <alignment vertical="center"/>
    </xf>
    <xf numFmtId="38" fontId="7" fillId="2" borderId="4" xfId="1" applyFont="1" applyFill="1" applyBorder="1" applyAlignment="1" applyProtection="1">
      <alignment horizontal="center" vertical="center"/>
    </xf>
    <xf numFmtId="38" fontId="7" fillId="2" borderId="10" xfId="1" applyFont="1" applyFill="1" applyBorder="1" applyAlignment="1" applyProtection="1">
      <alignment vertical="center"/>
    </xf>
    <xf numFmtId="38" fontId="7" fillId="2" borderId="6" xfId="1" applyFont="1" applyFill="1" applyBorder="1" applyAlignment="1" applyProtection="1">
      <alignment vertical="center"/>
    </xf>
    <xf numFmtId="38" fontId="7" fillId="2" borderId="11" xfId="1" applyFont="1" applyFill="1" applyBorder="1" applyAlignment="1" applyProtection="1">
      <alignment vertical="center"/>
    </xf>
    <xf numFmtId="38" fontId="7" fillId="2" borderId="13" xfId="1" applyFont="1" applyFill="1" applyBorder="1" applyAlignment="1" applyProtection="1">
      <alignment vertical="center"/>
    </xf>
    <xf numFmtId="38" fontId="7" fillId="2" borderId="14" xfId="1" applyFont="1" applyFill="1" applyBorder="1" applyAlignment="1" applyProtection="1">
      <alignment vertical="center"/>
    </xf>
    <xf numFmtId="38" fontId="7" fillId="2" borderId="43" xfId="1" applyFont="1" applyFill="1" applyBorder="1" applyAlignment="1" applyProtection="1">
      <alignment vertical="center"/>
    </xf>
    <xf numFmtId="38" fontId="7" fillId="2" borderId="12" xfId="1" applyFont="1" applyFill="1" applyBorder="1" applyAlignment="1" applyProtection="1">
      <alignment vertical="center"/>
    </xf>
    <xf numFmtId="38" fontId="7" fillId="2" borderId="15" xfId="1" applyFont="1" applyFill="1" applyBorder="1" applyAlignment="1" applyProtection="1">
      <alignment vertical="center"/>
    </xf>
    <xf numFmtId="38" fontId="7" fillId="2" borderId="27" xfId="1" applyFont="1" applyFill="1" applyBorder="1" applyAlignment="1" applyProtection="1">
      <alignment vertical="center"/>
    </xf>
    <xf numFmtId="38" fontId="7" fillId="2" borderId="50" xfId="1" applyFont="1" applyFill="1" applyBorder="1" applyAlignment="1" applyProtection="1">
      <alignment vertical="center"/>
    </xf>
    <xf numFmtId="38" fontId="7" fillId="2" borderId="16" xfId="1" applyFont="1" applyFill="1" applyBorder="1" applyAlignment="1" applyProtection="1">
      <alignment vertical="center"/>
    </xf>
    <xf numFmtId="38" fontId="7" fillId="2" borderId="55" xfId="1" applyFont="1" applyFill="1" applyBorder="1" applyAlignment="1" applyProtection="1">
      <alignment vertical="center"/>
    </xf>
    <xf numFmtId="38" fontId="7" fillId="2" borderId="12" xfId="1" applyFont="1" applyFill="1" applyBorder="1" applyAlignment="1" applyProtection="1">
      <alignment vertical="center" wrapText="1"/>
    </xf>
    <xf numFmtId="38" fontId="7" fillId="2" borderId="28" xfId="1" applyFont="1" applyFill="1" applyBorder="1" applyAlignment="1" applyProtection="1">
      <alignment vertical="center" wrapText="1"/>
    </xf>
    <xf numFmtId="38" fontId="7" fillId="2" borderId="17" xfId="1" applyFont="1" applyFill="1" applyBorder="1" applyAlignment="1" applyProtection="1">
      <alignment vertical="center"/>
    </xf>
    <xf numFmtId="38" fontId="7" fillId="2" borderId="18" xfId="1" applyFont="1" applyFill="1" applyBorder="1" applyAlignment="1" applyProtection="1">
      <alignment horizontal="right" vertical="center"/>
    </xf>
    <xf numFmtId="38" fontId="7" fillId="2" borderId="8" xfId="1" applyFont="1" applyFill="1" applyBorder="1" applyAlignment="1" applyProtection="1">
      <alignment horizontal="right" vertical="center"/>
    </xf>
    <xf numFmtId="38" fontId="7" fillId="2" borderId="19" xfId="1" applyFont="1" applyFill="1" applyBorder="1" applyAlignment="1" applyProtection="1">
      <alignment horizontal="right" vertical="center"/>
    </xf>
    <xf numFmtId="38" fontId="7" fillId="2" borderId="20" xfId="1" applyFont="1" applyFill="1" applyBorder="1" applyAlignment="1" applyProtection="1">
      <alignment horizontal="right" vertical="center"/>
    </xf>
    <xf numFmtId="38" fontId="7" fillId="2" borderId="51" xfId="1" applyFont="1" applyFill="1" applyBorder="1" applyAlignment="1" applyProtection="1">
      <alignment horizontal="right" vertical="center"/>
    </xf>
    <xf numFmtId="38" fontId="7" fillId="2" borderId="21" xfId="1" applyFont="1" applyFill="1" applyBorder="1" applyAlignment="1" applyProtection="1">
      <alignment horizontal="right" vertical="center"/>
    </xf>
    <xf numFmtId="38" fontId="7" fillId="2" borderId="31" xfId="1" applyFont="1" applyFill="1" applyBorder="1" applyAlignment="1" applyProtection="1">
      <alignment horizontal="right" vertical="center"/>
    </xf>
    <xf numFmtId="38" fontId="7" fillId="2" borderId="4" xfId="1" applyFont="1" applyFill="1" applyBorder="1" applyAlignment="1" applyProtection="1">
      <alignment horizontal="distributed" vertical="center"/>
    </xf>
    <xf numFmtId="176" fontId="5" fillId="2" borderId="0" xfId="1" applyNumberFormat="1" applyFont="1" applyFill="1" applyBorder="1" applyAlignment="1" applyProtection="1">
      <alignment vertical="center" shrinkToFit="1"/>
    </xf>
    <xf numFmtId="177" fontId="5" fillId="2" borderId="27" xfId="1" applyNumberFormat="1" applyFont="1" applyFill="1" applyBorder="1" applyAlignment="1" applyProtection="1">
      <alignment vertical="center" shrinkToFit="1"/>
    </xf>
    <xf numFmtId="177" fontId="5" fillId="2" borderId="44" xfId="1" applyNumberFormat="1" applyFont="1" applyFill="1" applyBorder="1" applyAlignment="1" applyProtection="1">
      <alignment vertical="center" shrinkToFit="1"/>
    </xf>
    <xf numFmtId="177" fontId="5" fillId="2" borderId="50" xfId="1" applyNumberFormat="1" applyFont="1" applyFill="1" applyBorder="1" applyAlignment="1" applyProtection="1">
      <alignment vertical="center" shrinkToFit="1"/>
    </xf>
    <xf numFmtId="38" fontId="7" fillId="2" borderId="17" xfId="1" applyFont="1" applyFill="1" applyBorder="1" applyAlignment="1" applyProtection="1">
      <alignment horizontal="distributed" vertical="center"/>
    </xf>
    <xf numFmtId="177" fontId="7" fillId="2" borderId="18" xfId="1" applyNumberFormat="1" applyFont="1" applyFill="1" applyBorder="1" applyAlignment="1" applyProtection="1">
      <alignment vertical="center" shrinkToFit="1"/>
      <protection hidden="1"/>
    </xf>
    <xf numFmtId="177" fontId="7" fillId="2" borderId="8" xfId="1" applyNumberFormat="1" applyFont="1" applyFill="1" applyBorder="1" applyAlignment="1" applyProtection="1">
      <alignment vertical="center" shrinkToFit="1"/>
      <protection hidden="1"/>
    </xf>
    <xf numFmtId="176" fontId="7" fillId="2" borderId="19" xfId="1" applyNumberFormat="1" applyFont="1" applyFill="1" applyBorder="1" applyAlignment="1" applyProtection="1">
      <alignment vertical="center" shrinkToFit="1"/>
      <protection hidden="1"/>
    </xf>
    <xf numFmtId="176" fontId="7" fillId="2" borderId="8" xfId="1" applyNumberFormat="1" applyFont="1" applyFill="1" applyBorder="1" applyAlignment="1" applyProtection="1">
      <alignment vertical="center" shrinkToFit="1"/>
      <protection hidden="1"/>
    </xf>
    <xf numFmtId="176" fontId="7" fillId="2" borderId="20" xfId="1" applyNumberFormat="1" applyFont="1" applyFill="1" applyBorder="1" applyAlignment="1" applyProtection="1">
      <alignment vertical="center" shrinkToFit="1"/>
      <protection hidden="1"/>
    </xf>
    <xf numFmtId="177" fontId="7" fillId="2" borderId="20" xfId="1" applyNumberFormat="1" applyFont="1" applyFill="1" applyBorder="1" applyAlignment="1" applyProtection="1">
      <alignment vertical="center" shrinkToFit="1"/>
      <protection hidden="1"/>
    </xf>
    <xf numFmtId="177" fontId="7" fillId="2" borderId="21" xfId="1" applyNumberFormat="1" applyFont="1" applyFill="1" applyBorder="1" applyAlignment="1" applyProtection="1">
      <alignment vertical="center" shrinkToFit="1"/>
      <protection hidden="1"/>
    </xf>
    <xf numFmtId="177" fontId="7" fillId="2" borderId="51" xfId="1" applyNumberFormat="1" applyFont="1" applyFill="1" applyBorder="1" applyAlignment="1" applyProtection="1">
      <alignment vertical="center" shrinkToFit="1"/>
      <protection hidden="1"/>
    </xf>
    <xf numFmtId="176" fontId="7" fillId="2" borderId="19" xfId="1" applyNumberFormat="1" applyFont="1" applyFill="1" applyBorder="1" applyAlignment="1" applyProtection="1">
      <alignment vertical="center" shrinkToFit="1"/>
    </xf>
    <xf numFmtId="176" fontId="7" fillId="2" borderId="18" xfId="1" applyNumberFormat="1" applyFont="1" applyFill="1" applyBorder="1" applyAlignment="1" applyProtection="1">
      <alignment vertical="center" shrinkToFit="1"/>
    </xf>
    <xf numFmtId="177" fontId="7" fillId="2" borderId="18" xfId="1" applyNumberFormat="1" applyFont="1" applyFill="1" applyBorder="1" applyAlignment="1" applyProtection="1">
      <alignment vertical="center" shrinkToFit="1"/>
    </xf>
    <xf numFmtId="177" fontId="7" fillId="2" borderId="8" xfId="1" applyNumberFormat="1" applyFont="1" applyFill="1" applyBorder="1" applyAlignment="1" applyProtection="1">
      <alignment vertical="center" shrinkToFit="1"/>
    </xf>
    <xf numFmtId="177" fontId="7" fillId="2" borderId="31" xfId="1" applyNumberFormat="1" applyFont="1" applyFill="1" applyBorder="1" applyAlignment="1" applyProtection="1">
      <alignment vertical="center" shrinkToFit="1"/>
      <protection hidden="1"/>
    </xf>
    <xf numFmtId="176" fontId="7" fillId="2" borderId="12" xfId="1" applyNumberFormat="1" applyFont="1" applyFill="1" applyBorder="1" applyAlignment="1" applyProtection="1">
      <alignment vertical="center" shrinkToFit="1"/>
      <protection hidden="1"/>
    </xf>
    <xf numFmtId="177" fontId="7" fillId="2" borderId="12" xfId="1" applyNumberFormat="1" applyFont="1" applyFill="1" applyBorder="1" applyAlignment="1" applyProtection="1">
      <alignment vertical="center" shrinkToFit="1"/>
      <protection hidden="1"/>
    </xf>
    <xf numFmtId="177" fontId="7" fillId="2" borderId="0" xfId="1" applyNumberFormat="1" applyFont="1" applyFill="1" applyBorder="1" applyAlignment="1" applyProtection="1">
      <alignment vertical="center" shrinkToFit="1"/>
      <protection hidden="1"/>
    </xf>
    <xf numFmtId="176" fontId="7" fillId="2" borderId="15" xfId="1" applyNumberFormat="1" applyFont="1" applyFill="1" applyBorder="1" applyAlignment="1" applyProtection="1">
      <alignment vertical="center" shrinkToFit="1"/>
      <protection hidden="1"/>
    </xf>
    <xf numFmtId="176" fontId="7" fillId="2" borderId="0" xfId="1" applyNumberFormat="1" applyFont="1" applyFill="1" applyBorder="1" applyAlignment="1" applyProtection="1">
      <alignment vertical="center" shrinkToFit="1"/>
      <protection hidden="1"/>
    </xf>
    <xf numFmtId="176" fontId="7" fillId="2" borderId="27" xfId="1" applyNumberFormat="1" applyFont="1" applyFill="1" applyBorder="1" applyAlignment="1" applyProtection="1">
      <alignment vertical="center" shrinkToFit="1"/>
      <protection hidden="1"/>
    </xf>
    <xf numFmtId="177" fontId="7" fillId="2" borderId="27" xfId="1" applyNumberFormat="1" applyFont="1" applyFill="1" applyBorder="1" applyAlignment="1" applyProtection="1">
      <alignment vertical="center" shrinkToFit="1"/>
      <protection hidden="1"/>
    </xf>
    <xf numFmtId="177" fontId="7" fillId="2" borderId="44" xfId="1" applyNumberFormat="1" applyFont="1" applyFill="1" applyBorder="1" applyAlignment="1" applyProtection="1">
      <alignment vertical="center" shrinkToFit="1"/>
      <protection hidden="1"/>
    </xf>
    <xf numFmtId="177" fontId="7" fillId="2" borderId="52" xfId="1" applyNumberFormat="1" applyFont="1" applyFill="1" applyBorder="1" applyAlignment="1" applyProtection="1">
      <alignment vertical="center" shrinkToFit="1"/>
      <protection hidden="1"/>
    </xf>
    <xf numFmtId="176" fontId="7" fillId="2" borderId="15" xfId="1" applyNumberFormat="1" applyFont="1" applyFill="1" applyBorder="1" applyAlignment="1" applyProtection="1">
      <alignment vertical="center" shrinkToFit="1"/>
    </xf>
    <xf numFmtId="176" fontId="7" fillId="2" borderId="12" xfId="1" applyNumberFormat="1" applyFont="1" applyFill="1" applyBorder="1" applyAlignment="1" applyProtection="1">
      <alignment vertical="center" shrinkToFit="1"/>
    </xf>
    <xf numFmtId="177" fontId="7" fillId="2" borderId="12" xfId="1" applyNumberFormat="1" applyFont="1" applyFill="1" applyBorder="1" applyAlignment="1" applyProtection="1">
      <alignment vertical="center" shrinkToFit="1"/>
    </xf>
    <xf numFmtId="177" fontId="7" fillId="2" borderId="28" xfId="1" applyNumberFormat="1" applyFont="1" applyFill="1" applyBorder="1" applyAlignment="1" applyProtection="1">
      <alignment vertical="center" shrinkToFit="1"/>
      <protection hidden="1"/>
    </xf>
    <xf numFmtId="38" fontId="7" fillId="2" borderId="22" xfId="1" applyFont="1" applyFill="1" applyBorder="1" applyAlignment="1" applyProtection="1">
      <alignment horizontal="distributed" vertical="center"/>
    </xf>
    <xf numFmtId="176" fontId="7" fillId="2" borderId="35" xfId="1" applyNumberFormat="1" applyFont="1" applyFill="1" applyBorder="1" applyAlignment="1" applyProtection="1">
      <alignment vertical="center" shrinkToFit="1"/>
      <protection hidden="1"/>
    </xf>
    <xf numFmtId="177" fontId="7" fillId="2" borderId="35" xfId="1" applyNumberFormat="1" applyFont="1" applyFill="1" applyBorder="1" applyAlignment="1" applyProtection="1">
      <alignment vertical="center" shrinkToFit="1"/>
      <protection hidden="1"/>
    </xf>
    <xf numFmtId="177" fontId="7" fillId="2" borderId="46" xfId="1" applyNumberFormat="1" applyFont="1" applyFill="1" applyBorder="1" applyAlignment="1" applyProtection="1">
      <alignment vertical="center" shrinkToFit="1"/>
      <protection hidden="1"/>
    </xf>
    <xf numFmtId="176" fontId="7" fillId="2" borderId="47" xfId="1" applyNumberFormat="1" applyFont="1" applyFill="1" applyBorder="1" applyAlignment="1" applyProtection="1">
      <alignment vertical="center" shrinkToFit="1"/>
      <protection hidden="1"/>
    </xf>
    <xf numFmtId="176" fontId="7" fillId="2" borderId="46" xfId="1" applyNumberFormat="1" applyFont="1" applyFill="1" applyBorder="1" applyAlignment="1" applyProtection="1">
      <alignment vertical="center" shrinkToFit="1"/>
      <protection hidden="1"/>
    </xf>
    <xf numFmtId="176" fontId="7" fillId="2" borderId="36" xfId="1" applyNumberFormat="1" applyFont="1" applyFill="1" applyBorder="1" applyAlignment="1" applyProtection="1">
      <alignment vertical="center" shrinkToFit="1"/>
      <protection hidden="1"/>
    </xf>
    <xf numFmtId="177" fontId="7" fillId="2" borderId="53" xfId="1" applyNumberFormat="1" applyFont="1" applyFill="1" applyBorder="1" applyAlignment="1" applyProtection="1">
      <alignment vertical="center" shrinkToFit="1"/>
      <protection hidden="1"/>
    </xf>
    <xf numFmtId="177" fontId="7" fillId="2" borderId="36" xfId="1" applyNumberFormat="1" applyFont="1" applyFill="1" applyBorder="1" applyAlignment="1" applyProtection="1">
      <alignment vertical="center" shrinkToFit="1"/>
      <protection hidden="1"/>
    </xf>
    <xf numFmtId="177" fontId="7" fillId="2" borderId="49" xfId="1" applyNumberFormat="1" applyFont="1" applyFill="1" applyBorder="1" applyAlignment="1" applyProtection="1">
      <alignment vertical="center" shrinkToFit="1"/>
      <protection hidden="1"/>
    </xf>
    <xf numFmtId="176" fontId="7" fillId="2" borderId="47" xfId="1" applyNumberFormat="1" applyFont="1" applyFill="1" applyBorder="1" applyAlignment="1" applyProtection="1">
      <alignment vertical="center" shrinkToFit="1"/>
    </xf>
    <xf numFmtId="176" fontId="7" fillId="2" borderId="35" xfId="1" applyNumberFormat="1" applyFont="1" applyFill="1" applyBorder="1" applyAlignment="1" applyProtection="1">
      <alignment vertical="center" shrinkToFit="1"/>
    </xf>
    <xf numFmtId="177" fontId="7" fillId="2" borderId="35" xfId="1" applyNumberFormat="1" applyFont="1" applyFill="1" applyBorder="1" applyAlignment="1" applyProtection="1">
      <alignment vertical="center" shrinkToFit="1"/>
    </xf>
    <xf numFmtId="177" fontId="7" fillId="2" borderId="46" xfId="1" applyNumberFormat="1" applyFont="1" applyFill="1" applyBorder="1" applyAlignment="1" applyProtection="1">
      <alignment vertical="center" shrinkToFit="1"/>
    </xf>
    <xf numFmtId="177" fontId="7" fillId="2" borderId="37" xfId="1" applyNumberFormat="1" applyFont="1" applyFill="1" applyBorder="1" applyAlignment="1" applyProtection="1">
      <alignment vertical="center" shrinkToFit="1"/>
      <protection hidden="1"/>
    </xf>
    <xf numFmtId="38" fontId="5" fillId="2" borderId="0" xfId="1" applyFont="1" applyFill="1" applyAlignment="1" applyProtection="1">
      <alignment vertical="center"/>
    </xf>
    <xf numFmtId="49" fontId="4" fillId="2" borderId="0" xfId="1" applyNumberFormat="1" applyFont="1" applyFill="1" applyAlignment="1" applyProtection="1">
      <alignment vertical="center"/>
    </xf>
    <xf numFmtId="38" fontId="5" fillId="2" borderId="0" xfId="1" applyFont="1" applyFill="1" applyBorder="1" applyAlignment="1" applyProtection="1">
      <alignment vertical="center"/>
    </xf>
    <xf numFmtId="49" fontId="5" fillId="2" borderId="0" xfId="1" applyNumberFormat="1" applyFont="1" applyFill="1" applyAlignment="1" applyProtection="1">
      <alignment vertical="center"/>
    </xf>
    <xf numFmtId="177" fontId="7" fillId="2" borderId="27" xfId="2" applyNumberFormat="1" applyFont="1" applyFill="1" applyBorder="1" applyAlignment="1" applyProtection="1">
      <alignment vertical="center" shrinkToFit="1"/>
      <protection hidden="1"/>
    </xf>
    <xf numFmtId="177" fontId="7" fillId="2" borderId="44" xfId="2" applyNumberFormat="1" applyFont="1" applyFill="1" applyBorder="1" applyAlignment="1" applyProtection="1">
      <alignment vertical="center" shrinkToFit="1"/>
      <protection hidden="1"/>
    </xf>
    <xf numFmtId="177" fontId="7" fillId="2" borderId="20" xfId="2" applyNumberFormat="1" applyFont="1" applyFill="1" applyBorder="1" applyAlignment="1" applyProtection="1">
      <alignment vertical="center" shrinkToFit="1"/>
      <protection hidden="1"/>
    </xf>
    <xf numFmtId="177" fontId="7" fillId="2" borderId="21" xfId="2" applyNumberFormat="1" applyFont="1" applyFill="1" applyBorder="1" applyAlignment="1" applyProtection="1">
      <alignment vertical="center" shrinkToFit="1"/>
      <protection hidden="1"/>
    </xf>
    <xf numFmtId="177" fontId="5" fillId="2" borderId="16" xfId="1" applyNumberFormat="1" applyFont="1" applyFill="1" applyBorder="1" applyAlignment="1" applyProtection="1">
      <alignment vertical="center" shrinkToFit="1"/>
    </xf>
    <xf numFmtId="176" fontId="12" fillId="0" borderId="20" xfId="1" applyNumberFormat="1" applyFont="1" applyBorder="1" applyAlignment="1" applyProtection="1">
      <alignment vertical="center" shrinkToFit="1"/>
      <protection hidden="1"/>
    </xf>
    <xf numFmtId="176" fontId="7" fillId="2" borderId="11" xfId="1" applyNumberFormat="1" applyFont="1" applyFill="1" applyBorder="1" applyAlignment="1" applyProtection="1">
      <alignment vertical="center" shrinkToFit="1"/>
      <protection hidden="1"/>
    </xf>
    <xf numFmtId="176" fontId="7" fillId="2" borderId="10" xfId="1" applyNumberFormat="1" applyFont="1" applyFill="1" applyBorder="1" applyAlignment="1" applyProtection="1">
      <alignment vertical="center" shrinkToFit="1"/>
      <protection hidden="1"/>
    </xf>
    <xf numFmtId="176" fontId="5" fillId="2" borderId="11" xfId="1" applyNumberFormat="1" applyFont="1" applyFill="1" applyBorder="1" applyAlignment="1" applyProtection="1">
      <alignment vertical="center" shrinkToFit="1"/>
    </xf>
    <xf numFmtId="176" fontId="5" fillId="2" borderId="10" xfId="1" applyNumberFormat="1" applyFont="1" applyFill="1" applyBorder="1" applyAlignment="1" applyProtection="1">
      <alignment vertical="center" shrinkToFit="1"/>
    </xf>
    <xf numFmtId="0" fontId="5" fillId="0" borderId="45" xfId="0" applyFont="1" applyBorder="1" applyAlignment="1">
      <alignment horizontal="right" vertical="center"/>
    </xf>
    <xf numFmtId="176" fontId="5" fillId="0" borderId="48" xfId="0" applyNumberFormat="1" applyFont="1" applyBorder="1" applyAlignment="1">
      <alignment vertical="center"/>
    </xf>
    <xf numFmtId="176" fontId="5" fillId="0" borderId="45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12" fillId="2" borderId="19" xfId="1" applyNumberFormat="1" applyFont="1" applyFill="1" applyBorder="1" applyAlignment="1" applyProtection="1">
      <alignment vertical="center" shrinkToFit="1"/>
      <protection hidden="1"/>
    </xf>
    <xf numFmtId="176" fontId="5" fillId="0" borderId="0" xfId="1" applyNumberFormat="1" applyFont="1" applyFill="1" applyBorder="1" applyAlignment="1" applyProtection="1">
      <alignment vertical="center" shrinkToFit="1"/>
      <protection hidden="1"/>
    </xf>
    <xf numFmtId="178" fontId="5" fillId="0" borderId="20" xfId="3" applyNumberFormat="1" applyFont="1" applyBorder="1" applyAlignment="1" applyProtection="1">
      <alignment vertical="center" shrinkToFit="1"/>
      <protection hidden="1"/>
    </xf>
    <xf numFmtId="177" fontId="5" fillId="2" borderId="16" xfId="2" applyNumberFormat="1" applyFont="1" applyFill="1" applyBorder="1" applyAlignment="1" applyProtection="1">
      <alignment vertical="center" shrinkToFit="1"/>
    </xf>
    <xf numFmtId="177" fontId="5" fillId="2" borderId="50" xfId="2" applyNumberFormat="1" applyFont="1" applyFill="1" applyBorder="1" applyAlignment="1" applyProtection="1">
      <alignment vertical="center" shrinkToFit="1"/>
    </xf>
    <xf numFmtId="177" fontId="7" fillId="2" borderId="51" xfId="2" applyNumberFormat="1" applyFont="1" applyFill="1" applyBorder="1" applyAlignment="1" applyProtection="1">
      <alignment vertical="center" shrinkToFit="1"/>
      <protection hidden="1"/>
    </xf>
    <xf numFmtId="177" fontId="7" fillId="2" borderId="16" xfId="2" applyNumberFormat="1" applyFont="1" applyFill="1" applyBorder="1" applyAlignment="1" applyProtection="1">
      <alignment vertical="center" shrinkToFit="1"/>
      <protection hidden="1"/>
    </xf>
    <xf numFmtId="177" fontId="7" fillId="2" borderId="50" xfId="2" applyNumberFormat="1" applyFont="1" applyFill="1" applyBorder="1" applyAlignment="1" applyProtection="1">
      <alignment vertical="center" shrinkToFit="1"/>
      <protection hidden="1"/>
    </xf>
    <xf numFmtId="176" fontId="5" fillId="0" borderId="16" xfId="0" applyNumberFormat="1" applyFont="1" applyBorder="1" applyAlignment="1" applyProtection="1">
      <alignment vertical="center"/>
    </xf>
    <xf numFmtId="177" fontId="5" fillId="2" borderId="51" xfId="1" applyNumberFormat="1" applyFont="1" applyFill="1" applyBorder="1" applyAlignment="1" applyProtection="1">
      <alignment vertical="center" shrinkToFit="1"/>
      <protection hidden="1"/>
    </xf>
    <xf numFmtId="177" fontId="5" fillId="0" borderId="45" xfId="1" applyNumberFormat="1" applyFont="1" applyBorder="1" applyAlignment="1" applyProtection="1">
      <alignment vertical="center" shrinkToFit="1"/>
      <protection hidden="1"/>
    </xf>
    <xf numFmtId="177" fontId="5" fillId="0" borderId="51" xfId="1" applyNumberFormat="1" applyFont="1" applyBorder="1" applyAlignment="1" applyProtection="1">
      <alignment vertical="center" shrinkToFit="1"/>
      <protection hidden="1"/>
    </xf>
    <xf numFmtId="177" fontId="5" fillId="0" borderId="7" xfId="1" applyNumberFormat="1" applyFont="1" applyBorder="1" applyAlignment="1" applyProtection="1">
      <alignment vertical="center" shrinkToFit="1"/>
      <protection hidden="1"/>
    </xf>
    <xf numFmtId="177" fontId="5" fillId="0" borderId="14" xfId="1" applyNumberFormat="1" applyFont="1" applyBorder="1" applyAlignment="1" applyProtection="1">
      <alignment vertical="center" shrinkToFit="1"/>
      <protection hidden="1"/>
    </xf>
    <xf numFmtId="177" fontId="5" fillId="0" borderId="16" xfId="1" applyNumberFormat="1" applyFont="1" applyBorder="1" applyAlignment="1" applyProtection="1">
      <alignment vertical="center" shrinkToFit="1"/>
      <protection hidden="1"/>
    </xf>
    <xf numFmtId="177" fontId="5" fillId="0" borderId="52" xfId="1" applyNumberFormat="1" applyFont="1" applyBorder="1" applyAlignment="1" applyProtection="1">
      <alignment vertical="center" shrinkToFit="1"/>
      <protection hidden="1"/>
    </xf>
    <xf numFmtId="177" fontId="5" fillId="0" borderId="50" xfId="1" applyNumberFormat="1" applyFont="1" applyBorder="1" applyAlignment="1" applyProtection="1">
      <alignment vertical="center" shrinkToFit="1"/>
      <protection hidden="1"/>
    </xf>
    <xf numFmtId="176" fontId="5" fillId="0" borderId="52" xfId="1" applyNumberFormat="1" applyFont="1" applyFill="1" applyBorder="1" applyAlignment="1" applyProtection="1">
      <alignment vertical="center" shrinkToFit="1"/>
      <protection hidden="1"/>
    </xf>
    <xf numFmtId="177" fontId="5" fillId="0" borderId="53" xfId="1" applyNumberFormat="1" applyFont="1" applyBorder="1" applyAlignment="1" applyProtection="1">
      <alignment vertical="center" shrinkToFit="1"/>
      <protection hidden="1"/>
    </xf>
    <xf numFmtId="176" fontId="5" fillId="2" borderId="8" xfId="1" applyNumberFormat="1" applyFont="1" applyFill="1" applyBorder="1" applyAlignment="1" applyProtection="1">
      <alignment vertical="center" shrinkToFit="1"/>
      <protection hidden="1"/>
    </xf>
    <xf numFmtId="176" fontId="5" fillId="2" borderId="0" xfId="1" applyNumberFormat="1" applyFont="1" applyFill="1" applyBorder="1" applyAlignment="1" applyProtection="1">
      <alignment vertical="center" shrinkToFit="1"/>
      <protection hidden="1"/>
    </xf>
    <xf numFmtId="176" fontId="5" fillId="0" borderId="46" xfId="1" applyNumberFormat="1" applyFont="1" applyFill="1" applyBorder="1" applyAlignment="1" applyProtection="1">
      <alignment vertical="center" shrinkToFit="1"/>
      <protection hidden="1"/>
    </xf>
    <xf numFmtId="38" fontId="5" fillId="0" borderId="18" xfId="1" applyFont="1" applyBorder="1" applyAlignment="1" applyProtection="1">
      <alignment horizontal="distributed" vertical="center" shrinkToFit="1"/>
    </xf>
    <xf numFmtId="38" fontId="5" fillId="0" borderId="12" xfId="1" applyFont="1" applyBorder="1" applyAlignment="1" applyProtection="1">
      <alignment horizontal="distributed" vertical="center" shrinkToFit="1"/>
    </xf>
    <xf numFmtId="38" fontId="5" fillId="0" borderId="35" xfId="1" applyFont="1" applyBorder="1" applyAlignment="1" applyProtection="1">
      <alignment horizontal="distributed" vertical="center" shrinkToFit="1"/>
    </xf>
    <xf numFmtId="176" fontId="5" fillId="0" borderId="0" xfId="1" applyNumberFormat="1" applyFont="1" applyBorder="1" applyAlignment="1" applyProtection="1">
      <alignment vertical="center" shrinkToFit="1"/>
    </xf>
    <xf numFmtId="38" fontId="5" fillId="0" borderId="12" xfId="1" applyFont="1" applyBorder="1" applyAlignment="1" applyProtection="1">
      <alignment horizontal="right" vertical="center" shrinkToFit="1"/>
    </xf>
    <xf numFmtId="38" fontId="5" fillId="0" borderId="28" xfId="1" applyFont="1" applyBorder="1" applyAlignment="1" applyProtection="1">
      <alignment horizontal="right" vertical="center" shrinkToFit="1"/>
    </xf>
    <xf numFmtId="177" fontId="5" fillId="0" borderId="29" xfId="1" applyNumberFormat="1" applyFont="1" applyFill="1" applyBorder="1" applyAlignment="1" applyProtection="1">
      <alignment vertical="center" shrinkToFit="1"/>
      <protection hidden="1"/>
    </xf>
    <xf numFmtId="177" fontId="5" fillId="2" borderId="36" xfId="1" applyNumberFormat="1" applyFont="1" applyFill="1" applyBorder="1" applyAlignment="1" applyProtection="1">
      <alignment vertical="center" shrinkToFit="1"/>
      <protection hidden="1"/>
    </xf>
    <xf numFmtId="177" fontId="5" fillId="2" borderId="59" xfId="1" applyNumberFormat="1" applyFont="1" applyFill="1" applyBorder="1" applyAlignment="1" applyProtection="1">
      <alignment vertical="center" shrinkToFit="1"/>
      <protection hidden="1"/>
    </xf>
    <xf numFmtId="176" fontId="5" fillId="0" borderId="56" xfId="1" applyNumberFormat="1" applyFont="1" applyBorder="1" applyAlignment="1" applyProtection="1">
      <alignment vertical="center" shrinkToFit="1"/>
    </xf>
    <xf numFmtId="176" fontId="5" fillId="2" borderId="7" xfId="1" applyNumberFormat="1" applyFont="1" applyFill="1" applyBorder="1" applyAlignment="1" applyProtection="1">
      <alignment vertical="center" shrinkToFit="1"/>
      <protection hidden="1"/>
    </xf>
    <xf numFmtId="177" fontId="5" fillId="0" borderId="52" xfId="1" applyNumberFormat="1" applyFont="1" applyBorder="1" applyAlignment="1" applyProtection="1">
      <alignment vertical="center" shrinkToFit="1"/>
    </xf>
    <xf numFmtId="177" fontId="5" fillId="0" borderId="52" xfId="1" applyNumberFormat="1" applyFont="1" applyFill="1" applyBorder="1" applyAlignment="1" applyProtection="1">
      <alignment vertical="center" shrinkToFit="1"/>
      <protection hidden="1"/>
    </xf>
    <xf numFmtId="177" fontId="5" fillId="2" borderId="56" xfId="1" applyNumberFormat="1" applyFont="1" applyFill="1" applyBorder="1" applyAlignment="1" applyProtection="1">
      <alignment vertical="center" shrinkToFit="1"/>
    </xf>
    <xf numFmtId="177" fontId="5" fillId="2" borderId="7" xfId="1" applyNumberFormat="1" applyFont="1" applyFill="1" applyBorder="1" applyAlignment="1" applyProtection="1">
      <alignment vertical="center" shrinkToFit="1"/>
      <protection hidden="1"/>
    </xf>
    <xf numFmtId="177" fontId="5" fillId="2" borderId="33" xfId="1" applyNumberFormat="1" applyFont="1" applyFill="1" applyBorder="1" applyAlignment="1" applyProtection="1">
      <alignment vertical="center" shrinkToFit="1"/>
      <protection hidden="1"/>
    </xf>
    <xf numFmtId="176" fontId="5" fillId="0" borderId="8" xfId="1" applyNumberFormat="1" applyFont="1" applyBorder="1" applyAlignment="1" applyProtection="1">
      <alignment vertical="center" shrinkToFit="1"/>
      <protection hidden="1"/>
    </xf>
    <xf numFmtId="176" fontId="5" fillId="0" borderId="0" xfId="1" applyNumberFormat="1" applyFont="1" applyBorder="1" applyAlignment="1" applyProtection="1">
      <alignment vertical="center" shrinkToFit="1"/>
      <protection hidden="1"/>
    </xf>
    <xf numFmtId="176" fontId="5" fillId="0" borderId="14" xfId="1" applyNumberFormat="1" applyFont="1" applyBorder="1" applyAlignment="1" applyProtection="1">
      <alignment vertical="center" shrinkToFit="1"/>
      <protection hidden="1"/>
    </xf>
    <xf numFmtId="176" fontId="5" fillId="0" borderId="7" xfId="1" applyNumberFormat="1" applyFont="1" applyBorder="1" applyAlignment="1" applyProtection="1">
      <alignment vertical="center" shrinkToFit="1"/>
      <protection hidden="1"/>
    </xf>
    <xf numFmtId="176" fontId="12" fillId="2" borderId="12" xfId="1" applyNumberFormat="1" applyFont="1" applyFill="1" applyBorder="1" applyAlignment="1" applyProtection="1">
      <alignment vertical="center" shrinkToFit="1"/>
    </xf>
    <xf numFmtId="176" fontId="12" fillId="2" borderId="18" xfId="1" applyNumberFormat="1" applyFont="1" applyFill="1" applyBorder="1" applyAlignment="1" applyProtection="1">
      <alignment vertical="center" shrinkToFit="1"/>
      <protection hidden="1"/>
    </xf>
    <xf numFmtId="176" fontId="12" fillId="2" borderId="12" xfId="1" applyNumberFormat="1" applyFont="1" applyFill="1" applyBorder="1" applyAlignment="1" applyProtection="1">
      <alignment vertical="center" shrinkToFit="1"/>
      <protection hidden="1"/>
    </xf>
    <xf numFmtId="178" fontId="5" fillId="0" borderId="27" xfId="3" applyNumberFormat="1" applyFont="1" applyBorder="1" applyAlignment="1" applyProtection="1">
      <alignment vertical="center" shrinkToFit="1"/>
      <protection hidden="1"/>
    </xf>
    <xf numFmtId="177" fontId="5" fillId="2" borderId="52" xfId="1" applyNumberFormat="1" applyFont="1" applyFill="1" applyBorder="1" applyAlignment="1" applyProtection="1">
      <alignment vertical="center" shrinkToFit="1"/>
    </xf>
    <xf numFmtId="177" fontId="5" fillId="2" borderId="52" xfId="1" applyNumberFormat="1" applyFont="1" applyFill="1" applyBorder="1" applyAlignment="1" applyProtection="1">
      <alignment vertical="center" shrinkToFit="1"/>
      <protection hidden="1"/>
    </xf>
    <xf numFmtId="177" fontId="5" fillId="0" borderId="29" xfId="1" applyNumberFormat="1" applyFont="1" applyBorder="1" applyAlignment="1" applyProtection="1">
      <alignment vertical="center" shrinkToFit="1"/>
    </xf>
    <xf numFmtId="177" fontId="5" fillId="0" borderId="29" xfId="1" applyNumberFormat="1" applyFont="1" applyBorder="1" applyAlignment="1" applyProtection="1">
      <alignment vertical="center" shrinkToFit="1"/>
      <protection hidden="1"/>
    </xf>
    <xf numFmtId="177" fontId="5" fillId="0" borderId="59" xfId="1" applyNumberFormat="1" applyFont="1" applyBorder="1" applyAlignment="1" applyProtection="1">
      <alignment vertical="center" shrinkToFit="1"/>
      <protection hidden="1"/>
    </xf>
    <xf numFmtId="38" fontId="5" fillId="0" borderId="7" xfId="1" applyFont="1" applyBorder="1" applyAlignment="1" applyProtection="1">
      <alignment horizontal="right" vertical="center" shrinkToFit="1"/>
    </xf>
    <xf numFmtId="38" fontId="5" fillId="0" borderId="51" xfId="1" applyFont="1" applyBorder="1" applyAlignment="1" applyProtection="1">
      <alignment horizontal="right" vertical="center" shrinkToFit="1"/>
    </xf>
    <xf numFmtId="178" fontId="5" fillId="0" borderId="16" xfId="3" applyNumberFormat="1" applyFont="1" applyBorder="1" applyAlignment="1" applyProtection="1">
      <alignment vertical="center" shrinkToFit="1"/>
      <protection hidden="1"/>
    </xf>
    <xf numFmtId="176" fontId="12" fillId="2" borderId="10" xfId="1" applyNumberFormat="1" applyFont="1" applyFill="1" applyBorder="1" applyAlignment="1" applyProtection="1">
      <alignment vertical="center" shrinkToFit="1"/>
      <protection hidden="1"/>
    </xf>
    <xf numFmtId="176" fontId="12" fillId="0" borderId="10" xfId="1" applyNumberFormat="1" applyFont="1" applyBorder="1" applyAlignment="1" applyProtection="1">
      <alignment vertical="center" shrinkToFit="1"/>
      <protection hidden="1"/>
    </xf>
    <xf numFmtId="177" fontId="5" fillId="0" borderId="10" xfId="1" applyNumberFormat="1" applyFont="1" applyBorder="1" applyAlignment="1" applyProtection="1">
      <alignment vertical="center" shrinkToFit="1"/>
      <protection hidden="1"/>
    </xf>
    <xf numFmtId="176" fontId="12" fillId="0" borderId="11" xfId="1" applyNumberFormat="1" applyFont="1" applyBorder="1" applyAlignment="1" applyProtection="1">
      <alignment vertical="center" shrinkToFit="1"/>
      <protection hidden="1"/>
    </xf>
    <xf numFmtId="177" fontId="5" fillId="0" borderId="55" xfId="1" applyNumberFormat="1" applyFont="1" applyBorder="1" applyAlignment="1" applyProtection="1">
      <alignment vertical="center" shrinkToFit="1"/>
      <protection hidden="1"/>
    </xf>
    <xf numFmtId="176" fontId="5" fillId="0" borderId="11" xfId="1" applyNumberFormat="1" applyFont="1" applyBorder="1" applyAlignment="1" applyProtection="1">
      <alignment vertical="center" shrinkToFit="1"/>
      <protection hidden="1"/>
    </xf>
    <xf numFmtId="177" fontId="5" fillId="2" borderId="56" xfId="1" applyNumberFormat="1" applyFont="1" applyFill="1" applyBorder="1" applyAlignment="1" applyProtection="1">
      <alignment vertical="center" shrinkToFit="1"/>
      <protection hidden="1"/>
    </xf>
    <xf numFmtId="177" fontId="5" fillId="2" borderId="50" xfId="1" applyNumberFormat="1" applyFont="1" applyFill="1" applyBorder="1" applyAlignment="1" applyProtection="1">
      <alignment vertical="center" shrinkToFit="1"/>
      <protection hidden="1"/>
    </xf>
    <xf numFmtId="177" fontId="5" fillId="0" borderId="48" xfId="1" applyNumberFormat="1" applyFont="1" applyBorder="1" applyAlignment="1" applyProtection="1">
      <alignment vertical="center" shrinkToFit="1"/>
      <protection hidden="1"/>
    </xf>
    <xf numFmtId="176" fontId="5" fillId="2" borderId="14" xfId="1" applyNumberFormat="1" applyFont="1" applyFill="1" applyBorder="1" applyAlignment="1" applyProtection="1">
      <alignment vertical="center" shrinkToFit="1"/>
      <protection hidden="1"/>
    </xf>
    <xf numFmtId="176" fontId="12" fillId="0" borderId="27" xfId="1" applyNumberFormat="1" applyFont="1" applyBorder="1" applyAlignment="1" applyProtection="1">
      <alignment vertical="center" shrinkToFit="1"/>
      <protection hidden="1"/>
    </xf>
    <xf numFmtId="177" fontId="5" fillId="2" borderId="53" xfId="1" applyNumberFormat="1" applyFont="1" applyFill="1" applyBorder="1" applyAlignment="1" applyProtection="1">
      <alignment vertical="center" shrinkToFit="1"/>
      <protection hidden="1"/>
    </xf>
    <xf numFmtId="177" fontId="7" fillId="2" borderId="0" xfId="1" applyNumberFormat="1" applyFont="1" applyFill="1" applyBorder="1" applyAlignment="1" applyProtection="1">
      <alignment vertical="center" shrinkToFit="1"/>
    </xf>
    <xf numFmtId="177" fontId="5" fillId="0" borderId="16" xfId="1" applyNumberFormat="1" applyFont="1" applyFill="1" applyBorder="1" applyAlignment="1" applyProtection="1">
      <alignment vertical="center" shrinkToFit="1"/>
    </xf>
    <xf numFmtId="177" fontId="5" fillId="0" borderId="48" xfId="1" applyNumberFormat="1" applyFont="1" applyFill="1" applyBorder="1" applyAlignment="1" applyProtection="1">
      <alignment vertical="center" shrinkToFit="1"/>
    </xf>
    <xf numFmtId="177" fontId="5" fillId="0" borderId="20" xfId="1" applyNumberFormat="1" applyFont="1" applyFill="1" applyBorder="1" applyAlignment="1" applyProtection="1">
      <alignment vertical="center" shrinkToFit="1"/>
      <protection hidden="1"/>
    </xf>
    <xf numFmtId="177" fontId="5" fillId="0" borderId="45" xfId="1" applyNumberFormat="1" applyFont="1" applyFill="1" applyBorder="1" applyAlignment="1" applyProtection="1">
      <alignment vertical="center" shrinkToFit="1"/>
      <protection hidden="1"/>
    </xf>
    <xf numFmtId="177" fontId="5" fillId="0" borderId="16" xfId="1" applyNumberFormat="1" applyFont="1" applyFill="1" applyBorder="1" applyAlignment="1" applyProtection="1">
      <alignment vertical="center" shrinkToFit="1"/>
      <protection hidden="1"/>
    </xf>
    <xf numFmtId="177" fontId="5" fillId="0" borderId="48" xfId="1" applyNumberFormat="1" applyFont="1" applyFill="1" applyBorder="1" applyAlignment="1" applyProtection="1">
      <alignment vertical="center" shrinkToFit="1"/>
      <protection hidden="1"/>
    </xf>
    <xf numFmtId="176" fontId="5" fillId="0" borderId="45" xfId="0" applyNumberFormat="1" applyFont="1" applyFill="1" applyBorder="1" applyAlignment="1">
      <alignment vertical="center"/>
    </xf>
    <xf numFmtId="38" fontId="5" fillId="2" borderId="12" xfId="1" applyFont="1" applyFill="1" applyBorder="1" applyAlignment="1" applyProtection="1">
      <alignment horizontal="right" vertical="center" shrinkToFit="1"/>
    </xf>
    <xf numFmtId="38" fontId="5" fillId="2" borderId="0" xfId="1" applyFont="1" applyFill="1" applyBorder="1" applyAlignment="1" applyProtection="1">
      <alignment horizontal="right" vertical="center" shrinkToFit="1"/>
    </xf>
    <xf numFmtId="176" fontId="5" fillId="2" borderId="33" xfId="1" applyNumberFormat="1" applyFont="1" applyFill="1" applyBorder="1" applyAlignment="1" applyProtection="1">
      <alignment vertical="center" shrinkToFit="1"/>
      <protection hidden="1"/>
    </xf>
    <xf numFmtId="38" fontId="5" fillId="0" borderId="35" xfId="1" applyFont="1" applyBorder="1" applyAlignment="1" applyProtection="1">
      <alignment horizontal="center" vertical="center" shrinkToFit="1"/>
    </xf>
    <xf numFmtId="38" fontId="5" fillId="2" borderId="27" xfId="1" applyFont="1" applyFill="1" applyBorder="1" applyAlignment="1" applyProtection="1">
      <alignment horizontal="right" vertical="center" shrinkToFit="1"/>
    </xf>
    <xf numFmtId="177" fontId="5" fillId="2" borderId="27" xfId="1" applyNumberFormat="1" applyFont="1" applyFill="1" applyBorder="1" applyAlignment="1" applyProtection="1">
      <alignment vertical="center" shrinkToFit="1"/>
      <protection hidden="1"/>
    </xf>
    <xf numFmtId="177" fontId="5" fillId="2" borderId="20" xfId="1" applyNumberFormat="1" applyFont="1" applyFill="1" applyBorder="1" applyAlignment="1" applyProtection="1">
      <alignment vertical="center" shrinkToFit="1"/>
      <protection hidden="1"/>
    </xf>
    <xf numFmtId="38" fontId="5" fillId="2" borderId="52" xfId="1" applyFont="1" applyFill="1" applyBorder="1" applyAlignment="1" applyProtection="1">
      <alignment horizontal="right" vertical="center" shrinkToFit="1"/>
    </xf>
    <xf numFmtId="38" fontId="5" fillId="2" borderId="33" xfId="1" applyFont="1" applyFill="1" applyBorder="1" applyAlignment="1" applyProtection="1">
      <alignment horizontal="right" vertical="center" shrinkToFit="1"/>
    </xf>
    <xf numFmtId="176" fontId="5" fillId="2" borderId="16" xfId="1" applyNumberFormat="1" applyFont="1" applyFill="1" applyBorder="1" applyAlignment="1" applyProtection="1">
      <alignment vertical="center" shrinkToFit="1"/>
    </xf>
    <xf numFmtId="176" fontId="5" fillId="2" borderId="14" xfId="1" applyNumberFormat="1" applyFont="1" applyFill="1" applyBorder="1" applyAlignment="1" applyProtection="1">
      <alignment vertical="center" shrinkToFit="1"/>
    </xf>
    <xf numFmtId="176" fontId="5" fillId="2" borderId="56" xfId="1" applyNumberFormat="1" applyFont="1" applyFill="1" applyBorder="1" applyAlignment="1" applyProtection="1">
      <alignment vertical="center" shrinkToFit="1"/>
    </xf>
    <xf numFmtId="176" fontId="5" fillId="2" borderId="16" xfId="1" applyNumberFormat="1" applyFont="1" applyFill="1" applyBorder="1" applyAlignment="1" applyProtection="1">
      <alignment vertical="center" shrinkToFit="1"/>
      <protection hidden="1"/>
    </xf>
    <xf numFmtId="177" fontId="5" fillId="2" borderId="16" xfId="1" applyNumberFormat="1" applyFont="1" applyFill="1" applyBorder="1" applyAlignment="1" applyProtection="1">
      <alignment vertical="center" shrinkToFit="1"/>
      <protection hidden="1"/>
    </xf>
    <xf numFmtId="176" fontId="5" fillId="2" borderId="10" xfId="1" applyNumberFormat="1" applyFont="1" applyFill="1" applyBorder="1" applyAlignment="1" applyProtection="1">
      <alignment vertical="center" shrinkToFit="1"/>
      <protection hidden="1"/>
    </xf>
    <xf numFmtId="176" fontId="5" fillId="2" borderId="56" xfId="1" applyNumberFormat="1" applyFont="1" applyFill="1" applyBorder="1" applyAlignment="1" applyProtection="1">
      <alignment vertical="center" shrinkToFit="1"/>
      <protection hidden="1"/>
    </xf>
    <xf numFmtId="38" fontId="5" fillId="2" borderId="48" xfId="1" applyFont="1" applyFill="1" applyBorder="1" applyAlignment="1" applyProtection="1">
      <alignment vertical="center" wrapText="1" shrinkToFit="1"/>
    </xf>
    <xf numFmtId="38" fontId="5" fillId="2" borderId="29" xfId="1" applyFont="1" applyFill="1" applyBorder="1" applyAlignment="1" applyProtection="1">
      <alignment horizontal="right" vertical="center" shrinkToFit="1"/>
    </xf>
    <xf numFmtId="177" fontId="5" fillId="2" borderId="48" xfId="1" applyNumberFormat="1" applyFont="1" applyFill="1" applyBorder="1" applyAlignment="1" applyProtection="1">
      <alignment vertical="center" shrinkToFit="1"/>
    </xf>
    <xf numFmtId="177" fontId="5" fillId="2" borderId="45" xfId="1" applyNumberFormat="1" applyFont="1" applyFill="1" applyBorder="1" applyAlignment="1" applyProtection="1">
      <alignment vertical="center" shrinkToFit="1"/>
      <protection hidden="1"/>
    </xf>
    <xf numFmtId="177" fontId="5" fillId="2" borderId="29" xfId="1" applyNumberFormat="1" applyFont="1" applyFill="1" applyBorder="1" applyAlignment="1" applyProtection="1">
      <alignment vertical="center" shrinkToFit="1"/>
      <protection hidden="1"/>
    </xf>
    <xf numFmtId="177" fontId="5" fillId="2" borderId="48" xfId="1" applyNumberFormat="1" applyFont="1" applyFill="1" applyBorder="1" applyAlignment="1" applyProtection="1">
      <alignment vertical="center" shrinkToFit="1"/>
      <protection hidden="1"/>
    </xf>
    <xf numFmtId="38" fontId="5" fillId="0" borderId="55" xfId="1" applyFont="1" applyBorder="1" applyAlignment="1" applyProtection="1">
      <alignment vertical="center" shrinkToFit="1"/>
    </xf>
    <xf numFmtId="38" fontId="5" fillId="0" borderId="4" xfId="1" applyFont="1" applyFill="1" applyBorder="1" applyAlignment="1" applyProtection="1">
      <alignment horizontal="distributed" vertical="center" shrinkToFit="1"/>
    </xf>
    <xf numFmtId="38" fontId="5" fillId="0" borderId="17" xfId="1" applyFont="1" applyFill="1" applyBorder="1" applyAlignment="1" applyProtection="1">
      <alignment horizontal="distributed" vertical="center" shrinkToFit="1"/>
    </xf>
    <xf numFmtId="38" fontId="5" fillId="0" borderId="60" xfId="1" applyFont="1" applyFill="1" applyBorder="1" applyAlignment="1" applyProtection="1">
      <alignment horizontal="distributed" vertical="center" shrinkToFit="1"/>
    </xf>
    <xf numFmtId="0" fontId="3" fillId="0" borderId="0" xfId="0" applyFont="1" applyAlignment="1">
      <alignment horizontal="center" vertical="center" justifyLastLine="1"/>
    </xf>
    <xf numFmtId="38" fontId="5" fillId="0" borderId="13" xfId="1" applyFont="1" applyBorder="1" applyAlignment="1" applyProtection="1">
      <alignment horizontal="left" vertical="center" shrinkToFit="1"/>
    </xf>
    <xf numFmtId="38" fontId="5" fillId="0" borderId="6" xfId="1" applyFont="1" applyBorder="1" applyAlignment="1" applyProtection="1">
      <alignment horizontal="left" vertical="center" shrinkToFit="1"/>
    </xf>
    <xf numFmtId="38" fontId="5" fillId="0" borderId="43" xfId="1" applyFont="1" applyBorder="1" applyAlignment="1" applyProtection="1">
      <alignment horizontal="left" vertical="center" shrinkToFit="1"/>
    </xf>
    <xf numFmtId="49" fontId="6" fillId="0" borderId="0" xfId="1" applyNumberFormat="1" applyFont="1" applyAlignment="1" applyProtection="1">
      <alignment horizontal="center" vertical="center"/>
    </xf>
    <xf numFmtId="38" fontId="5" fillId="0" borderId="9" xfId="1" applyFont="1" applyBorder="1" applyAlignment="1" applyProtection="1">
      <alignment horizontal="left" vertical="center" shrinkToFit="1"/>
    </xf>
    <xf numFmtId="38" fontId="5" fillId="0" borderId="8" xfId="1" applyFont="1" applyBorder="1" applyAlignment="1" applyProtection="1">
      <alignment horizontal="left" vertical="center" shrinkToFit="1"/>
    </xf>
    <xf numFmtId="38" fontId="5" fillId="0" borderId="21" xfId="1" applyFont="1" applyBorder="1" applyAlignment="1" applyProtection="1">
      <alignment horizontal="left" vertical="center" shrinkToFit="1"/>
    </xf>
    <xf numFmtId="38" fontId="5" fillId="0" borderId="42" xfId="1" applyFont="1" applyBorder="1" applyAlignment="1" applyProtection="1">
      <alignment horizontal="left" vertical="center" shrinkToFit="1"/>
    </xf>
    <xf numFmtId="38" fontId="4" fillId="0" borderId="46" xfId="1" applyFont="1" applyBorder="1" applyAlignment="1" applyProtection="1">
      <alignment horizontal="right" vertical="center" shrinkToFit="1"/>
    </xf>
    <xf numFmtId="38" fontId="11" fillId="0" borderId="46" xfId="1" applyFont="1" applyBorder="1" applyAlignment="1" applyProtection="1">
      <alignment horizontal="left" vertical="center" shrinkToFit="1"/>
    </xf>
    <xf numFmtId="38" fontId="5" fillId="0" borderId="2" xfId="1" applyFont="1" applyBorder="1" applyAlignment="1" applyProtection="1">
      <alignment horizontal="left" vertical="center" shrinkToFit="1"/>
    </xf>
    <xf numFmtId="38" fontId="5" fillId="0" borderId="3" xfId="1" applyFont="1" applyBorder="1" applyAlignment="1" applyProtection="1">
      <alignment horizontal="left" vertical="center" shrinkToFit="1"/>
    </xf>
    <xf numFmtId="38" fontId="5" fillId="0" borderId="33" xfId="1" applyFont="1" applyBorder="1" applyAlignment="1" applyProtection="1">
      <alignment horizontal="left" vertical="center" shrinkToFit="1"/>
    </xf>
    <xf numFmtId="38" fontId="5" fillId="0" borderId="0" xfId="1" applyFont="1" applyBorder="1" applyAlignment="1" applyProtection="1">
      <alignment horizontal="left" vertical="center" shrinkToFit="1"/>
    </xf>
    <xf numFmtId="38" fontId="5" fillId="0" borderId="40" xfId="1" applyFont="1" applyBorder="1" applyAlignment="1" applyProtection="1">
      <alignment horizontal="left" vertical="center" shrinkToFit="1"/>
    </xf>
    <xf numFmtId="38" fontId="7" fillId="2" borderId="6" xfId="1" applyFont="1" applyFill="1" applyBorder="1" applyAlignment="1" applyProtection="1">
      <alignment horizontal="center" vertical="center"/>
    </xf>
    <xf numFmtId="38" fontId="7" fillId="2" borderId="42" xfId="1" applyFont="1" applyFill="1" applyBorder="1" applyAlignment="1" applyProtection="1">
      <alignment horizontal="center" vertical="center"/>
    </xf>
    <xf numFmtId="38" fontId="7" fillId="2" borderId="41" xfId="1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38" fontId="7" fillId="2" borderId="14" xfId="1" applyFont="1" applyFill="1" applyBorder="1" applyAlignment="1" applyProtection="1">
      <alignment horizontal="center" vertical="center"/>
    </xf>
    <xf numFmtId="38" fontId="7" fillId="2" borderId="55" xfId="1" applyFont="1" applyFill="1" applyBorder="1" applyAlignment="1" applyProtection="1">
      <alignment horizontal="center" vertical="center"/>
    </xf>
    <xf numFmtId="38" fontId="7" fillId="2" borderId="9" xfId="1" applyFont="1" applyFill="1" applyBorder="1" applyAlignment="1" applyProtection="1">
      <alignment horizontal="center" vertical="center"/>
    </xf>
    <xf numFmtId="38" fontId="7" fillId="2" borderId="8" xfId="1" applyFont="1" applyFill="1" applyBorder="1" applyAlignment="1" applyProtection="1">
      <alignment horizontal="center" vertical="center"/>
    </xf>
    <xf numFmtId="38" fontId="7" fillId="2" borderId="21" xfId="1" applyFont="1" applyFill="1" applyBorder="1" applyAlignment="1" applyProtection="1">
      <alignment horizontal="center" vertical="center"/>
    </xf>
    <xf numFmtId="38" fontId="7" fillId="2" borderId="57" xfId="1" applyFont="1" applyFill="1" applyBorder="1" applyAlignment="1" applyProtection="1">
      <alignment horizontal="center" vertical="center"/>
    </xf>
    <xf numFmtId="38" fontId="7" fillId="2" borderId="56" xfId="1" applyFont="1" applyFill="1" applyBorder="1" applyAlignment="1" applyProtection="1">
      <alignment horizontal="center" vertical="center"/>
    </xf>
    <xf numFmtId="38" fontId="7" fillId="2" borderId="7" xfId="1" applyFont="1" applyFill="1" applyBorder="1" applyAlignment="1" applyProtection="1">
      <alignment horizontal="center" vertical="center"/>
    </xf>
    <xf numFmtId="38" fontId="7" fillId="2" borderId="30" xfId="1" applyFont="1" applyFill="1" applyBorder="1" applyAlignment="1" applyProtection="1">
      <alignment horizontal="center" vertical="center"/>
    </xf>
    <xf numFmtId="38" fontId="7" fillId="2" borderId="10" xfId="1" applyFont="1" applyFill="1" applyBorder="1" applyAlignment="1" applyProtection="1">
      <alignment horizontal="center" vertical="center"/>
    </xf>
    <xf numFmtId="38" fontId="7" fillId="2" borderId="18" xfId="1" applyFont="1" applyFill="1" applyBorder="1" applyAlignment="1" applyProtection="1">
      <alignment horizontal="center" vertical="center"/>
    </xf>
    <xf numFmtId="49" fontId="9" fillId="2" borderId="0" xfId="1" applyNumberFormat="1" applyFont="1" applyFill="1" applyAlignment="1" applyProtection="1">
      <alignment horizontal="center" vertical="center"/>
    </xf>
    <xf numFmtId="49" fontId="5" fillId="2" borderId="0" xfId="1" applyNumberFormat="1" applyFont="1" applyFill="1" applyAlignment="1" applyProtection="1">
      <alignment horizontal="center" vertical="center"/>
    </xf>
    <xf numFmtId="38" fontId="5" fillId="2" borderId="13" xfId="1" applyFont="1" applyFill="1" applyBorder="1" applyAlignment="1" applyProtection="1">
      <alignment horizontal="left" vertical="center" shrinkToFit="1"/>
    </xf>
    <xf numFmtId="38" fontId="5" fillId="2" borderId="6" xfId="1" applyFont="1" applyFill="1" applyBorder="1" applyAlignment="1" applyProtection="1">
      <alignment horizontal="left" vertical="center" shrinkToFit="1"/>
    </xf>
    <xf numFmtId="38" fontId="5" fillId="2" borderId="43" xfId="1" applyFont="1" applyFill="1" applyBorder="1" applyAlignment="1" applyProtection="1">
      <alignment horizontal="left" vertical="center" shrinkToFit="1"/>
    </xf>
    <xf numFmtId="38" fontId="5" fillId="2" borderId="32" xfId="1" applyFont="1" applyFill="1" applyBorder="1" applyAlignment="1" applyProtection="1">
      <alignment horizontal="left" vertical="center" shrinkToFit="1"/>
    </xf>
    <xf numFmtId="38" fontId="5" fillId="2" borderId="23" xfId="1" applyFont="1" applyFill="1" applyBorder="1" applyAlignment="1" applyProtection="1">
      <alignment horizontal="left" vertical="center" shrinkToFit="1"/>
    </xf>
    <xf numFmtId="38" fontId="5" fillId="2" borderId="42" xfId="1" applyFont="1" applyFill="1" applyBorder="1" applyAlignment="1" applyProtection="1">
      <alignment horizontal="left" vertical="center" shrinkToFit="1"/>
    </xf>
    <xf numFmtId="38" fontId="5" fillId="2" borderId="2" xfId="1" applyFont="1" applyFill="1" applyBorder="1" applyAlignment="1" applyProtection="1">
      <alignment horizontal="left" vertical="center" shrinkToFit="1"/>
    </xf>
    <xf numFmtId="38" fontId="5" fillId="2" borderId="3" xfId="1" applyFont="1" applyFill="1" applyBorder="1" applyAlignment="1" applyProtection="1">
      <alignment horizontal="left" vertical="center" shrinkToFi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</cellXfs>
  <cellStyles count="4">
    <cellStyle name="パーセント" xfId="3" builtinId="5"/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I24"/>
  <sheetViews>
    <sheetView tabSelected="1" zoomScaleNormal="100" zoomScaleSheetLayoutView="75" workbookViewId="0">
      <selection activeCell="H7" sqref="H7"/>
    </sheetView>
  </sheetViews>
  <sheetFormatPr defaultRowHeight="13.5"/>
  <sheetData>
    <row r="21" spans="3:9">
      <c r="C21" s="496" t="s">
        <v>34</v>
      </c>
      <c r="D21" s="496"/>
      <c r="E21" s="496"/>
      <c r="F21" s="496"/>
      <c r="G21" s="496"/>
      <c r="H21" s="496"/>
      <c r="I21" s="496"/>
    </row>
    <row r="22" spans="3:9">
      <c r="C22" s="496"/>
      <c r="D22" s="496"/>
      <c r="E22" s="496"/>
      <c r="F22" s="496"/>
      <c r="G22" s="496"/>
      <c r="H22" s="496"/>
      <c r="I22" s="496"/>
    </row>
    <row r="23" spans="3:9">
      <c r="C23" s="496"/>
      <c r="D23" s="496"/>
      <c r="E23" s="496"/>
      <c r="F23" s="496"/>
      <c r="G23" s="496"/>
      <c r="H23" s="496"/>
      <c r="I23" s="496"/>
    </row>
    <row r="24" spans="3:9">
      <c r="C24" s="496"/>
      <c r="D24" s="496"/>
      <c r="E24" s="496"/>
      <c r="F24" s="496"/>
      <c r="G24" s="496"/>
      <c r="H24" s="496"/>
      <c r="I24" s="496"/>
    </row>
  </sheetData>
  <mergeCells count="1">
    <mergeCell ref="C21:I24"/>
  </mergeCells>
  <phoneticPr fontId="2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3"/>
  <sheetViews>
    <sheetView view="pageBreakPreview" topLeftCell="L34" zoomScale="75" zoomScaleNormal="75" zoomScaleSheetLayoutView="75" workbookViewId="0">
      <selection activeCell="W44" sqref="N44:W44"/>
    </sheetView>
  </sheetViews>
  <sheetFormatPr defaultRowHeight="14.25"/>
  <cols>
    <col min="1" max="1" width="12.75" style="1" bestFit="1" customWidth="1"/>
    <col min="2" max="2" width="13.375" style="1" customWidth="1"/>
    <col min="3" max="3" width="9.375" style="1" customWidth="1"/>
    <col min="4" max="5" width="7.375" style="1" customWidth="1"/>
    <col min="6" max="6" width="15.375" style="1" customWidth="1"/>
    <col min="7" max="7" width="9.375" style="1" customWidth="1"/>
    <col min="8" max="9" width="7.375" style="1" customWidth="1"/>
    <col min="10" max="10" width="13.375" style="1" customWidth="1"/>
    <col min="11" max="11" width="8.625" style="1" customWidth="1"/>
    <col min="12" max="13" width="7.375" style="1" customWidth="1"/>
    <col min="14" max="14" width="13.375" style="1" customWidth="1"/>
    <col min="15" max="15" width="8.625" style="1" customWidth="1"/>
    <col min="16" max="17" width="7.375" style="1" customWidth="1"/>
    <col min="18" max="18" width="15.375" style="1" customWidth="1"/>
    <col min="19" max="20" width="9.375" style="1" customWidth="1"/>
    <col min="21" max="22" width="7.375" style="1" customWidth="1"/>
    <col min="23" max="23" width="7.75" style="1" customWidth="1"/>
    <col min="24" max="25" width="12.75" style="1" customWidth="1"/>
    <col min="26" max="26" width="8.625" style="1" customWidth="1"/>
    <col min="27" max="28" width="7.375" style="1" customWidth="1"/>
    <col min="29" max="29" width="13.375" style="1" customWidth="1"/>
    <col min="30" max="30" width="9.375" style="1" customWidth="1"/>
    <col min="31" max="32" width="7.375" style="1" customWidth="1"/>
    <col min="33" max="33" width="12.75" style="1" customWidth="1"/>
    <col min="34" max="34" width="8.625" style="1" customWidth="1"/>
    <col min="35" max="36" width="7.375" style="1" customWidth="1"/>
    <col min="37" max="37" width="12.75" style="1" customWidth="1"/>
    <col min="38" max="38" width="8.625" style="1" customWidth="1"/>
    <col min="39" max="40" width="7.375" style="1" customWidth="1"/>
    <col min="41" max="41" width="13.375" style="1" customWidth="1"/>
    <col min="42" max="43" width="9.375" style="1" customWidth="1"/>
    <col min="44" max="45" width="7.375" style="1" customWidth="1"/>
    <col min="46" max="46" width="7.75" style="1" customWidth="1"/>
    <col min="47" max="47" width="12.75" style="1" hidden="1" customWidth="1"/>
    <col min="48" max="48" width="13.375" style="1" hidden="1" customWidth="1"/>
    <col min="49" max="49" width="9.375" style="1" hidden="1" customWidth="1"/>
    <col min="50" max="51" width="7.375" style="1" hidden="1" customWidth="1"/>
    <col min="52" max="52" width="8.625" style="1" hidden="1" customWidth="1"/>
    <col min="53" max="53" width="6.625" style="1" hidden="1" customWidth="1"/>
    <col min="54" max="55" width="7.375" style="1" hidden="1" customWidth="1"/>
    <col min="56" max="56" width="8.625" style="1" hidden="1" customWidth="1"/>
    <col min="57" max="57" width="6.625" style="1" hidden="1" customWidth="1"/>
    <col min="58" max="59" width="7.375" style="1" hidden="1" customWidth="1"/>
    <col min="60" max="60" width="13.375" style="1" hidden="1" customWidth="1"/>
    <col min="61" max="61" width="9.375" style="1" hidden="1" customWidth="1"/>
    <col min="62" max="63" width="7.375" style="1" hidden="1" customWidth="1"/>
    <col min="64" max="64" width="12.75" style="1" hidden="1" customWidth="1"/>
    <col min="65" max="65" width="7.625" style="1" hidden="1" customWidth="1"/>
    <col min="66" max="67" width="7.375" style="1" hidden="1" customWidth="1"/>
    <col min="68" max="68" width="13.375" style="1" hidden="1" customWidth="1"/>
    <col min="69" max="69" width="9.375" style="1" hidden="1" customWidth="1"/>
    <col min="70" max="71" width="7.375" style="1" hidden="1" customWidth="1"/>
    <col min="72" max="73" width="7.75" style="1" hidden="1" customWidth="1"/>
    <col min="74" max="75" width="7.375" style="1" hidden="1" customWidth="1"/>
    <col min="76" max="76" width="13.375" style="1" hidden="1" customWidth="1"/>
    <col min="77" max="78" width="9.375" style="1" hidden="1" customWidth="1"/>
    <col min="79" max="80" width="7.375" style="1" hidden="1" customWidth="1"/>
    <col min="81" max="81" width="7.75" style="1" hidden="1" customWidth="1"/>
    <col min="82" max="16384" width="9" style="1"/>
  </cols>
  <sheetData>
    <row r="1" spans="1:81" s="129" customFormat="1" ht="24.75" customHeight="1" thickBot="1">
      <c r="A1" s="233" t="s">
        <v>0</v>
      </c>
      <c r="R1" s="505" t="s">
        <v>1</v>
      </c>
      <c r="S1" s="505"/>
      <c r="T1" s="505"/>
      <c r="U1" s="505"/>
      <c r="V1" s="505"/>
      <c r="W1" s="505"/>
      <c r="X1" s="506" t="s">
        <v>2</v>
      </c>
      <c r="Y1" s="506"/>
      <c r="Z1" s="506"/>
      <c r="AA1" s="506"/>
      <c r="AB1" s="506"/>
      <c r="AC1" s="506"/>
      <c r="AD1" s="506"/>
      <c r="AO1" s="505" t="s">
        <v>1</v>
      </c>
      <c r="AP1" s="505"/>
      <c r="AQ1" s="505"/>
      <c r="AR1" s="505"/>
      <c r="AS1" s="505"/>
      <c r="AT1" s="505"/>
    </row>
    <row r="2" spans="1:81" s="129" customFormat="1" ht="18" customHeight="1">
      <c r="A2" s="131"/>
      <c r="B2" s="132"/>
      <c r="C2" s="132"/>
      <c r="D2" s="132"/>
      <c r="E2" s="132"/>
      <c r="F2" s="133"/>
      <c r="G2" s="132"/>
      <c r="H2" s="132"/>
      <c r="I2" s="132"/>
      <c r="J2" s="133"/>
      <c r="K2" s="132"/>
      <c r="L2" s="132"/>
      <c r="M2" s="132"/>
      <c r="N2" s="133"/>
      <c r="O2" s="132"/>
      <c r="P2" s="132"/>
      <c r="Q2" s="132"/>
      <c r="R2" s="133"/>
      <c r="S2" s="132"/>
      <c r="T2" s="132"/>
      <c r="U2" s="132"/>
      <c r="V2" s="132"/>
      <c r="W2" s="134"/>
      <c r="X2" s="131"/>
      <c r="Y2" s="507" t="s">
        <v>141</v>
      </c>
      <c r="Z2" s="508"/>
      <c r="AA2" s="508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7"/>
      <c r="AU2" s="131"/>
      <c r="AV2" s="135" t="s">
        <v>142</v>
      </c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7"/>
    </row>
    <row r="3" spans="1:81" s="129" customFormat="1" ht="18" customHeight="1">
      <c r="A3" s="140"/>
      <c r="B3" s="509" t="s">
        <v>141</v>
      </c>
      <c r="C3" s="510"/>
      <c r="D3" s="130"/>
      <c r="E3" s="130"/>
      <c r="F3" s="511" t="s">
        <v>142</v>
      </c>
      <c r="G3" s="510"/>
      <c r="H3" s="130"/>
      <c r="I3" s="130"/>
      <c r="J3" s="511" t="s">
        <v>143</v>
      </c>
      <c r="K3" s="510"/>
      <c r="L3" s="130"/>
      <c r="M3" s="130"/>
      <c r="N3" s="511" t="s">
        <v>156</v>
      </c>
      <c r="O3" s="510"/>
      <c r="P3" s="510"/>
      <c r="Q3" s="130"/>
      <c r="R3" s="142" t="s">
        <v>150</v>
      </c>
      <c r="S3" s="130"/>
      <c r="T3" s="130"/>
      <c r="U3" s="130"/>
      <c r="V3" s="130"/>
      <c r="W3" s="143"/>
      <c r="X3" s="140"/>
      <c r="Y3" s="130"/>
      <c r="Z3" s="130"/>
      <c r="AA3" s="130"/>
      <c r="AB3" s="130"/>
      <c r="AC3" s="144"/>
      <c r="AD3" s="130"/>
      <c r="AE3" s="130"/>
      <c r="AF3" s="130"/>
      <c r="AG3" s="144"/>
      <c r="AH3" s="130"/>
      <c r="AI3" s="130"/>
      <c r="AJ3" s="130"/>
      <c r="AK3" s="144"/>
      <c r="AL3" s="130"/>
      <c r="AM3" s="130"/>
      <c r="AN3" s="130"/>
      <c r="AO3" s="144"/>
      <c r="AP3" s="130"/>
      <c r="AQ3" s="130"/>
      <c r="AR3" s="130"/>
      <c r="AS3" s="130"/>
      <c r="AT3" s="143"/>
      <c r="AU3" s="140"/>
      <c r="AV3" s="130"/>
      <c r="AW3" s="130"/>
      <c r="AX3" s="130"/>
      <c r="AY3" s="130"/>
      <c r="AZ3" s="144"/>
      <c r="BA3" s="130"/>
      <c r="BB3" s="130"/>
      <c r="BC3" s="130"/>
      <c r="BD3" s="145" t="s">
        <v>147</v>
      </c>
      <c r="BE3" s="146"/>
      <c r="BF3" s="146"/>
      <c r="BG3" s="146"/>
      <c r="BH3" s="146"/>
      <c r="BI3" s="146"/>
      <c r="BJ3" s="146"/>
      <c r="BK3" s="146"/>
      <c r="BL3" s="145" t="s">
        <v>148</v>
      </c>
      <c r="BM3" s="146"/>
      <c r="BN3" s="146"/>
      <c r="BO3" s="146"/>
      <c r="BP3" s="146"/>
      <c r="BQ3" s="146"/>
      <c r="BR3" s="146"/>
      <c r="BS3" s="146"/>
      <c r="BT3" s="144"/>
      <c r="BU3" s="130"/>
      <c r="BV3" s="130"/>
      <c r="BW3" s="130"/>
      <c r="BX3" s="144"/>
      <c r="BY3" s="130"/>
      <c r="BZ3" s="130"/>
      <c r="CA3" s="130"/>
      <c r="CB3" s="130"/>
      <c r="CC3" s="143"/>
    </row>
    <row r="4" spans="1:81" s="129" customFormat="1" ht="18" customHeight="1">
      <c r="A4" s="140"/>
      <c r="B4" s="148"/>
      <c r="C4" s="149"/>
      <c r="D4" s="149"/>
      <c r="E4" s="149"/>
      <c r="F4" s="151"/>
      <c r="G4" s="149"/>
      <c r="H4" s="149"/>
      <c r="I4" s="149"/>
      <c r="J4" s="151"/>
      <c r="K4" s="149"/>
      <c r="L4" s="149"/>
      <c r="M4" s="149"/>
      <c r="N4" s="151"/>
      <c r="O4" s="149"/>
      <c r="P4" s="149"/>
      <c r="Q4" s="149"/>
      <c r="R4" s="151"/>
      <c r="S4" s="149"/>
      <c r="T4" s="149"/>
      <c r="U4" s="149"/>
      <c r="V4" s="149"/>
      <c r="W4" s="150"/>
      <c r="X4" s="140"/>
      <c r="Y4" s="148" t="s">
        <v>3</v>
      </c>
      <c r="Z4" s="149"/>
      <c r="AA4" s="149"/>
      <c r="AB4" s="149"/>
      <c r="AC4" s="501" t="s">
        <v>157</v>
      </c>
      <c r="AD4" s="502"/>
      <c r="AE4" s="502"/>
      <c r="AF4" s="503"/>
      <c r="AG4" s="501" t="s">
        <v>158</v>
      </c>
      <c r="AH4" s="502"/>
      <c r="AI4" s="149"/>
      <c r="AJ4" s="149"/>
      <c r="AK4" s="501" t="s">
        <v>159</v>
      </c>
      <c r="AL4" s="502"/>
      <c r="AM4" s="502"/>
      <c r="AN4" s="503"/>
      <c r="AO4" s="151" t="s">
        <v>150</v>
      </c>
      <c r="AP4" s="149"/>
      <c r="AQ4" s="149"/>
      <c r="AR4" s="149"/>
      <c r="AS4" s="149"/>
      <c r="AT4" s="150"/>
      <c r="AU4" s="140"/>
      <c r="AV4" s="148" t="s">
        <v>160</v>
      </c>
      <c r="AW4" s="149"/>
      <c r="AX4" s="149"/>
      <c r="AY4" s="149"/>
      <c r="AZ4" s="151" t="s">
        <v>161</v>
      </c>
      <c r="BA4" s="149"/>
      <c r="BB4" s="149"/>
      <c r="BC4" s="149"/>
      <c r="BD4" s="151" t="s">
        <v>162</v>
      </c>
      <c r="BE4" s="149"/>
      <c r="BF4" s="149"/>
      <c r="BG4" s="152"/>
      <c r="BH4" s="149" t="s">
        <v>163</v>
      </c>
      <c r="BI4" s="149"/>
      <c r="BJ4" s="149"/>
      <c r="BK4" s="149"/>
      <c r="BL4" s="151" t="s">
        <v>162</v>
      </c>
      <c r="BM4" s="149"/>
      <c r="BN4" s="146"/>
      <c r="BO4" s="152"/>
      <c r="BP4" s="149" t="s">
        <v>163</v>
      </c>
      <c r="BQ4" s="149"/>
      <c r="BR4" s="149"/>
      <c r="BS4" s="149"/>
      <c r="BT4" s="151" t="s">
        <v>164</v>
      </c>
      <c r="BU4" s="149"/>
      <c r="BV4" s="149"/>
      <c r="BW4" s="149"/>
      <c r="BX4" s="151" t="s">
        <v>150</v>
      </c>
      <c r="BY4" s="149"/>
      <c r="BZ4" s="149"/>
      <c r="CA4" s="149"/>
      <c r="CB4" s="149"/>
      <c r="CC4" s="150"/>
    </row>
    <row r="5" spans="1:81" s="129" customFormat="1" ht="18" customHeight="1">
      <c r="A5" s="156" t="s">
        <v>166</v>
      </c>
      <c r="B5" s="157"/>
      <c r="C5" s="147"/>
      <c r="D5" s="497" t="s">
        <v>167</v>
      </c>
      <c r="E5" s="504"/>
      <c r="F5" s="158"/>
      <c r="G5" s="147"/>
      <c r="H5" s="497" t="s">
        <v>167</v>
      </c>
      <c r="I5" s="504"/>
      <c r="J5" s="158"/>
      <c r="K5" s="157"/>
      <c r="L5" s="497" t="s">
        <v>167</v>
      </c>
      <c r="M5" s="504"/>
      <c r="N5" s="161"/>
      <c r="O5" s="147"/>
      <c r="P5" s="497" t="s">
        <v>167</v>
      </c>
      <c r="Q5" s="504"/>
      <c r="R5" s="158"/>
      <c r="S5" s="147"/>
      <c r="T5" s="147"/>
      <c r="U5" s="497" t="s">
        <v>167</v>
      </c>
      <c r="V5" s="498"/>
      <c r="W5" s="499"/>
      <c r="X5" s="156" t="s">
        <v>166</v>
      </c>
      <c r="Y5" s="147"/>
      <c r="Z5" s="147"/>
      <c r="AA5" s="497" t="s">
        <v>167</v>
      </c>
      <c r="AB5" s="504"/>
      <c r="AC5" s="161"/>
      <c r="AD5" s="154"/>
      <c r="AE5" s="497" t="s">
        <v>167</v>
      </c>
      <c r="AF5" s="504"/>
      <c r="AG5" s="161"/>
      <c r="AH5" s="155"/>
      <c r="AI5" s="497" t="s">
        <v>167</v>
      </c>
      <c r="AJ5" s="504"/>
      <c r="AK5" s="161"/>
      <c r="AL5" s="154"/>
      <c r="AM5" s="497" t="s">
        <v>167</v>
      </c>
      <c r="AN5" s="504"/>
      <c r="AO5" s="161"/>
      <c r="AP5" s="154"/>
      <c r="AQ5" s="154"/>
      <c r="AR5" s="497" t="s">
        <v>167</v>
      </c>
      <c r="AS5" s="498"/>
      <c r="AT5" s="499"/>
      <c r="AU5" s="156" t="s">
        <v>166</v>
      </c>
      <c r="AV5" s="154"/>
      <c r="AW5" s="154"/>
      <c r="AX5" s="146" t="s">
        <v>167</v>
      </c>
      <c r="AY5" s="146"/>
      <c r="AZ5" s="161"/>
      <c r="BA5" s="154"/>
      <c r="BB5" s="146" t="s">
        <v>167</v>
      </c>
      <c r="BC5" s="160"/>
      <c r="BD5" s="161"/>
      <c r="BE5" s="154"/>
      <c r="BF5" s="146" t="s">
        <v>167</v>
      </c>
      <c r="BG5" s="152"/>
      <c r="BH5" s="154"/>
      <c r="BI5" s="154"/>
      <c r="BJ5" s="146" t="s">
        <v>167</v>
      </c>
      <c r="BK5" s="146"/>
      <c r="BL5" s="161"/>
      <c r="BM5" s="154"/>
      <c r="BN5" s="146" t="s">
        <v>167</v>
      </c>
      <c r="BO5" s="152"/>
      <c r="BP5" s="147"/>
      <c r="BQ5" s="147"/>
      <c r="BR5" s="146" t="s">
        <v>167</v>
      </c>
      <c r="BS5" s="146"/>
      <c r="BT5" s="161"/>
      <c r="BU5" s="154"/>
      <c r="BV5" s="146" t="s">
        <v>167</v>
      </c>
      <c r="BW5" s="146"/>
      <c r="BX5" s="161"/>
      <c r="BY5" s="154"/>
      <c r="BZ5" s="154"/>
      <c r="CA5" s="159" t="s">
        <v>167</v>
      </c>
      <c r="CB5" s="163"/>
      <c r="CC5" s="162"/>
    </row>
    <row r="6" spans="1:81" s="129" customFormat="1" ht="30" customHeight="1">
      <c r="A6" s="140"/>
      <c r="B6" s="157" t="s">
        <v>169</v>
      </c>
      <c r="C6" s="147" t="s">
        <v>170</v>
      </c>
      <c r="D6" s="157" t="s">
        <v>169</v>
      </c>
      <c r="E6" s="130" t="s">
        <v>170</v>
      </c>
      <c r="F6" s="158" t="s">
        <v>169</v>
      </c>
      <c r="G6" s="147" t="s">
        <v>170</v>
      </c>
      <c r="H6" s="147" t="s">
        <v>169</v>
      </c>
      <c r="I6" s="130" t="s">
        <v>170</v>
      </c>
      <c r="J6" s="158" t="s">
        <v>169</v>
      </c>
      <c r="K6" s="147" t="s">
        <v>170</v>
      </c>
      <c r="L6" s="157" t="s">
        <v>169</v>
      </c>
      <c r="M6" s="164" t="s">
        <v>170</v>
      </c>
      <c r="N6" s="158" t="s">
        <v>169</v>
      </c>
      <c r="O6" s="147" t="s">
        <v>170</v>
      </c>
      <c r="P6" s="147" t="s">
        <v>169</v>
      </c>
      <c r="Q6" s="130" t="s">
        <v>170</v>
      </c>
      <c r="R6" s="158" t="s">
        <v>169</v>
      </c>
      <c r="S6" s="147" t="s">
        <v>170</v>
      </c>
      <c r="T6" s="226" t="s">
        <v>183</v>
      </c>
      <c r="U6" s="147" t="s">
        <v>169</v>
      </c>
      <c r="V6" s="147" t="s">
        <v>170</v>
      </c>
      <c r="W6" s="225" t="s">
        <v>183</v>
      </c>
      <c r="X6" s="140"/>
      <c r="Y6" s="147" t="s">
        <v>169</v>
      </c>
      <c r="Z6" s="147" t="s">
        <v>170</v>
      </c>
      <c r="AA6" s="155" t="s">
        <v>169</v>
      </c>
      <c r="AB6" s="492" t="s">
        <v>170</v>
      </c>
      <c r="AC6" s="158" t="s">
        <v>169</v>
      </c>
      <c r="AD6" s="147" t="s">
        <v>170</v>
      </c>
      <c r="AE6" s="154" t="s">
        <v>169</v>
      </c>
      <c r="AF6" s="130" t="s">
        <v>170</v>
      </c>
      <c r="AG6" s="158" t="s">
        <v>169</v>
      </c>
      <c r="AH6" s="157" t="s">
        <v>170</v>
      </c>
      <c r="AI6" s="155" t="s">
        <v>169</v>
      </c>
      <c r="AJ6" s="164" t="s">
        <v>170</v>
      </c>
      <c r="AK6" s="158" t="s">
        <v>169</v>
      </c>
      <c r="AL6" s="147" t="s">
        <v>170</v>
      </c>
      <c r="AM6" s="154" t="s">
        <v>169</v>
      </c>
      <c r="AN6" s="130" t="s">
        <v>170</v>
      </c>
      <c r="AO6" s="158" t="s">
        <v>169</v>
      </c>
      <c r="AP6" s="147" t="s">
        <v>170</v>
      </c>
      <c r="AQ6" s="226" t="s">
        <v>183</v>
      </c>
      <c r="AR6" s="154" t="s">
        <v>169</v>
      </c>
      <c r="AS6" s="154" t="s">
        <v>170</v>
      </c>
      <c r="AT6" s="227" t="s">
        <v>183</v>
      </c>
      <c r="AU6" s="140"/>
      <c r="AV6" s="147" t="s">
        <v>169</v>
      </c>
      <c r="AW6" s="147" t="s">
        <v>170</v>
      </c>
      <c r="AX6" s="154" t="s">
        <v>169</v>
      </c>
      <c r="AY6" s="130" t="s">
        <v>170</v>
      </c>
      <c r="AZ6" s="158" t="s">
        <v>169</v>
      </c>
      <c r="BA6" s="147" t="s">
        <v>170</v>
      </c>
      <c r="BB6" s="154" t="s">
        <v>169</v>
      </c>
      <c r="BC6" s="130" t="s">
        <v>170</v>
      </c>
      <c r="BD6" s="158" t="s">
        <v>169</v>
      </c>
      <c r="BE6" s="147" t="s">
        <v>170</v>
      </c>
      <c r="BF6" s="155" t="s">
        <v>169</v>
      </c>
      <c r="BG6" s="147" t="s">
        <v>170</v>
      </c>
      <c r="BH6" s="147" t="s">
        <v>169</v>
      </c>
      <c r="BI6" s="147" t="s">
        <v>170</v>
      </c>
      <c r="BJ6" s="154" t="s">
        <v>169</v>
      </c>
      <c r="BK6" s="130" t="s">
        <v>170</v>
      </c>
      <c r="BL6" s="158" t="s">
        <v>169</v>
      </c>
      <c r="BM6" s="147" t="s">
        <v>170</v>
      </c>
      <c r="BN6" s="154" t="s">
        <v>169</v>
      </c>
      <c r="BO6" s="147" t="s">
        <v>170</v>
      </c>
      <c r="BP6" s="147" t="s">
        <v>169</v>
      </c>
      <c r="BQ6" s="147" t="s">
        <v>170</v>
      </c>
      <c r="BR6" s="154" t="s">
        <v>169</v>
      </c>
      <c r="BS6" s="130" t="s">
        <v>170</v>
      </c>
      <c r="BT6" s="158" t="s">
        <v>169</v>
      </c>
      <c r="BU6" s="147" t="s">
        <v>170</v>
      </c>
      <c r="BV6" s="154" t="s">
        <v>169</v>
      </c>
      <c r="BW6" s="130" t="s">
        <v>170</v>
      </c>
      <c r="BX6" s="158" t="s">
        <v>169</v>
      </c>
      <c r="BY6" s="147" t="s">
        <v>170</v>
      </c>
      <c r="BZ6" s="147" t="s">
        <v>171</v>
      </c>
      <c r="CA6" s="147" t="s">
        <v>169</v>
      </c>
      <c r="CB6" s="154" t="s">
        <v>170</v>
      </c>
      <c r="CC6" s="143" t="s">
        <v>171</v>
      </c>
    </row>
    <row r="7" spans="1:81" s="129" customFormat="1" ht="18" customHeight="1">
      <c r="A7" s="167"/>
      <c r="B7" s="168" t="s">
        <v>172</v>
      </c>
      <c r="C7" s="169" t="s">
        <v>173</v>
      </c>
      <c r="D7" s="447" t="s">
        <v>7</v>
      </c>
      <c r="E7" s="448" t="s">
        <v>7</v>
      </c>
      <c r="F7" s="169" t="s">
        <v>172</v>
      </c>
      <c r="G7" s="169" t="s">
        <v>155</v>
      </c>
      <c r="H7" s="169" t="s">
        <v>7</v>
      </c>
      <c r="I7" s="170" t="s">
        <v>7</v>
      </c>
      <c r="J7" s="171" t="s">
        <v>172</v>
      </c>
      <c r="K7" s="169" t="s">
        <v>155</v>
      </c>
      <c r="L7" s="168" t="s">
        <v>7</v>
      </c>
      <c r="M7" s="173" t="s">
        <v>7</v>
      </c>
      <c r="N7" s="171" t="s">
        <v>172</v>
      </c>
      <c r="O7" s="169" t="s">
        <v>155</v>
      </c>
      <c r="P7" s="170" t="s">
        <v>7</v>
      </c>
      <c r="Q7" s="448" t="s">
        <v>7</v>
      </c>
      <c r="R7" s="169" t="s">
        <v>172</v>
      </c>
      <c r="S7" s="169" t="s">
        <v>155</v>
      </c>
      <c r="T7" s="168" t="s">
        <v>174</v>
      </c>
      <c r="U7" s="169" t="s">
        <v>7</v>
      </c>
      <c r="V7" s="169" t="s">
        <v>7</v>
      </c>
      <c r="W7" s="172" t="s">
        <v>7</v>
      </c>
      <c r="X7" s="167"/>
      <c r="Y7" s="168" t="s">
        <v>172</v>
      </c>
      <c r="Z7" s="169" t="s">
        <v>155</v>
      </c>
      <c r="AA7" s="168" t="s">
        <v>7</v>
      </c>
      <c r="AB7" s="173" t="s">
        <v>7</v>
      </c>
      <c r="AC7" s="171" t="s">
        <v>172</v>
      </c>
      <c r="AD7" s="169" t="s">
        <v>155</v>
      </c>
      <c r="AE7" s="169" t="s">
        <v>7</v>
      </c>
      <c r="AF7" s="170" t="s">
        <v>7</v>
      </c>
      <c r="AG7" s="171" t="s">
        <v>172</v>
      </c>
      <c r="AH7" s="168" t="s">
        <v>155</v>
      </c>
      <c r="AI7" s="168" t="s">
        <v>7</v>
      </c>
      <c r="AJ7" s="173" t="s">
        <v>7</v>
      </c>
      <c r="AK7" s="171" t="s">
        <v>172</v>
      </c>
      <c r="AL7" s="169" t="s">
        <v>155</v>
      </c>
      <c r="AM7" s="169" t="s">
        <v>7</v>
      </c>
      <c r="AN7" s="170" t="s">
        <v>7</v>
      </c>
      <c r="AO7" s="171" t="s">
        <v>172</v>
      </c>
      <c r="AP7" s="169" t="s">
        <v>155</v>
      </c>
      <c r="AQ7" s="422" t="s">
        <v>175</v>
      </c>
      <c r="AR7" s="422" t="s">
        <v>7</v>
      </c>
      <c r="AS7" s="422" t="s">
        <v>7</v>
      </c>
      <c r="AT7" s="423" t="s">
        <v>7</v>
      </c>
      <c r="AU7" s="167"/>
      <c r="AV7" s="169" t="s">
        <v>172</v>
      </c>
      <c r="AW7" s="169" t="s">
        <v>155</v>
      </c>
      <c r="AX7" s="169" t="s">
        <v>7</v>
      </c>
      <c r="AY7" s="170" t="s">
        <v>7</v>
      </c>
      <c r="AZ7" s="171" t="s">
        <v>172</v>
      </c>
      <c r="BA7" s="169" t="s">
        <v>155</v>
      </c>
      <c r="BB7" s="169" t="s">
        <v>7</v>
      </c>
      <c r="BC7" s="170" t="s">
        <v>7</v>
      </c>
      <c r="BD7" s="171" t="s">
        <v>172</v>
      </c>
      <c r="BE7" s="169" t="s">
        <v>155</v>
      </c>
      <c r="BF7" s="168" t="s">
        <v>7</v>
      </c>
      <c r="BG7" s="169" t="s">
        <v>7</v>
      </c>
      <c r="BH7" s="169" t="s">
        <v>172</v>
      </c>
      <c r="BI7" s="169" t="s">
        <v>155</v>
      </c>
      <c r="BJ7" s="169" t="s">
        <v>7</v>
      </c>
      <c r="BK7" s="170" t="s">
        <v>7</v>
      </c>
      <c r="BL7" s="171" t="s">
        <v>172</v>
      </c>
      <c r="BM7" s="169" t="s">
        <v>155</v>
      </c>
      <c r="BN7" s="169" t="s">
        <v>7</v>
      </c>
      <c r="BO7" s="169" t="s">
        <v>7</v>
      </c>
      <c r="BP7" s="169" t="s">
        <v>172</v>
      </c>
      <c r="BQ7" s="169" t="s">
        <v>155</v>
      </c>
      <c r="BR7" s="169" t="s">
        <v>7</v>
      </c>
      <c r="BS7" s="170" t="s">
        <v>7</v>
      </c>
      <c r="BT7" s="171" t="s">
        <v>172</v>
      </c>
      <c r="BU7" s="169" t="s">
        <v>155</v>
      </c>
      <c r="BV7" s="169" t="s">
        <v>7</v>
      </c>
      <c r="BW7" s="170" t="s">
        <v>7</v>
      </c>
      <c r="BX7" s="171" t="s">
        <v>172</v>
      </c>
      <c r="BY7" s="169" t="s">
        <v>155</v>
      </c>
      <c r="BZ7" s="169" t="s">
        <v>175</v>
      </c>
      <c r="CA7" s="169" t="s">
        <v>7</v>
      </c>
      <c r="CB7" s="169" t="s">
        <v>7</v>
      </c>
      <c r="CC7" s="172" t="s">
        <v>7</v>
      </c>
    </row>
    <row r="8" spans="1:81" s="129" customFormat="1" ht="18" customHeight="1">
      <c r="A8" s="175"/>
      <c r="B8" s="176">
        <v>0</v>
      </c>
      <c r="C8" s="421">
        <v>0</v>
      </c>
      <c r="D8" s="178"/>
      <c r="E8" s="429"/>
      <c r="F8" s="438">
        <v>0</v>
      </c>
      <c r="G8" s="250">
        <v>0</v>
      </c>
      <c r="H8" s="181"/>
      <c r="I8" s="179"/>
      <c r="J8" s="249">
        <v>0</v>
      </c>
      <c r="K8" s="250">
        <v>0</v>
      </c>
      <c r="L8" s="178"/>
      <c r="M8" s="183"/>
      <c r="N8" s="180">
        <v>0</v>
      </c>
      <c r="O8" s="177">
        <v>0</v>
      </c>
      <c r="P8" s="431"/>
      <c r="Q8" s="442"/>
      <c r="R8" s="177">
        <v>0</v>
      </c>
      <c r="S8" s="177">
        <v>0</v>
      </c>
      <c r="T8" s="421">
        <v>0</v>
      </c>
      <c r="U8" s="178"/>
      <c r="V8" s="178"/>
      <c r="W8" s="444"/>
      <c r="X8" s="493"/>
      <c r="Y8" s="177">
        <v>0</v>
      </c>
      <c r="Z8" s="177">
        <v>0</v>
      </c>
      <c r="AA8" s="179"/>
      <c r="AB8" s="429"/>
      <c r="AC8" s="177">
        <v>0</v>
      </c>
      <c r="AD8" s="177">
        <v>0</v>
      </c>
      <c r="AE8" s="177"/>
      <c r="AF8" s="179"/>
      <c r="AG8" s="180">
        <v>0</v>
      </c>
      <c r="AH8" s="185">
        <v>0</v>
      </c>
      <c r="AI8" s="176"/>
      <c r="AJ8" s="183"/>
      <c r="AK8" s="180">
        <v>0</v>
      </c>
      <c r="AL8" s="177">
        <v>0</v>
      </c>
      <c r="AM8" s="177"/>
      <c r="AN8" s="179"/>
      <c r="AO8" s="184">
        <v>0</v>
      </c>
      <c r="AP8" s="185">
        <v>0</v>
      </c>
      <c r="AQ8" s="427">
        <v>0</v>
      </c>
      <c r="AR8" s="463"/>
      <c r="AS8" s="463"/>
      <c r="AT8" s="464"/>
      <c r="AU8" s="419"/>
      <c r="AV8" s="177">
        <v>0</v>
      </c>
      <c r="AW8" s="177">
        <v>0</v>
      </c>
      <c r="AX8" s="181" t="s">
        <v>8</v>
      </c>
      <c r="AY8" s="179" t="s">
        <v>8</v>
      </c>
      <c r="AZ8" s="180">
        <v>0</v>
      </c>
      <c r="BA8" s="177">
        <v>0</v>
      </c>
      <c r="BB8" s="181" t="s">
        <v>8</v>
      </c>
      <c r="BC8" s="179" t="s">
        <v>8</v>
      </c>
      <c r="BD8" s="180">
        <v>0</v>
      </c>
      <c r="BE8" s="177">
        <v>0</v>
      </c>
      <c r="BF8" s="178" t="s">
        <v>8</v>
      </c>
      <c r="BG8" s="181" t="s">
        <v>8</v>
      </c>
      <c r="BH8" s="177">
        <v>0</v>
      </c>
      <c r="BI8" s="177">
        <v>0</v>
      </c>
      <c r="BJ8" s="181" t="s">
        <v>8</v>
      </c>
      <c r="BK8" s="179" t="s">
        <v>8</v>
      </c>
      <c r="BL8" s="180">
        <v>0</v>
      </c>
      <c r="BM8" s="177">
        <v>0</v>
      </c>
      <c r="BN8" s="181" t="s">
        <v>8</v>
      </c>
      <c r="BO8" s="181" t="s">
        <v>8</v>
      </c>
      <c r="BP8" s="177">
        <v>0</v>
      </c>
      <c r="BQ8" s="177">
        <v>0</v>
      </c>
      <c r="BR8" s="181" t="s">
        <v>8</v>
      </c>
      <c r="BS8" s="179" t="s">
        <v>8</v>
      </c>
      <c r="BT8" s="180">
        <v>0</v>
      </c>
      <c r="BU8" s="177">
        <v>0</v>
      </c>
      <c r="BV8" s="181" t="s">
        <v>8</v>
      </c>
      <c r="BW8" s="179" t="s">
        <v>8</v>
      </c>
      <c r="BX8" s="180">
        <v>0</v>
      </c>
      <c r="BY8" s="177">
        <v>0</v>
      </c>
      <c r="BZ8" s="177">
        <v>0</v>
      </c>
      <c r="CA8" s="181" t="s">
        <v>8</v>
      </c>
      <c r="CB8" s="181" t="s">
        <v>8</v>
      </c>
      <c r="CC8" s="182" t="s">
        <v>8</v>
      </c>
    </row>
    <row r="9" spans="1:81" s="129" customFormat="1" ht="18" customHeight="1">
      <c r="A9" s="187" t="s">
        <v>176</v>
      </c>
      <c r="B9" s="188">
        <v>33823200</v>
      </c>
      <c r="C9" s="434">
        <v>15592</v>
      </c>
      <c r="D9" s="398">
        <v>98.411081983048817</v>
      </c>
      <c r="E9" s="407">
        <v>98.081399006101776</v>
      </c>
      <c r="F9" s="439">
        <v>135756100</v>
      </c>
      <c r="G9" s="252">
        <v>19676</v>
      </c>
      <c r="H9" s="193">
        <v>105.90580696598764</v>
      </c>
      <c r="I9" s="191">
        <v>102.30865224625624</v>
      </c>
      <c r="J9" s="251">
        <v>2177500</v>
      </c>
      <c r="K9" s="252">
        <v>375</v>
      </c>
      <c r="L9" s="190">
        <v>125.5043227665706</v>
      </c>
      <c r="M9" s="228">
        <v>125</v>
      </c>
      <c r="N9" s="192">
        <v>20988000</v>
      </c>
      <c r="O9" s="189">
        <v>3498</v>
      </c>
      <c r="P9" s="432">
        <v>101.09826589595376</v>
      </c>
      <c r="Q9" s="405">
        <v>101.09826589595376</v>
      </c>
      <c r="R9" s="189">
        <f>SUM(B9,F9,J9,N9)</f>
        <v>192744800</v>
      </c>
      <c r="S9" s="189">
        <f>SUM(C9,G9,K9,O9)</f>
        <v>39141</v>
      </c>
      <c r="T9" s="434">
        <v>29002</v>
      </c>
      <c r="U9" s="190">
        <v>104.15822750607944</v>
      </c>
      <c r="V9" s="190">
        <v>100.64799814857672</v>
      </c>
      <c r="W9" s="406">
        <v>99.55717277127458</v>
      </c>
      <c r="X9" s="494" t="s">
        <v>254</v>
      </c>
      <c r="Y9" s="188">
        <v>621600</v>
      </c>
      <c r="Z9" s="189">
        <v>168</v>
      </c>
      <c r="AA9" s="191">
        <v>104.34782608695652</v>
      </c>
      <c r="AB9" s="407">
        <v>104.34782608695652</v>
      </c>
      <c r="AC9" s="189">
        <v>17816000</v>
      </c>
      <c r="AD9" s="189">
        <v>8908</v>
      </c>
      <c r="AE9" s="193">
        <v>95.764351752311327</v>
      </c>
      <c r="AF9" s="191">
        <v>95.764351752311327</v>
      </c>
      <c r="AG9" s="192">
        <v>1264000</v>
      </c>
      <c r="AH9" s="188">
        <v>632</v>
      </c>
      <c r="AI9" s="190">
        <v>92.941176470588232</v>
      </c>
      <c r="AJ9" s="407">
        <v>92.941176470588232</v>
      </c>
      <c r="AK9" s="189">
        <v>14121600</v>
      </c>
      <c r="AL9" s="189">
        <v>5884</v>
      </c>
      <c r="AM9" s="193">
        <v>102.25929787973584</v>
      </c>
      <c r="AN9" s="191">
        <v>102.25929787973584</v>
      </c>
      <c r="AO9" s="192">
        <f>SUM(Y9,AC9,AG9,AK9)</f>
        <v>33823200</v>
      </c>
      <c r="AP9" s="188">
        <f>SUM(Z9,AD9,AH9,AL9)</f>
        <v>15592</v>
      </c>
      <c r="AQ9" s="428">
        <v>13607</v>
      </c>
      <c r="AR9" s="465">
        <v>98.411081983048817</v>
      </c>
      <c r="AS9" s="465">
        <v>98.081399006101776</v>
      </c>
      <c r="AT9" s="466">
        <v>98.061400980109539</v>
      </c>
      <c r="AU9" s="418" t="s">
        <v>176</v>
      </c>
      <c r="AV9" s="194">
        <v>10840800</v>
      </c>
      <c r="AW9" s="194">
        <v>4517</v>
      </c>
      <c r="AX9" s="195">
        <v>98.645992574797987</v>
      </c>
      <c r="AY9" s="196">
        <v>98.645992574797987</v>
      </c>
      <c r="AZ9" s="197">
        <v>3100</v>
      </c>
      <c r="BA9" s="194">
        <v>1</v>
      </c>
      <c r="BB9" s="195">
        <v>100</v>
      </c>
      <c r="BC9" s="196">
        <v>100</v>
      </c>
      <c r="BD9" s="197">
        <v>22000</v>
      </c>
      <c r="BE9" s="194">
        <v>4</v>
      </c>
      <c r="BF9" s="198">
        <v>100</v>
      </c>
      <c r="BG9" s="195">
        <v>100</v>
      </c>
      <c r="BH9" s="194">
        <v>52826400</v>
      </c>
      <c r="BI9" s="194">
        <v>7337</v>
      </c>
      <c r="BJ9" s="195">
        <v>104.60507556315939</v>
      </c>
      <c r="BK9" s="196">
        <v>104.60507556315939</v>
      </c>
      <c r="BL9" s="197">
        <v>1608000</v>
      </c>
      <c r="BM9" s="194">
        <v>536</v>
      </c>
      <c r="BN9" s="195">
        <v>98.710865561694291</v>
      </c>
      <c r="BO9" s="195">
        <v>98.710865561694291</v>
      </c>
      <c r="BP9" s="194">
        <v>17304000</v>
      </c>
      <c r="BQ9" s="194">
        <v>4326</v>
      </c>
      <c r="BR9" s="195">
        <v>99.129239230064158</v>
      </c>
      <c r="BS9" s="196">
        <v>99.129239230064158</v>
      </c>
      <c r="BT9" s="197">
        <v>0</v>
      </c>
      <c r="BU9" s="194">
        <v>0</v>
      </c>
      <c r="BV9" s="195" t="s">
        <v>8</v>
      </c>
      <c r="BW9" s="196" t="s">
        <v>8</v>
      </c>
      <c r="BX9" s="197">
        <v>82604300</v>
      </c>
      <c r="BY9" s="194">
        <v>16721</v>
      </c>
      <c r="BZ9" s="194">
        <v>13606</v>
      </c>
      <c r="CA9" s="195">
        <v>102.48608879597521</v>
      </c>
      <c r="CB9" s="195">
        <v>101.30869433504999</v>
      </c>
      <c r="CC9" s="199">
        <v>100.91225988281541</v>
      </c>
    </row>
    <row r="10" spans="1:81" s="129" customFormat="1" ht="18" customHeight="1">
      <c r="A10" s="175"/>
      <c r="B10" s="200">
        <v>0</v>
      </c>
      <c r="C10" s="435">
        <v>0</v>
      </c>
      <c r="D10" s="449" t="s">
        <v>8</v>
      </c>
      <c r="E10" s="412" t="s">
        <v>8</v>
      </c>
      <c r="F10" s="450">
        <v>0</v>
      </c>
      <c r="G10" s="451">
        <v>0</v>
      </c>
      <c r="H10" s="452" t="s">
        <v>8</v>
      </c>
      <c r="I10" s="409" t="s">
        <v>8</v>
      </c>
      <c r="J10" s="453">
        <v>0</v>
      </c>
      <c r="K10" s="451">
        <v>0</v>
      </c>
      <c r="L10" s="410" t="s">
        <v>8</v>
      </c>
      <c r="M10" s="454" t="s">
        <v>8</v>
      </c>
      <c r="N10" s="455">
        <v>0</v>
      </c>
      <c r="O10" s="248">
        <v>0</v>
      </c>
      <c r="P10" s="456" t="s">
        <v>8</v>
      </c>
      <c r="Q10" s="457" t="s">
        <v>8</v>
      </c>
      <c r="R10" s="248">
        <f t="shared" ref="R10:S43" si="0">SUM(B10,F10,J10,N10)</f>
        <v>0</v>
      </c>
      <c r="S10" s="248">
        <f t="shared" si="0"/>
        <v>0</v>
      </c>
      <c r="T10" s="436">
        <v>0</v>
      </c>
      <c r="U10" s="410" t="s">
        <v>8</v>
      </c>
      <c r="V10" s="410" t="s">
        <v>8</v>
      </c>
      <c r="W10" s="458" t="s">
        <v>8</v>
      </c>
      <c r="X10" s="495"/>
      <c r="Y10" s="248">
        <v>0</v>
      </c>
      <c r="Z10" s="248">
        <v>0</v>
      </c>
      <c r="AA10" s="409" t="s">
        <v>8</v>
      </c>
      <c r="AB10" s="412" t="s">
        <v>8</v>
      </c>
      <c r="AC10" s="248">
        <v>0</v>
      </c>
      <c r="AD10" s="248">
        <v>0</v>
      </c>
      <c r="AE10" s="452" t="s">
        <v>8</v>
      </c>
      <c r="AF10" s="409" t="s">
        <v>8</v>
      </c>
      <c r="AG10" s="455">
        <v>0</v>
      </c>
      <c r="AH10" s="247">
        <v>0</v>
      </c>
      <c r="AI10" s="410" t="s">
        <v>8</v>
      </c>
      <c r="AJ10" s="412" t="s">
        <v>8</v>
      </c>
      <c r="AK10" s="248">
        <v>0</v>
      </c>
      <c r="AL10" s="248">
        <v>0</v>
      </c>
      <c r="AM10" s="452" t="s">
        <v>8</v>
      </c>
      <c r="AN10" s="409" t="s">
        <v>8</v>
      </c>
      <c r="AO10" s="455">
        <f t="shared" ref="AO10:AP42" si="1">SUM(Y10,AC10,AG10,AK10)</f>
        <v>0</v>
      </c>
      <c r="AP10" s="247">
        <f t="shared" si="1"/>
        <v>0</v>
      </c>
      <c r="AQ10" s="459">
        <v>0</v>
      </c>
      <c r="AR10" s="467" t="s">
        <v>8</v>
      </c>
      <c r="AS10" s="467" t="s">
        <v>8</v>
      </c>
      <c r="AT10" s="468" t="s">
        <v>8</v>
      </c>
      <c r="AU10" s="419"/>
      <c r="AV10" s="177">
        <v>0</v>
      </c>
      <c r="AW10" s="177">
        <v>0</v>
      </c>
      <c r="AX10" s="181" t="s">
        <v>8</v>
      </c>
      <c r="AY10" s="179" t="s">
        <v>8</v>
      </c>
      <c r="AZ10" s="180">
        <v>0</v>
      </c>
      <c r="BA10" s="177">
        <v>0</v>
      </c>
      <c r="BB10" s="181" t="s">
        <v>8</v>
      </c>
      <c r="BC10" s="179" t="s">
        <v>8</v>
      </c>
      <c r="BD10" s="180">
        <v>0</v>
      </c>
      <c r="BE10" s="177">
        <v>0</v>
      </c>
      <c r="BF10" s="178" t="s">
        <v>8</v>
      </c>
      <c r="BG10" s="181" t="s">
        <v>8</v>
      </c>
      <c r="BH10" s="177">
        <v>0</v>
      </c>
      <c r="BI10" s="177">
        <v>0</v>
      </c>
      <c r="BJ10" s="181" t="s">
        <v>8</v>
      </c>
      <c r="BK10" s="179" t="s">
        <v>8</v>
      </c>
      <c r="BL10" s="180">
        <v>0</v>
      </c>
      <c r="BM10" s="177">
        <v>0</v>
      </c>
      <c r="BN10" s="181" t="s">
        <v>8</v>
      </c>
      <c r="BO10" s="181" t="s">
        <v>8</v>
      </c>
      <c r="BP10" s="177">
        <v>0</v>
      </c>
      <c r="BQ10" s="177">
        <v>0</v>
      </c>
      <c r="BR10" s="181" t="s">
        <v>8</v>
      </c>
      <c r="BS10" s="179" t="s">
        <v>8</v>
      </c>
      <c r="BT10" s="180">
        <v>0</v>
      </c>
      <c r="BU10" s="177">
        <v>0</v>
      </c>
      <c r="BV10" s="181" t="s">
        <v>8</v>
      </c>
      <c r="BW10" s="179" t="s">
        <v>8</v>
      </c>
      <c r="BX10" s="180">
        <v>0</v>
      </c>
      <c r="BY10" s="177">
        <v>0</v>
      </c>
      <c r="BZ10" s="177">
        <v>0</v>
      </c>
      <c r="CA10" s="181" t="s">
        <v>8</v>
      </c>
      <c r="CB10" s="181" t="s">
        <v>8</v>
      </c>
      <c r="CC10" s="182" t="s">
        <v>8</v>
      </c>
    </row>
    <row r="11" spans="1:81" s="129" customFormat="1" ht="18" customHeight="1">
      <c r="A11" s="187" t="s">
        <v>9</v>
      </c>
      <c r="B11" s="188">
        <v>30632300</v>
      </c>
      <c r="C11" s="434">
        <v>14253</v>
      </c>
      <c r="D11" s="398">
        <v>97.352948654386424</v>
      </c>
      <c r="E11" s="407">
        <v>97.150841796741872</v>
      </c>
      <c r="F11" s="439">
        <v>122237400</v>
      </c>
      <c r="G11" s="252">
        <v>17818</v>
      </c>
      <c r="H11" s="193">
        <v>104.38505103225894</v>
      </c>
      <c r="I11" s="191">
        <v>100.82046058959995</v>
      </c>
      <c r="J11" s="251">
        <v>2273700</v>
      </c>
      <c r="K11" s="252">
        <v>453</v>
      </c>
      <c r="L11" s="190">
        <v>100.78457446808511</v>
      </c>
      <c r="M11" s="228">
        <v>100.66666666666666</v>
      </c>
      <c r="N11" s="192">
        <v>19818000</v>
      </c>
      <c r="O11" s="189">
        <v>3303</v>
      </c>
      <c r="P11" s="432">
        <v>101.04007341694708</v>
      </c>
      <c r="Q11" s="405">
        <v>101.04007341694708</v>
      </c>
      <c r="R11" s="189">
        <f>SUM(B11,F11,J11,N11)</f>
        <v>174961400</v>
      </c>
      <c r="S11" s="189">
        <f t="shared" si="0"/>
        <v>35827</v>
      </c>
      <c r="T11" s="434">
        <v>24979</v>
      </c>
      <c r="U11" s="190">
        <v>102.65422653217364</v>
      </c>
      <c r="V11" s="190">
        <v>99.345589662535005</v>
      </c>
      <c r="W11" s="406">
        <v>98.828882294757676</v>
      </c>
      <c r="X11" s="494" t="s">
        <v>9</v>
      </c>
      <c r="Y11" s="189">
        <v>455100</v>
      </c>
      <c r="Z11" s="189">
        <v>123</v>
      </c>
      <c r="AA11" s="191">
        <v>102.49999999999999</v>
      </c>
      <c r="AB11" s="407">
        <v>102.49999999999999</v>
      </c>
      <c r="AC11" s="189">
        <v>17572000</v>
      </c>
      <c r="AD11" s="189">
        <v>8786</v>
      </c>
      <c r="AE11" s="193">
        <v>95.864702673213316</v>
      </c>
      <c r="AF11" s="191">
        <v>95.864702673213316</v>
      </c>
      <c r="AG11" s="192">
        <v>1102000</v>
      </c>
      <c r="AH11" s="188">
        <v>551</v>
      </c>
      <c r="AI11" s="190">
        <v>93.707482993197274</v>
      </c>
      <c r="AJ11" s="407">
        <v>93.707482993197274</v>
      </c>
      <c r="AK11" s="189">
        <v>11503200</v>
      </c>
      <c r="AL11" s="189">
        <v>4793</v>
      </c>
      <c r="AM11" s="193">
        <v>99.895789912463528</v>
      </c>
      <c r="AN11" s="191">
        <v>99.895789912463528</v>
      </c>
      <c r="AO11" s="192">
        <f>SUM(Y11,AC11,AG11,AK11)</f>
        <v>30632300</v>
      </c>
      <c r="AP11" s="188">
        <f t="shared" si="1"/>
        <v>14253</v>
      </c>
      <c r="AQ11" s="415">
        <v>12158</v>
      </c>
      <c r="AR11" s="465">
        <v>97.352948654386424</v>
      </c>
      <c r="AS11" s="465">
        <v>97.150841796741872</v>
      </c>
      <c r="AT11" s="466">
        <v>97.085362932204745</v>
      </c>
      <c r="AU11" s="418" t="s">
        <v>9</v>
      </c>
      <c r="AV11" s="194">
        <v>10176000</v>
      </c>
      <c r="AW11" s="194">
        <v>4240</v>
      </c>
      <c r="AX11" s="195">
        <v>97.853681052388637</v>
      </c>
      <c r="AY11" s="196">
        <v>97.853681052388637</v>
      </c>
      <c r="AZ11" s="197">
        <v>6200</v>
      </c>
      <c r="BA11" s="194">
        <v>2</v>
      </c>
      <c r="BB11" s="195">
        <v>100</v>
      </c>
      <c r="BC11" s="196">
        <v>100</v>
      </c>
      <c r="BD11" s="197">
        <v>33000</v>
      </c>
      <c r="BE11" s="194">
        <v>6</v>
      </c>
      <c r="BF11" s="198">
        <v>120</v>
      </c>
      <c r="BG11" s="195">
        <v>120</v>
      </c>
      <c r="BH11" s="194">
        <v>48088800</v>
      </c>
      <c r="BI11" s="194">
        <v>6679</v>
      </c>
      <c r="BJ11" s="195">
        <v>104.88379396984924</v>
      </c>
      <c r="BK11" s="196">
        <v>104.88379396984924</v>
      </c>
      <c r="BL11" s="197">
        <v>1422000</v>
      </c>
      <c r="BM11" s="194">
        <v>474</v>
      </c>
      <c r="BN11" s="195">
        <v>94.422310756972109</v>
      </c>
      <c r="BO11" s="195">
        <v>94.422310756972109</v>
      </c>
      <c r="BP11" s="194">
        <v>17084000</v>
      </c>
      <c r="BQ11" s="194">
        <v>4271</v>
      </c>
      <c r="BR11" s="195">
        <v>97.378020975832186</v>
      </c>
      <c r="BS11" s="196">
        <v>97.378020975832186</v>
      </c>
      <c r="BT11" s="197">
        <v>0</v>
      </c>
      <c r="BU11" s="194">
        <v>0</v>
      </c>
      <c r="BV11" s="195" t="s">
        <v>8</v>
      </c>
      <c r="BW11" s="196" t="s">
        <v>8</v>
      </c>
      <c r="BX11" s="197">
        <v>76810000</v>
      </c>
      <c r="BY11" s="194">
        <v>15672</v>
      </c>
      <c r="BZ11" s="194">
        <v>12128</v>
      </c>
      <c r="CA11" s="195">
        <v>101.96130488169118</v>
      </c>
      <c r="CB11" s="195">
        <v>100.48730443703514</v>
      </c>
      <c r="CC11" s="199">
        <v>100.37242406687082</v>
      </c>
    </row>
    <row r="12" spans="1:81" s="129" customFormat="1" ht="18" customHeight="1">
      <c r="A12" s="175"/>
      <c r="B12" s="200">
        <v>0</v>
      </c>
      <c r="C12" s="435">
        <v>0</v>
      </c>
      <c r="D12" s="449" t="s">
        <v>8</v>
      </c>
      <c r="E12" s="412" t="s">
        <v>8</v>
      </c>
      <c r="F12" s="450">
        <v>0</v>
      </c>
      <c r="G12" s="451">
        <v>0</v>
      </c>
      <c r="H12" s="452" t="s">
        <v>8</v>
      </c>
      <c r="I12" s="409" t="s">
        <v>8</v>
      </c>
      <c r="J12" s="453">
        <v>0</v>
      </c>
      <c r="K12" s="451">
        <v>0</v>
      </c>
      <c r="L12" s="410" t="s">
        <v>8</v>
      </c>
      <c r="M12" s="454" t="s">
        <v>8</v>
      </c>
      <c r="N12" s="455">
        <v>0</v>
      </c>
      <c r="O12" s="248">
        <v>0</v>
      </c>
      <c r="P12" s="456" t="s">
        <v>8</v>
      </c>
      <c r="Q12" s="457" t="s">
        <v>8</v>
      </c>
      <c r="R12" s="248">
        <f t="shared" si="0"/>
        <v>0</v>
      </c>
      <c r="S12" s="248">
        <f t="shared" si="0"/>
        <v>0</v>
      </c>
      <c r="T12" s="436">
        <v>0</v>
      </c>
      <c r="U12" s="410" t="s">
        <v>8</v>
      </c>
      <c r="V12" s="410" t="s">
        <v>8</v>
      </c>
      <c r="W12" s="458" t="s">
        <v>8</v>
      </c>
      <c r="X12" s="495"/>
      <c r="Y12" s="248">
        <v>0</v>
      </c>
      <c r="Z12" s="248">
        <v>0</v>
      </c>
      <c r="AA12" s="409" t="s">
        <v>8</v>
      </c>
      <c r="AB12" s="412" t="s">
        <v>8</v>
      </c>
      <c r="AC12" s="248">
        <v>0</v>
      </c>
      <c r="AD12" s="248">
        <v>0</v>
      </c>
      <c r="AE12" s="452" t="s">
        <v>8</v>
      </c>
      <c r="AF12" s="409" t="s">
        <v>8</v>
      </c>
      <c r="AG12" s="455">
        <v>0</v>
      </c>
      <c r="AH12" s="247">
        <v>0</v>
      </c>
      <c r="AI12" s="410" t="s">
        <v>8</v>
      </c>
      <c r="AJ12" s="412" t="s">
        <v>8</v>
      </c>
      <c r="AK12" s="248">
        <v>0</v>
      </c>
      <c r="AL12" s="248">
        <v>0</v>
      </c>
      <c r="AM12" s="452" t="s">
        <v>8</v>
      </c>
      <c r="AN12" s="409" t="s">
        <v>8</v>
      </c>
      <c r="AO12" s="455">
        <f t="shared" si="1"/>
        <v>0</v>
      </c>
      <c r="AP12" s="247">
        <f t="shared" si="1"/>
        <v>0</v>
      </c>
      <c r="AQ12" s="459">
        <v>0</v>
      </c>
      <c r="AR12" s="467" t="s">
        <v>8</v>
      </c>
      <c r="AS12" s="467" t="s">
        <v>8</v>
      </c>
      <c r="AT12" s="468" t="s">
        <v>8</v>
      </c>
      <c r="AU12" s="419"/>
      <c r="AV12" s="177">
        <v>0</v>
      </c>
      <c r="AW12" s="177">
        <v>0</v>
      </c>
      <c r="AX12" s="181" t="s">
        <v>8</v>
      </c>
      <c r="AY12" s="179" t="s">
        <v>8</v>
      </c>
      <c r="AZ12" s="180">
        <v>0</v>
      </c>
      <c r="BA12" s="177">
        <v>0</v>
      </c>
      <c r="BB12" s="181" t="s">
        <v>8</v>
      </c>
      <c r="BC12" s="179" t="s">
        <v>8</v>
      </c>
      <c r="BD12" s="180">
        <v>0</v>
      </c>
      <c r="BE12" s="177">
        <v>0</v>
      </c>
      <c r="BF12" s="178" t="s">
        <v>8</v>
      </c>
      <c r="BG12" s="181" t="s">
        <v>8</v>
      </c>
      <c r="BH12" s="177">
        <v>0</v>
      </c>
      <c r="BI12" s="177">
        <v>0</v>
      </c>
      <c r="BJ12" s="181" t="s">
        <v>8</v>
      </c>
      <c r="BK12" s="179" t="s">
        <v>8</v>
      </c>
      <c r="BL12" s="180">
        <v>0</v>
      </c>
      <c r="BM12" s="177">
        <v>0</v>
      </c>
      <c r="BN12" s="181" t="s">
        <v>8</v>
      </c>
      <c r="BO12" s="181" t="s">
        <v>8</v>
      </c>
      <c r="BP12" s="177">
        <v>0</v>
      </c>
      <c r="BQ12" s="177">
        <v>0</v>
      </c>
      <c r="BR12" s="181" t="s">
        <v>8</v>
      </c>
      <c r="BS12" s="179" t="s">
        <v>8</v>
      </c>
      <c r="BT12" s="180">
        <v>0</v>
      </c>
      <c r="BU12" s="177">
        <v>0</v>
      </c>
      <c r="BV12" s="181" t="s">
        <v>8</v>
      </c>
      <c r="BW12" s="179" t="s">
        <v>8</v>
      </c>
      <c r="BX12" s="180">
        <v>0</v>
      </c>
      <c r="BY12" s="177">
        <v>0</v>
      </c>
      <c r="BZ12" s="177">
        <v>0</v>
      </c>
      <c r="CA12" s="181" t="s">
        <v>8</v>
      </c>
      <c r="CB12" s="181" t="s">
        <v>8</v>
      </c>
      <c r="CC12" s="182" t="s">
        <v>8</v>
      </c>
    </row>
    <row r="13" spans="1:81" s="129" customFormat="1" ht="18" customHeight="1">
      <c r="A13" s="187" t="s">
        <v>10</v>
      </c>
      <c r="B13" s="188">
        <v>9396200</v>
      </c>
      <c r="C13" s="434">
        <v>4333</v>
      </c>
      <c r="D13" s="398">
        <v>98.528810360195038</v>
      </c>
      <c r="E13" s="407">
        <v>98.12047101449275</v>
      </c>
      <c r="F13" s="439">
        <v>43229700</v>
      </c>
      <c r="G13" s="252">
        <v>6450</v>
      </c>
      <c r="H13" s="193">
        <v>103.69370925262294</v>
      </c>
      <c r="I13" s="191">
        <v>99.552400061737927</v>
      </c>
      <c r="J13" s="251">
        <v>342200</v>
      </c>
      <c r="K13" s="252">
        <v>58</v>
      </c>
      <c r="L13" s="190">
        <v>92.063492063492063</v>
      </c>
      <c r="M13" s="228">
        <v>92.063492063492063</v>
      </c>
      <c r="N13" s="192">
        <v>6390000</v>
      </c>
      <c r="O13" s="189">
        <v>1065</v>
      </c>
      <c r="P13" s="432">
        <v>98.337950138504155</v>
      </c>
      <c r="Q13" s="405">
        <v>98.337950138504155</v>
      </c>
      <c r="R13" s="189">
        <f>SUM(B13,F13,J13,N13)</f>
        <v>59358100</v>
      </c>
      <c r="S13" s="189">
        <f t="shared" si="0"/>
        <v>11906</v>
      </c>
      <c r="T13" s="434">
        <v>7607</v>
      </c>
      <c r="U13" s="190">
        <v>102.17243872211512</v>
      </c>
      <c r="V13" s="190">
        <v>98.878830661905155</v>
      </c>
      <c r="W13" s="406">
        <v>98.192848844714092</v>
      </c>
      <c r="X13" s="494" t="s">
        <v>10</v>
      </c>
      <c r="Y13" s="189">
        <v>362600</v>
      </c>
      <c r="Z13" s="189">
        <v>98</v>
      </c>
      <c r="AA13" s="191">
        <v>110.11235955056181</v>
      </c>
      <c r="AB13" s="407">
        <v>110.11235955056181</v>
      </c>
      <c r="AC13" s="189">
        <v>5294000</v>
      </c>
      <c r="AD13" s="189">
        <v>2647</v>
      </c>
      <c r="AE13" s="193">
        <v>95.871061209706625</v>
      </c>
      <c r="AF13" s="191">
        <v>95.871061209706625</v>
      </c>
      <c r="AG13" s="192">
        <v>358000</v>
      </c>
      <c r="AH13" s="188">
        <v>179</v>
      </c>
      <c r="AI13" s="190">
        <v>97.814207650273218</v>
      </c>
      <c r="AJ13" s="407">
        <v>97.814207650273218</v>
      </c>
      <c r="AK13" s="189">
        <v>3381600</v>
      </c>
      <c r="AL13" s="189">
        <v>1409</v>
      </c>
      <c r="AM13" s="193">
        <v>101.87997107736804</v>
      </c>
      <c r="AN13" s="191">
        <v>101.87997107736804</v>
      </c>
      <c r="AO13" s="192">
        <f>SUM(Y13,AC13,AG13,AK13)</f>
        <v>9396200</v>
      </c>
      <c r="AP13" s="188">
        <f t="shared" si="1"/>
        <v>4333</v>
      </c>
      <c r="AQ13" s="415">
        <v>3600</v>
      </c>
      <c r="AR13" s="465">
        <v>98.528810360195038</v>
      </c>
      <c r="AS13" s="465">
        <v>98.12047101449275</v>
      </c>
      <c r="AT13" s="466">
        <v>97.323600973236012</v>
      </c>
      <c r="AU13" s="418" t="s">
        <v>10</v>
      </c>
      <c r="AV13" s="194">
        <v>3333600</v>
      </c>
      <c r="AW13" s="194">
        <v>1389</v>
      </c>
      <c r="AX13" s="195">
        <v>98.861209964412808</v>
      </c>
      <c r="AY13" s="196">
        <v>98.861209964412808</v>
      </c>
      <c r="AZ13" s="197">
        <v>0</v>
      </c>
      <c r="BA13" s="194">
        <v>0</v>
      </c>
      <c r="BB13" s="195" t="s">
        <v>8</v>
      </c>
      <c r="BC13" s="196" t="s">
        <v>8</v>
      </c>
      <c r="BD13" s="197">
        <v>22000</v>
      </c>
      <c r="BE13" s="194">
        <v>4</v>
      </c>
      <c r="BF13" s="198">
        <v>80</v>
      </c>
      <c r="BG13" s="195">
        <v>80</v>
      </c>
      <c r="BH13" s="194">
        <v>16509600</v>
      </c>
      <c r="BI13" s="194">
        <v>2293</v>
      </c>
      <c r="BJ13" s="195">
        <v>106.94962686567165</v>
      </c>
      <c r="BK13" s="196">
        <v>106.94962686567165</v>
      </c>
      <c r="BL13" s="197">
        <v>483000</v>
      </c>
      <c r="BM13" s="194">
        <v>161</v>
      </c>
      <c r="BN13" s="195">
        <v>100.62500000000001</v>
      </c>
      <c r="BO13" s="195">
        <v>100.62500000000001</v>
      </c>
      <c r="BP13" s="194">
        <v>8208000</v>
      </c>
      <c r="BQ13" s="194">
        <v>2052</v>
      </c>
      <c r="BR13" s="195">
        <v>97.205116058739932</v>
      </c>
      <c r="BS13" s="196">
        <v>97.205116058739932</v>
      </c>
      <c r="BT13" s="197">
        <v>0</v>
      </c>
      <c r="BU13" s="194">
        <v>0</v>
      </c>
      <c r="BV13" s="195" t="s">
        <v>8</v>
      </c>
      <c r="BW13" s="196" t="s">
        <v>8</v>
      </c>
      <c r="BX13" s="197">
        <v>28556200</v>
      </c>
      <c r="BY13" s="194">
        <v>5899</v>
      </c>
      <c r="BZ13" s="194">
        <v>3751</v>
      </c>
      <c r="CA13" s="195">
        <v>102.8670439440496</v>
      </c>
      <c r="CB13" s="195">
        <v>101.27038626609442</v>
      </c>
      <c r="CC13" s="199">
        <v>101.07787658313123</v>
      </c>
    </row>
    <row r="14" spans="1:81" s="129" customFormat="1" ht="18" customHeight="1">
      <c r="A14" s="175"/>
      <c r="B14" s="200">
        <v>0</v>
      </c>
      <c r="C14" s="435">
        <v>0</v>
      </c>
      <c r="D14" s="449" t="s">
        <v>8</v>
      </c>
      <c r="E14" s="412" t="s">
        <v>8</v>
      </c>
      <c r="F14" s="440">
        <v>24000</v>
      </c>
      <c r="G14" s="254">
        <v>10</v>
      </c>
      <c r="H14" s="205">
        <v>266.7</v>
      </c>
      <c r="I14" s="203">
        <v>333.4</v>
      </c>
      <c r="J14" s="253">
        <v>0</v>
      </c>
      <c r="K14" s="254">
        <v>0</v>
      </c>
      <c r="L14" s="202" t="s">
        <v>8</v>
      </c>
      <c r="M14" s="229" t="s">
        <v>8</v>
      </c>
      <c r="N14" s="204">
        <v>4000</v>
      </c>
      <c r="O14" s="201">
        <v>4</v>
      </c>
      <c r="P14" s="433" t="s">
        <v>8</v>
      </c>
      <c r="Q14" s="443" t="s">
        <v>8</v>
      </c>
      <c r="R14" s="201">
        <f t="shared" si="0"/>
        <v>28000</v>
      </c>
      <c r="S14" s="201">
        <f t="shared" si="0"/>
        <v>14</v>
      </c>
      <c r="T14" s="435">
        <v>0</v>
      </c>
      <c r="U14" s="202">
        <v>311.10000000000002</v>
      </c>
      <c r="V14" s="202">
        <v>466.7</v>
      </c>
      <c r="W14" s="445" t="s">
        <v>8</v>
      </c>
      <c r="X14" s="493"/>
      <c r="Y14" s="201">
        <v>0</v>
      </c>
      <c r="Z14" s="201">
        <v>0</v>
      </c>
      <c r="AA14" s="203" t="s">
        <v>8</v>
      </c>
      <c r="AB14" s="411" t="s">
        <v>8</v>
      </c>
      <c r="AC14" s="201">
        <v>0</v>
      </c>
      <c r="AD14" s="201">
        <v>0</v>
      </c>
      <c r="AE14" s="205" t="s">
        <v>8</v>
      </c>
      <c r="AF14" s="203" t="s">
        <v>8</v>
      </c>
      <c r="AG14" s="204">
        <v>0</v>
      </c>
      <c r="AH14" s="200">
        <v>0</v>
      </c>
      <c r="AI14" s="202" t="s">
        <v>8</v>
      </c>
      <c r="AJ14" s="411" t="s">
        <v>8</v>
      </c>
      <c r="AK14" s="201">
        <v>0</v>
      </c>
      <c r="AL14" s="201">
        <v>0</v>
      </c>
      <c r="AM14" s="205" t="s">
        <v>8</v>
      </c>
      <c r="AN14" s="203" t="s">
        <v>8</v>
      </c>
      <c r="AO14" s="204">
        <f t="shared" si="1"/>
        <v>0</v>
      </c>
      <c r="AP14" s="200">
        <f t="shared" si="1"/>
        <v>0</v>
      </c>
      <c r="AQ14" s="416">
        <v>0</v>
      </c>
      <c r="AR14" s="211" t="s">
        <v>8</v>
      </c>
      <c r="AS14" s="211" t="s">
        <v>8</v>
      </c>
      <c r="AT14" s="424" t="s">
        <v>8</v>
      </c>
      <c r="AU14" s="419"/>
      <c r="AV14" s="177">
        <v>1000</v>
      </c>
      <c r="AW14" s="177">
        <v>1</v>
      </c>
      <c r="AX14" s="181">
        <v>100</v>
      </c>
      <c r="AY14" s="179">
        <v>100</v>
      </c>
      <c r="AZ14" s="180">
        <v>0</v>
      </c>
      <c r="BA14" s="177">
        <v>0</v>
      </c>
      <c r="BB14" s="181" t="s">
        <v>8</v>
      </c>
      <c r="BC14" s="179" t="s">
        <v>8</v>
      </c>
      <c r="BD14" s="180">
        <v>0</v>
      </c>
      <c r="BE14" s="177">
        <v>0</v>
      </c>
      <c r="BF14" s="178" t="s">
        <v>8</v>
      </c>
      <c r="BG14" s="181" t="s">
        <v>8</v>
      </c>
      <c r="BH14" s="177">
        <v>21000</v>
      </c>
      <c r="BI14" s="177">
        <v>7</v>
      </c>
      <c r="BJ14" s="181">
        <v>87.5</v>
      </c>
      <c r="BK14" s="179">
        <v>87.5</v>
      </c>
      <c r="BL14" s="180">
        <v>0</v>
      </c>
      <c r="BM14" s="177">
        <v>0</v>
      </c>
      <c r="BN14" s="181" t="s">
        <v>8</v>
      </c>
      <c r="BO14" s="181" t="s">
        <v>8</v>
      </c>
      <c r="BP14" s="177">
        <v>0</v>
      </c>
      <c r="BQ14" s="177">
        <v>0</v>
      </c>
      <c r="BR14" s="181" t="s">
        <v>8</v>
      </c>
      <c r="BS14" s="179" t="s">
        <v>8</v>
      </c>
      <c r="BT14" s="180">
        <v>0</v>
      </c>
      <c r="BU14" s="177">
        <v>0</v>
      </c>
      <c r="BV14" s="181" t="s">
        <v>8</v>
      </c>
      <c r="BW14" s="179" t="s">
        <v>8</v>
      </c>
      <c r="BX14" s="180">
        <v>22000</v>
      </c>
      <c r="BY14" s="177">
        <v>8</v>
      </c>
      <c r="BZ14" s="177">
        <v>8</v>
      </c>
      <c r="CA14" s="181">
        <v>88</v>
      </c>
      <c r="CB14" s="181">
        <v>88.888888888888886</v>
      </c>
      <c r="CC14" s="182">
        <v>88.888888888888886</v>
      </c>
    </row>
    <row r="15" spans="1:81" s="129" customFormat="1" ht="18" customHeight="1">
      <c r="A15" s="187" t="s">
        <v>177</v>
      </c>
      <c r="B15" s="188">
        <v>14720500</v>
      </c>
      <c r="C15" s="434">
        <v>6821</v>
      </c>
      <c r="D15" s="398">
        <v>96.03791803128955</v>
      </c>
      <c r="E15" s="407">
        <v>95.827479629109305</v>
      </c>
      <c r="F15" s="396">
        <v>58732800</v>
      </c>
      <c r="G15" s="252">
        <v>8618</v>
      </c>
      <c r="H15" s="193">
        <v>105.2662896880517</v>
      </c>
      <c r="I15" s="191">
        <v>101.20963006459189</v>
      </c>
      <c r="J15" s="251">
        <v>879100</v>
      </c>
      <c r="K15" s="252">
        <v>149</v>
      </c>
      <c r="L15" s="190">
        <v>93.710691823899367</v>
      </c>
      <c r="M15" s="228">
        <v>93.710691823899367</v>
      </c>
      <c r="N15" s="192">
        <v>10032000</v>
      </c>
      <c r="O15" s="189">
        <v>1672</v>
      </c>
      <c r="P15" s="432">
        <v>100.36014405762306</v>
      </c>
      <c r="Q15" s="405">
        <v>100.36014405762306</v>
      </c>
      <c r="R15" s="189">
        <f>SUM(B15,F15,J15,N15)</f>
        <v>84364400</v>
      </c>
      <c r="S15" s="189">
        <f t="shared" si="0"/>
        <v>17260</v>
      </c>
      <c r="T15" s="434">
        <v>11683</v>
      </c>
      <c r="U15" s="190">
        <v>102.81269955786507</v>
      </c>
      <c r="V15" s="190">
        <v>98.865849467292932</v>
      </c>
      <c r="W15" s="406">
        <v>98.432892408796022</v>
      </c>
      <c r="X15" s="494" t="s">
        <v>255</v>
      </c>
      <c r="Y15" s="189">
        <v>462500</v>
      </c>
      <c r="Z15" s="189">
        <v>125</v>
      </c>
      <c r="AA15" s="191">
        <v>90.579710144927532</v>
      </c>
      <c r="AB15" s="407">
        <v>90.579710144927532</v>
      </c>
      <c r="AC15" s="189">
        <v>8474000</v>
      </c>
      <c r="AD15" s="189">
        <v>4237</v>
      </c>
      <c r="AE15" s="193">
        <v>93.821966341895475</v>
      </c>
      <c r="AF15" s="191">
        <v>93.821966341895475</v>
      </c>
      <c r="AG15" s="192">
        <v>588000</v>
      </c>
      <c r="AH15" s="188">
        <v>294</v>
      </c>
      <c r="AI15" s="190">
        <v>91.588785046728972</v>
      </c>
      <c r="AJ15" s="407">
        <v>91.588785046728972</v>
      </c>
      <c r="AK15" s="189">
        <v>5196000</v>
      </c>
      <c r="AL15" s="189">
        <v>2165</v>
      </c>
      <c r="AM15" s="193">
        <v>101.02659822678488</v>
      </c>
      <c r="AN15" s="408">
        <v>101.02659822678488</v>
      </c>
      <c r="AO15" s="192">
        <f>SUM(Y15,AC15,AG15,AK15)</f>
        <v>14720500</v>
      </c>
      <c r="AP15" s="188">
        <f t="shared" si="1"/>
        <v>6821</v>
      </c>
      <c r="AQ15" s="415">
        <v>5693</v>
      </c>
      <c r="AR15" s="465">
        <v>96.03791803128955</v>
      </c>
      <c r="AS15" s="465">
        <v>95.827479629109305</v>
      </c>
      <c r="AT15" s="466">
        <v>96.540613871460067</v>
      </c>
      <c r="AU15" s="418" t="s">
        <v>177</v>
      </c>
      <c r="AV15" s="194">
        <v>4903200</v>
      </c>
      <c r="AW15" s="194">
        <v>2043</v>
      </c>
      <c r="AX15" s="195">
        <v>101.33928571428572</v>
      </c>
      <c r="AY15" s="196">
        <v>101.33928571428572</v>
      </c>
      <c r="AZ15" s="197">
        <v>3100</v>
      </c>
      <c r="BA15" s="194">
        <v>1</v>
      </c>
      <c r="BB15" s="195">
        <v>100</v>
      </c>
      <c r="BC15" s="196">
        <v>100</v>
      </c>
      <c r="BD15" s="197">
        <v>0</v>
      </c>
      <c r="BE15" s="194">
        <v>0</v>
      </c>
      <c r="BF15" s="198" t="s">
        <v>8</v>
      </c>
      <c r="BG15" s="195" t="s">
        <v>8</v>
      </c>
      <c r="BH15" s="194">
        <v>24962400</v>
      </c>
      <c r="BI15" s="194">
        <v>3467</v>
      </c>
      <c r="BJ15" s="195">
        <v>103.09247695509963</v>
      </c>
      <c r="BK15" s="196">
        <v>103.09247695509963</v>
      </c>
      <c r="BL15" s="197">
        <v>444000</v>
      </c>
      <c r="BM15" s="194">
        <v>148</v>
      </c>
      <c r="BN15" s="195">
        <v>99.328859060402692</v>
      </c>
      <c r="BO15" s="195">
        <v>99.328859060402692</v>
      </c>
      <c r="BP15" s="194">
        <v>10104000</v>
      </c>
      <c r="BQ15" s="194">
        <v>2526</v>
      </c>
      <c r="BR15" s="195">
        <v>99.644970414201183</v>
      </c>
      <c r="BS15" s="196">
        <v>99.644970414201183</v>
      </c>
      <c r="BT15" s="197">
        <v>2400</v>
      </c>
      <c r="BU15" s="194">
        <v>1</v>
      </c>
      <c r="BV15" s="195">
        <v>100</v>
      </c>
      <c r="BW15" s="196">
        <v>100</v>
      </c>
      <c r="BX15" s="197">
        <v>40419100</v>
      </c>
      <c r="BY15" s="194">
        <v>8186</v>
      </c>
      <c r="BZ15" s="194">
        <v>5408</v>
      </c>
      <c r="CA15" s="195">
        <v>101.95386497496499</v>
      </c>
      <c r="CB15" s="195">
        <v>101.50030998140112</v>
      </c>
      <c r="CC15" s="199">
        <v>101.59684388502723</v>
      </c>
    </row>
    <row r="16" spans="1:81" s="129" customFormat="1" ht="18" customHeight="1">
      <c r="A16" s="175"/>
      <c r="B16" s="200">
        <v>0</v>
      </c>
      <c r="C16" s="435">
        <v>0</v>
      </c>
      <c r="D16" s="441" t="s">
        <v>8</v>
      </c>
      <c r="E16" s="411" t="s">
        <v>8</v>
      </c>
      <c r="F16" s="440">
        <v>0</v>
      </c>
      <c r="G16" s="254">
        <v>0</v>
      </c>
      <c r="H16" s="205" t="s">
        <v>8</v>
      </c>
      <c r="I16" s="203" t="s">
        <v>8</v>
      </c>
      <c r="J16" s="253">
        <v>0</v>
      </c>
      <c r="K16" s="254">
        <v>0</v>
      </c>
      <c r="L16" s="202" t="s">
        <v>8</v>
      </c>
      <c r="M16" s="229" t="s">
        <v>8</v>
      </c>
      <c r="N16" s="204">
        <v>0</v>
      </c>
      <c r="O16" s="201">
        <v>0</v>
      </c>
      <c r="P16" s="433" t="s">
        <v>8</v>
      </c>
      <c r="Q16" s="443" t="s">
        <v>8</v>
      </c>
      <c r="R16" s="201">
        <f t="shared" si="0"/>
        <v>0</v>
      </c>
      <c r="S16" s="201">
        <f t="shared" si="0"/>
        <v>0</v>
      </c>
      <c r="T16" s="435">
        <v>0</v>
      </c>
      <c r="U16" s="202" t="s">
        <v>8</v>
      </c>
      <c r="V16" s="202" t="s">
        <v>8</v>
      </c>
      <c r="W16" s="445" t="s">
        <v>8</v>
      </c>
      <c r="X16" s="493"/>
      <c r="Y16" s="201">
        <v>0</v>
      </c>
      <c r="Z16" s="201">
        <v>0</v>
      </c>
      <c r="AA16" s="203" t="s">
        <v>8</v>
      </c>
      <c r="AB16" s="411" t="s">
        <v>8</v>
      </c>
      <c r="AC16" s="201">
        <v>0</v>
      </c>
      <c r="AD16" s="201">
        <v>0</v>
      </c>
      <c r="AE16" s="205" t="s">
        <v>8</v>
      </c>
      <c r="AF16" s="203" t="s">
        <v>8</v>
      </c>
      <c r="AG16" s="204">
        <v>0</v>
      </c>
      <c r="AH16" s="200">
        <v>0</v>
      </c>
      <c r="AI16" s="202" t="s">
        <v>8</v>
      </c>
      <c r="AJ16" s="411" t="s">
        <v>8</v>
      </c>
      <c r="AK16" s="201">
        <v>0</v>
      </c>
      <c r="AL16" s="201">
        <v>0</v>
      </c>
      <c r="AM16" s="205" t="s">
        <v>8</v>
      </c>
      <c r="AN16" s="203" t="s">
        <v>8</v>
      </c>
      <c r="AO16" s="204">
        <f t="shared" si="1"/>
        <v>0</v>
      </c>
      <c r="AP16" s="200">
        <f t="shared" si="1"/>
        <v>0</v>
      </c>
      <c r="AQ16" s="416">
        <v>0</v>
      </c>
      <c r="AR16" s="211" t="s">
        <v>8</v>
      </c>
      <c r="AS16" s="211" t="s">
        <v>8</v>
      </c>
      <c r="AT16" s="424" t="s">
        <v>8</v>
      </c>
      <c r="AU16" s="419"/>
      <c r="AV16" s="177">
        <v>0</v>
      </c>
      <c r="AW16" s="177">
        <v>0</v>
      </c>
      <c r="AX16" s="181" t="s">
        <v>8</v>
      </c>
      <c r="AY16" s="179" t="s">
        <v>8</v>
      </c>
      <c r="AZ16" s="180">
        <v>0</v>
      </c>
      <c r="BA16" s="177">
        <v>0</v>
      </c>
      <c r="BB16" s="181" t="s">
        <v>8</v>
      </c>
      <c r="BC16" s="179" t="s">
        <v>8</v>
      </c>
      <c r="BD16" s="180">
        <v>0</v>
      </c>
      <c r="BE16" s="177">
        <v>0</v>
      </c>
      <c r="BF16" s="178" t="s">
        <v>8</v>
      </c>
      <c r="BG16" s="181" t="s">
        <v>8</v>
      </c>
      <c r="BH16" s="177">
        <v>0</v>
      </c>
      <c r="BI16" s="177">
        <v>0</v>
      </c>
      <c r="BJ16" s="181" t="s">
        <v>8</v>
      </c>
      <c r="BK16" s="179" t="s">
        <v>8</v>
      </c>
      <c r="BL16" s="180">
        <v>0</v>
      </c>
      <c r="BM16" s="177">
        <v>0</v>
      </c>
      <c r="BN16" s="181" t="s">
        <v>8</v>
      </c>
      <c r="BO16" s="181" t="s">
        <v>8</v>
      </c>
      <c r="BP16" s="177">
        <v>0</v>
      </c>
      <c r="BQ16" s="177">
        <v>0</v>
      </c>
      <c r="BR16" s="181" t="s">
        <v>8</v>
      </c>
      <c r="BS16" s="179" t="s">
        <v>8</v>
      </c>
      <c r="BT16" s="180">
        <v>0</v>
      </c>
      <c r="BU16" s="177">
        <v>0</v>
      </c>
      <c r="BV16" s="181" t="s">
        <v>8</v>
      </c>
      <c r="BW16" s="179" t="s">
        <v>8</v>
      </c>
      <c r="BX16" s="180">
        <v>0</v>
      </c>
      <c r="BY16" s="177">
        <v>0</v>
      </c>
      <c r="BZ16" s="177">
        <v>0</v>
      </c>
      <c r="CA16" s="181" t="s">
        <v>8</v>
      </c>
      <c r="CB16" s="181" t="s">
        <v>8</v>
      </c>
      <c r="CC16" s="182" t="s">
        <v>8</v>
      </c>
    </row>
    <row r="17" spans="1:81" s="129" customFormat="1" ht="18" customHeight="1">
      <c r="A17" s="187" t="s">
        <v>178</v>
      </c>
      <c r="B17" s="188">
        <v>30765900</v>
      </c>
      <c r="C17" s="434">
        <v>14310</v>
      </c>
      <c r="D17" s="398">
        <v>98.39200222586804</v>
      </c>
      <c r="E17" s="407">
        <v>97.993562966513721</v>
      </c>
      <c r="F17" s="439">
        <v>92979800</v>
      </c>
      <c r="G17" s="252">
        <v>13471</v>
      </c>
      <c r="H17" s="193">
        <v>103.28575602159029</v>
      </c>
      <c r="I17" s="191">
        <v>100.08915967010923</v>
      </c>
      <c r="J17" s="251">
        <v>440300</v>
      </c>
      <c r="K17" s="252">
        <v>77</v>
      </c>
      <c r="L17" s="190">
        <v>97.909717589504112</v>
      </c>
      <c r="M17" s="228">
        <v>98.71794871794873</v>
      </c>
      <c r="N17" s="192">
        <v>13674000</v>
      </c>
      <c r="O17" s="189">
        <v>2279</v>
      </c>
      <c r="P17" s="432">
        <v>100.04389815627744</v>
      </c>
      <c r="Q17" s="405">
        <v>100.04389815627744</v>
      </c>
      <c r="R17" s="189">
        <f t="shared" si="0"/>
        <v>137860000</v>
      </c>
      <c r="S17" s="189">
        <f t="shared" si="0"/>
        <v>30137</v>
      </c>
      <c r="T17" s="434">
        <v>22938</v>
      </c>
      <c r="U17" s="190">
        <v>101.81059802094849</v>
      </c>
      <c r="V17" s="190">
        <v>99.076204878690248</v>
      </c>
      <c r="W17" s="406">
        <v>98.768515328970025</v>
      </c>
      <c r="X17" s="494" t="s">
        <v>256</v>
      </c>
      <c r="Y17" s="189">
        <v>455100</v>
      </c>
      <c r="Z17" s="189">
        <v>123</v>
      </c>
      <c r="AA17" s="191">
        <v>110.81081081081081</v>
      </c>
      <c r="AB17" s="407">
        <v>110.81081081081081</v>
      </c>
      <c r="AC17" s="189">
        <v>17656000</v>
      </c>
      <c r="AD17" s="189">
        <v>8828</v>
      </c>
      <c r="AE17" s="193">
        <v>95.510115763280325</v>
      </c>
      <c r="AF17" s="191">
        <v>95.510115763280325</v>
      </c>
      <c r="AG17" s="192">
        <v>1034000</v>
      </c>
      <c r="AH17" s="188">
        <v>517</v>
      </c>
      <c r="AI17" s="190">
        <v>91.666666666666657</v>
      </c>
      <c r="AJ17" s="407">
        <v>91.666666666666657</v>
      </c>
      <c r="AK17" s="189">
        <v>11620800</v>
      </c>
      <c r="AL17" s="189">
        <v>4842</v>
      </c>
      <c r="AM17" s="193">
        <v>103.35112059765208</v>
      </c>
      <c r="AN17" s="191">
        <v>103.35112059765208</v>
      </c>
      <c r="AO17" s="192">
        <f>SUM(Y17,AC17,AG17,AK17)</f>
        <v>30765900</v>
      </c>
      <c r="AP17" s="188">
        <f t="shared" si="1"/>
        <v>14310</v>
      </c>
      <c r="AQ17" s="415">
        <v>12670</v>
      </c>
      <c r="AR17" s="465">
        <v>98.39200222586804</v>
      </c>
      <c r="AS17" s="465">
        <v>97.993562966513721</v>
      </c>
      <c r="AT17" s="466">
        <v>97.709570448060461</v>
      </c>
      <c r="AU17" s="418" t="s">
        <v>178</v>
      </c>
      <c r="AV17" s="194">
        <v>8332800</v>
      </c>
      <c r="AW17" s="194">
        <v>3472</v>
      </c>
      <c r="AX17" s="195">
        <v>99.086757990867582</v>
      </c>
      <c r="AY17" s="196">
        <v>99.086757990867582</v>
      </c>
      <c r="AZ17" s="197">
        <v>3100</v>
      </c>
      <c r="BA17" s="194">
        <v>1</v>
      </c>
      <c r="BB17" s="195" t="s">
        <v>8</v>
      </c>
      <c r="BC17" s="196" t="s">
        <v>8</v>
      </c>
      <c r="BD17" s="197">
        <v>16500</v>
      </c>
      <c r="BE17" s="194">
        <v>3</v>
      </c>
      <c r="BF17" s="198">
        <v>300</v>
      </c>
      <c r="BG17" s="195">
        <v>300</v>
      </c>
      <c r="BH17" s="194">
        <v>38901600</v>
      </c>
      <c r="BI17" s="194">
        <v>5403</v>
      </c>
      <c r="BJ17" s="195">
        <v>104.10404624277456</v>
      </c>
      <c r="BK17" s="196">
        <v>104.10404624277456</v>
      </c>
      <c r="BL17" s="197">
        <v>1017000</v>
      </c>
      <c r="BM17" s="194">
        <v>339</v>
      </c>
      <c r="BN17" s="195">
        <v>104.95356037151701</v>
      </c>
      <c r="BO17" s="195">
        <v>104.95356037151701</v>
      </c>
      <c r="BP17" s="194">
        <v>11628000</v>
      </c>
      <c r="BQ17" s="194">
        <v>2907</v>
      </c>
      <c r="BR17" s="195">
        <v>99.012261580381463</v>
      </c>
      <c r="BS17" s="196">
        <v>99.012261580381463</v>
      </c>
      <c r="BT17" s="197">
        <v>0</v>
      </c>
      <c r="BU17" s="194">
        <v>0</v>
      </c>
      <c r="BV17" s="195" t="s">
        <v>8</v>
      </c>
      <c r="BW17" s="196" t="s">
        <v>8</v>
      </c>
      <c r="BX17" s="197">
        <v>59899000</v>
      </c>
      <c r="BY17" s="194">
        <v>12125</v>
      </c>
      <c r="BZ17" s="194">
        <v>10090</v>
      </c>
      <c r="CA17" s="195">
        <v>102.39827954342256</v>
      </c>
      <c r="CB17" s="195">
        <v>101.43048352016062</v>
      </c>
      <c r="CC17" s="199">
        <v>101.17316755239145</v>
      </c>
    </row>
    <row r="18" spans="1:81" s="129" customFormat="1" ht="18" customHeight="1">
      <c r="A18" s="175"/>
      <c r="B18" s="200">
        <v>0</v>
      </c>
      <c r="C18" s="435">
        <v>0</v>
      </c>
      <c r="D18" s="441" t="s">
        <v>8</v>
      </c>
      <c r="E18" s="411" t="s">
        <v>8</v>
      </c>
      <c r="F18" s="440">
        <v>0</v>
      </c>
      <c r="G18" s="254">
        <v>0</v>
      </c>
      <c r="H18" s="205" t="s">
        <v>8</v>
      </c>
      <c r="I18" s="203" t="s">
        <v>8</v>
      </c>
      <c r="J18" s="253">
        <v>0</v>
      </c>
      <c r="K18" s="254">
        <v>0</v>
      </c>
      <c r="L18" s="202" t="s">
        <v>8</v>
      </c>
      <c r="M18" s="229" t="s">
        <v>8</v>
      </c>
      <c r="N18" s="204">
        <v>0</v>
      </c>
      <c r="O18" s="201">
        <v>0</v>
      </c>
      <c r="P18" s="433" t="s">
        <v>8</v>
      </c>
      <c r="Q18" s="443" t="s">
        <v>8</v>
      </c>
      <c r="R18" s="201">
        <f t="shared" si="0"/>
        <v>0</v>
      </c>
      <c r="S18" s="201">
        <f t="shared" si="0"/>
        <v>0</v>
      </c>
      <c r="T18" s="435">
        <v>0</v>
      </c>
      <c r="U18" s="202" t="s">
        <v>8</v>
      </c>
      <c r="V18" s="202" t="s">
        <v>8</v>
      </c>
      <c r="W18" s="445" t="s">
        <v>8</v>
      </c>
      <c r="X18" s="493"/>
      <c r="Y18" s="201">
        <v>0</v>
      </c>
      <c r="Z18" s="201">
        <v>0</v>
      </c>
      <c r="AA18" s="203" t="s">
        <v>8</v>
      </c>
      <c r="AB18" s="411" t="s">
        <v>8</v>
      </c>
      <c r="AC18" s="201">
        <v>0</v>
      </c>
      <c r="AD18" s="201">
        <v>0</v>
      </c>
      <c r="AE18" s="205" t="s">
        <v>8</v>
      </c>
      <c r="AF18" s="203" t="s">
        <v>8</v>
      </c>
      <c r="AG18" s="204">
        <v>0</v>
      </c>
      <c r="AH18" s="200">
        <v>0</v>
      </c>
      <c r="AI18" s="202" t="s">
        <v>8</v>
      </c>
      <c r="AJ18" s="411" t="s">
        <v>8</v>
      </c>
      <c r="AK18" s="201">
        <v>0</v>
      </c>
      <c r="AL18" s="201">
        <v>0</v>
      </c>
      <c r="AM18" s="205" t="s">
        <v>8</v>
      </c>
      <c r="AN18" s="203" t="s">
        <v>8</v>
      </c>
      <c r="AO18" s="204">
        <f t="shared" si="1"/>
        <v>0</v>
      </c>
      <c r="AP18" s="200">
        <f t="shared" si="1"/>
        <v>0</v>
      </c>
      <c r="AQ18" s="416">
        <v>0</v>
      </c>
      <c r="AR18" s="211" t="s">
        <v>8</v>
      </c>
      <c r="AS18" s="211" t="s">
        <v>8</v>
      </c>
      <c r="AT18" s="424" t="s">
        <v>8</v>
      </c>
      <c r="AU18" s="419"/>
      <c r="AV18" s="177">
        <v>0</v>
      </c>
      <c r="AW18" s="177">
        <v>0</v>
      </c>
      <c r="AX18" s="181" t="s">
        <v>8</v>
      </c>
      <c r="AY18" s="179" t="s">
        <v>8</v>
      </c>
      <c r="AZ18" s="180">
        <v>0</v>
      </c>
      <c r="BA18" s="177">
        <v>0</v>
      </c>
      <c r="BB18" s="181" t="s">
        <v>8</v>
      </c>
      <c r="BC18" s="179" t="s">
        <v>8</v>
      </c>
      <c r="BD18" s="180">
        <v>0</v>
      </c>
      <c r="BE18" s="177">
        <v>0</v>
      </c>
      <c r="BF18" s="178" t="s">
        <v>8</v>
      </c>
      <c r="BG18" s="181" t="s">
        <v>8</v>
      </c>
      <c r="BH18" s="177">
        <v>0</v>
      </c>
      <c r="BI18" s="177">
        <v>0</v>
      </c>
      <c r="BJ18" s="181" t="s">
        <v>8</v>
      </c>
      <c r="BK18" s="179" t="s">
        <v>8</v>
      </c>
      <c r="BL18" s="180">
        <v>0</v>
      </c>
      <c r="BM18" s="177">
        <v>0</v>
      </c>
      <c r="BN18" s="181" t="s">
        <v>8</v>
      </c>
      <c r="BO18" s="181" t="s">
        <v>8</v>
      </c>
      <c r="BP18" s="177">
        <v>0</v>
      </c>
      <c r="BQ18" s="177">
        <v>0</v>
      </c>
      <c r="BR18" s="181" t="s">
        <v>8</v>
      </c>
      <c r="BS18" s="179" t="s">
        <v>8</v>
      </c>
      <c r="BT18" s="180">
        <v>0</v>
      </c>
      <c r="BU18" s="177">
        <v>0</v>
      </c>
      <c r="BV18" s="181" t="s">
        <v>8</v>
      </c>
      <c r="BW18" s="179" t="s">
        <v>8</v>
      </c>
      <c r="BX18" s="180">
        <v>0</v>
      </c>
      <c r="BY18" s="177">
        <v>0</v>
      </c>
      <c r="BZ18" s="177">
        <v>0</v>
      </c>
      <c r="CA18" s="181" t="s">
        <v>8</v>
      </c>
      <c r="CB18" s="181" t="s">
        <v>8</v>
      </c>
      <c r="CC18" s="182" t="s">
        <v>8</v>
      </c>
    </row>
    <row r="19" spans="1:81" s="129" customFormat="1" ht="18" customHeight="1">
      <c r="A19" s="187" t="s">
        <v>11</v>
      </c>
      <c r="B19" s="188">
        <v>34282400</v>
      </c>
      <c r="C19" s="434">
        <v>15976</v>
      </c>
      <c r="D19" s="398">
        <v>97.658134996937719</v>
      </c>
      <c r="E19" s="407">
        <v>97.367137981472453</v>
      </c>
      <c r="F19" s="439">
        <v>123507000</v>
      </c>
      <c r="G19" s="252">
        <v>17385</v>
      </c>
      <c r="H19" s="193">
        <v>104.67023118521513</v>
      </c>
      <c r="I19" s="191">
        <v>101.50639341390786</v>
      </c>
      <c r="J19" s="251">
        <v>566100</v>
      </c>
      <c r="K19" s="252">
        <v>109</v>
      </c>
      <c r="L19" s="190">
        <v>98.55501392757661</v>
      </c>
      <c r="M19" s="228">
        <v>98.198198198198199</v>
      </c>
      <c r="N19" s="192">
        <v>16104000</v>
      </c>
      <c r="O19" s="189">
        <v>2684</v>
      </c>
      <c r="P19" s="432">
        <v>101.55126749905409</v>
      </c>
      <c r="Q19" s="405">
        <v>101.55126749905409</v>
      </c>
      <c r="R19" s="189">
        <f>SUM(B19,F19,J19,N19)</f>
        <v>174459500</v>
      </c>
      <c r="S19" s="189">
        <f t="shared" si="0"/>
        <v>36154</v>
      </c>
      <c r="T19" s="434">
        <v>26927</v>
      </c>
      <c r="U19" s="190">
        <v>102.90580252127609</v>
      </c>
      <c r="V19" s="190">
        <v>99.627986442172556</v>
      </c>
      <c r="W19" s="406">
        <v>98.970853089278492</v>
      </c>
      <c r="X19" s="494" t="s">
        <v>11</v>
      </c>
      <c r="Y19" s="189">
        <v>458800</v>
      </c>
      <c r="Z19" s="189">
        <v>124</v>
      </c>
      <c r="AA19" s="191">
        <v>105.98290598290599</v>
      </c>
      <c r="AB19" s="407">
        <v>105.98290598290599</v>
      </c>
      <c r="AC19" s="189">
        <v>20086000</v>
      </c>
      <c r="AD19" s="189">
        <v>10043</v>
      </c>
      <c r="AE19" s="193">
        <v>95.438563147391434</v>
      </c>
      <c r="AF19" s="191">
        <v>95.438563147391434</v>
      </c>
      <c r="AG19" s="192">
        <v>1020000</v>
      </c>
      <c r="AH19" s="188">
        <v>510</v>
      </c>
      <c r="AI19" s="190">
        <v>93.75</v>
      </c>
      <c r="AJ19" s="407">
        <v>93.75</v>
      </c>
      <c r="AK19" s="189">
        <v>12717600</v>
      </c>
      <c r="AL19" s="189">
        <v>5299</v>
      </c>
      <c r="AM19" s="193">
        <v>101.43568147013782</v>
      </c>
      <c r="AN19" s="191">
        <v>101.43568147013782</v>
      </c>
      <c r="AO19" s="192">
        <f>SUM(Y19,AC19,AG19,AK19)</f>
        <v>34282400</v>
      </c>
      <c r="AP19" s="188">
        <f t="shared" si="1"/>
        <v>15976</v>
      </c>
      <c r="AQ19" s="415">
        <v>14235</v>
      </c>
      <c r="AR19" s="465">
        <v>97.658134996937719</v>
      </c>
      <c r="AS19" s="465">
        <v>97.367137981472453</v>
      </c>
      <c r="AT19" s="466">
        <v>97.300068352699924</v>
      </c>
      <c r="AU19" s="418" t="s">
        <v>11</v>
      </c>
      <c r="AV19" s="194">
        <v>9072000</v>
      </c>
      <c r="AW19" s="194">
        <v>3780</v>
      </c>
      <c r="AX19" s="195">
        <v>97.422680412371136</v>
      </c>
      <c r="AY19" s="196">
        <v>97.422680412371136</v>
      </c>
      <c r="AZ19" s="197">
        <v>9300</v>
      </c>
      <c r="BA19" s="194">
        <v>3</v>
      </c>
      <c r="BB19" s="195">
        <v>100</v>
      </c>
      <c r="BC19" s="196">
        <v>100</v>
      </c>
      <c r="BD19" s="197">
        <v>27500</v>
      </c>
      <c r="BE19" s="194">
        <v>5</v>
      </c>
      <c r="BF19" s="198">
        <v>83.333333333333343</v>
      </c>
      <c r="BG19" s="195">
        <v>83.333333333333343</v>
      </c>
      <c r="BH19" s="194">
        <v>55065600</v>
      </c>
      <c r="BI19" s="194">
        <v>7648</v>
      </c>
      <c r="BJ19" s="195">
        <v>103.51922035733622</v>
      </c>
      <c r="BK19" s="196">
        <v>103.51922035733622</v>
      </c>
      <c r="BL19" s="197">
        <v>1140000</v>
      </c>
      <c r="BM19" s="194">
        <v>380</v>
      </c>
      <c r="BN19" s="195">
        <v>97.9381443298969</v>
      </c>
      <c r="BO19" s="195">
        <v>97.9381443298969</v>
      </c>
      <c r="BP19" s="194">
        <v>14116000</v>
      </c>
      <c r="BQ19" s="194">
        <v>3529</v>
      </c>
      <c r="BR19" s="195">
        <v>99.520586576424137</v>
      </c>
      <c r="BS19" s="196">
        <v>99.520586576424137</v>
      </c>
      <c r="BT19" s="197">
        <v>0</v>
      </c>
      <c r="BU19" s="194">
        <v>0</v>
      </c>
      <c r="BV19" s="195" t="s">
        <v>8</v>
      </c>
      <c r="BW19" s="196" t="s">
        <v>8</v>
      </c>
      <c r="BX19" s="197">
        <v>79430400</v>
      </c>
      <c r="BY19" s="194">
        <v>15345</v>
      </c>
      <c r="BZ19" s="194">
        <v>12382</v>
      </c>
      <c r="CA19" s="195">
        <v>101.96993680026804</v>
      </c>
      <c r="CB19" s="195">
        <v>100.8809414239695</v>
      </c>
      <c r="CC19" s="199">
        <v>100.60123496912577</v>
      </c>
    </row>
    <row r="20" spans="1:81" s="129" customFormat="1" ht="18" customHeight="1">
      <c r="A20" s="175"/>
      <c r="B20" s="200">
        <v>0</v>
      </c>
      <c r="C20" s="435">
        <v>0</v>
      </c>
      <c r="D20" s="441" t="s">
        <v>8</v>
      </c>
      <c r="E20" s="411" t="s">
        <v>8</v>
      </c>
      <c r="F20" s="440">
        <v>0</v>
      </c>
      <c r="G20" s="254">
        <v>0</v>
      </c>
      <c r="H20" s="205" t="s">
        <v>8</v>
      </c>
      <c r="I20" s="203" t="s">
        <v>8</v>
      </c>
      <c r="J20" s="253">
        <v>0</v>
      </c>
      <c r="K20" s="254">
        <v>0</v>
      </c>
      <c r="L20" s="202" t="s">
        <v>8</v>
      </c>
      <c r="M20" s="229" t="s">
        <v>8</v>
      </c>
      <c r="N20" s="204">
        <v>0</v>
      </c>
      <c r="O20" s="201">
        <v>0</v>
      </c>
      <c r="P20" s="433" t="s">
        <v>8</v>
      </c>
      <c r="Q20" s="443" t="s">
        <v>8</v>
      </c>
      <c r="R20" s="201">
        <f t="shared" si="0"/>
        <v>0</v>
      </c>
      <c r="S20" s="201">
        <f t="shared" si="0"/>
        <v>0</v>
      </c>
      <c r="T20" s="435">
        <v>0</v>
      </c>
      <c r="U20" s="202" t="s">
        <v>8</v>
      </c>
      <c r="V20" s="202" t="s">
        <v>8</v>
      </c>
      <c r="W20" s="445" t="s">
        <v>8</v>
      </c>
      <c r="X20" s="493"/>
      <c r="Y20" s="201">
        <v>0</v>
      </c>
      <c r="Z20" s="201">
        <v>0</v>
      </c>
      <c r="AA20" s="203" t="s">
        <v>8</v>
      </c>
      <c r="AB20" s="411" t="s">
        <v>8</v>
      </c>
      <c r="AC20" s="201">
        <v>0</v>
      </c>
      <c r="AD20" s="201">
        <v>0</v>
      </c>
      <c r="AE20" s="205" t="s">
        <v>8</v>
      </c>
      <c r="AF20" s="203" t="s">
        <v>8</v>
      </c>
      <c r="AG20" s="204">
        <v>0</v>
      </c>
      <c r="AH20" s="200">
        <v>0</v>
      </c>
      <c r="AI20" s="202" t="s">
        <v>8</v>
      </c>
      <c r="AJ20" s="411" t="s">
        <v>8</v>
      </c>
      <c r="AK20" s="201">
        <v>0</v>
      </c>
      <c r="AL20" s="201">
        <v>0</v>
      </c>
      <c r="AM20" s="205" t="s">
        <v>8</v>
      </c>
      <c r="AN20" s="203" t="s">
        <v>8</v>
      </c>
      <c r="AO20" s="204">
        <f t="shared" si="1"/>
        <v>0</v>
      </c>
      <c r="AP20" s="200">
        <f t="shared" si="1"/>
        <v>0</v>
      </c>
      <c r="AQ20" s="416">
        <v>0</v>
      </c>
      <c r="AR20" s="211" t="s">
        <v>8</v>
      </c>
      <c r="AS20" s="211" t="s">
        <v>8</v>
      </c>
      <c r="AT20" s="424" t="s">
        <v>8</v>
      </c>
      <c r="AU20" s="419"/>
      <c r="AV20" s="177">
        <v>0</v>
      </c>
      <c r="AW20" s="177">
        <v>0</v>
      </c>
      <c r="AX20" s="181" t="s">
        <v>8</v>
      </c>
      <c r="AY20" s="179" t="s">
        <v>8</v>
      </c>
      <c r="AZ20" s="180">
        <v>0</v>
      </c>
      <c r="BA20" s="177">
        <v>0</v>
      </c>
      <c r="BB20" s="181" t="s">
        <v>8</v>
      </c>
      <c r="BC20" s="179" t="s">
        <v>8</v>
      </c>
      <c r="BD20" s="180">
        <v>0</v>
      </c>
      <c r="BE20" s="177">
        <v>0</v>
      </c>
      <c r="BF20" s="178" t="s">
        <v>8</v>
      </c>
      <c r="BG20" s="181" t="s">
        <v>8</v>
      </c>
      <c r="BH20" s="177">
        <v>0</v>
      </c>
      <c r="BI20" s="177">
        <v>0</v>
      </c>
      <c r="BJ20" s="181" t="s">
        <v>8</v>
      </c>
      <c r="BK20" s="179" t="s">
        <v>8</v>
      </c>
      <c r="BL20" s="180">
        <v>0</v>
      </c>
      <c r="BM20" s="177">
        <v>0</v>
      </c>
      <c r="BN20" s="181" t="s">
        <v>8</v>
      </c>
      <c r="BO20" s="181" t="s">
        <v>8</v>
      </c>
      <c r="BP20" s="177">
        <v>0</v>
      </c>
      <c r="BQ20" s="177">
        <v>0</v>
      </c>
      <c r="BR20" s="181" t="s">
        <v>8</v>
      </c>
      <c r="BS20" s="179" t="s">
        <v>8</v>
      </c>
      <c r="BT20" s="180">
        <v>0</v>
      </c>
      <c r="BU20" s="177">
        <v>0</v>
      </c>
      <c r="BV20" s="181" t="s">
        <v>8</v>
      </c>
      <c r="BW20" s="179" t="s">
        <v>8</v>
      </c>
      <c r="BX20" s="180">
        <v>0</v>
      </c>
      <c r="BY20" s="177">
        <v>0</v>
      </c>
      <c r="BZ20" s="177">
        <v>0</v>
      </c>
      <c r="CA20" s="181" t="s">
        <v>8</v>
      </c>
      <c r="CB20" s="181" t="s">
        <v>8</v>
      </c>
      <c r="CC20" s="182" t="s">
        <v>8</v>
      </c>
    </row>
    <row r="21" spans="1:81" s="129" customFormat="1" ht="18" customHeight="1">
      <c r="A21" s="187" t="s">
        <v>12</v>
      </c>
      <c r="B21" s="188">
        <v>39779200</v>
      </c>
      <c r="C21" s="434">
        <v>18615</v>
      </c>
      <c r="D21" s="398">
        <v>98.503108927611876</v>
      </c>
      <c r="E21" s="407">
        <v>98.190737419559028</v>
      </c>
      <c r="F21" s="439">
        <v>119721200</v>
      </c>
      <c r="G21" s="252">
        <v>17053</v>
      </c>
      <c r="H21" s="193">
        <v>104.92894667187859</v>
      </c>
      <c r="I21" s="191">
        <v>101.31297528517109</v>
      </c>
      <c r="J21" s="251">
        <v>553200</v>
      </c>
      <c r="K21" s="252">
        <v>143</v>
      </c>
      <c r="L21" s="190">
        <v>96.12510860121634</v>
      </c>
      <c r="M21" s="228">
        <v>98.620689655172413</v>
      </c>
      <c r="N21" s="192">
        <v>17364000</v>
      </c>
      <c r="O21" s="189">
        <v>2894</v>
      </c>
      <c r="P21" s="432">
        <v>100.69589422407795</v>
      </c>
      <c r="Q21" s="405">
        <v>100.69589422407795</v>
      </c>
      <c r="R21" s="189">
        <f>SUM(B21,F21,J21,N21)</f>
        <v>177417600</v>
      </c>
      <c r="S21" s="189">
        <f t="shared" si="0"/>
        <v>38705</v>
      </c>
      <c r="T21" s="434">
        <v>29457</v>
      </c>
      <c r="U21" s="190">
        <v>102.96980973949017</v>
      </c>
      <c r="V21" s="190">
        <v>99.732020922981775</v>
      </c>
      <c r="W21" s="406">
        <v>99.055081041092208</v>
      </c>
      <c r="X21" s="494" t="s">
        <v>12</v>
      </c>
      <c r="Y21" s="189">
        <v>518000</v>
      </c>
      <c r="Z21" s="189">
        <v>140</v>
      </c>
      <c r="AA21" s="191">
        <v>102.18978102189782</v>
      </c>
      <c r="AB21" s="407">
        <v>102.18978102189782</v>
      </c>
      <c r="AC21" s="189">
        <v>24144000</v>
      </c>
      <c r="AD21" s="189">
        <v>12072</v>
      </c>
      <c r="AE21" s="193">
        <v>96</v>
      </c>
      <c r="AF21" s="191">
        <v>96</v>
      </c>
      <c r="AG21" s="192">
        <v>1250000</v>
      </c>
      <c r="AH21" s="188">
        <v>625</v>
      </c>
      <c r="AI21" s="190">
        <v>94.840667678300449</v>
      </c>
      <c r="AJ21" s="407">
        <v>94.840667678300449</v>
      </c>
      <c r="AK21" s="189">
        <v>13867200</v>
      </c>
      <c r="AL21" s="189">
        <v>5778</v>
      </c>
      <c r="AM21" s="193">
        <v>103.41865043851799</v>
      </c>
      <c r="AN21" s="191">
        <v>103.41865043851799</v>
      </c>
      <c r="AO21" s="192">
        <f>SUM(Y21,AC21,AG21,AK21)</f>
        <v>39779200</v>
      </c>
      <c r="AP21" s="188">
        <f t="shared" si="1"/>
        <v>18615</v>
      </c>
      <c r="AQ21" s="415">
        <v>16626</v>
      </c>
      <c r="AR21" s="465">
        <v>98.503108927611876</v>
      </c>
      <c r="AS21" s="465">
        <v>98.190737419559028</v>
      </c>
      <c r="AT21" s="466">
        <v>97.903662701684141</v>
      </c>
      <c r="AU21" s="418" t="s">
        <v>12</v>
      </c>
      <c r="AV21" s="194">
        <v>10519200</v>
      </c>
      <c r="AW21" s="194">
        <v>4383</v>
      </c>
      <c r="AX21" s="195">
        <v>98.983739837398375</v>
      </c>
      <c r="AY21" s="196">
        <v>98.983739837398375</v>
      </c>
      <c r="AZ21" s="197">
        <v>6200</v>
      </c>
      <c r="BA21" s="194">
        <v>2</v>
      </c>
      <c r="BB21" s="195">
        <v>100</v>
      </c>
      <c r="BC21" s="196">
        <v>100</v>
      </c>
      <c r="BD21" s="197">
        <v>5500</v>
      </c>
      <c r="BE21" s="194">
        <v>1</v>
      </c>
      <c r="BF21" s="198">
        <v>100</v>
      </c>
      <c r="BG21" s="195">
        <v>100</v>
      </c>
      <c r="BH21" s="194">
        <v>52149600</v>
      </c>
      <c r="BI21" s="194">
        <v>7243</v>
      </c>
      <c r="BJ21" s="195">
        <v>101.21576299608719</v>
      </c>
      <c r="BK21" s="196">
        <v>101.21576299608719</v>
      </c>
      <c r="BL21" s="197">
        <v>867000</v>
      </c>
      <c r="BM21" s="194">
        <v>289</v>
      </c>
      <c r="BN21" s="195">
        <v>92.628205128205138</v>
      </c>
      <c r="BO21" s="195">
        <v>92.628205128205138</v>
      </c>
      <c r="BP21" s="194">
        <v>13412000</v>
      </c>
      <c r="BQ21" s="194">
        <v>3353</v>
      </c>
      <c r="BR21" s="195">
        <v>97.840676976947776</v>
      </c>
      <c r="BS21" s="196">
        <v>97.840676976947776</v>
      </c>
      <c r="BT21" s="197">
        <v>0</v>
      </c>
      <c r="BU21" s="194">
        <v>0</v>
      </c>
      <c r="BV21" s="195" t="s">
        <v>8</v>
      </c>
      <c r="BW21" s="196" t="s">
        <v>8</v>
      </c>
      <c r="BX21" s="197">
        <v>76959500</v>
      </c>
      <c r="BY21" s="194">
        <v>15271</v>
      </c>
      <c r="BZ21" s="194">
        <v>12746</v>
      </c>
      <c r="CA21" s="195">
        <v>100.19972371986078</v>
      </c>
      <c r="CB21" s="195">
        <v>99.64113271564662</v>
      </c>
      <c r="CC21" s="199">
        <v>101.29539855360407</v>
      </c>
    </row>
    <row r="22" spans="1:81" s="129" customFormat="1" ht="18" customHeight="1">
      <c r="A22" s="175"/>
      <c r="B22" s="200">
        <v>0</v>
      </c>
      <c r="C22" s="435">
        <v>0</v>
      </c>
      <c r="D22" s="441" t="s">
        <v>8</v>
      </c>
      <c r="E22" s="411" t="s">
        <v>8</v>
      </c>
      <c r="F22" s="440">
        <v>0</v>
      </c>
      <c r="G22" s="254">
        <v>0</v>
      </c>
      <c r="H22" s="205" t="s">
        <v>8</v>
      </c>
      <c r="I22" s="203" t="s">
        <v>8</v>
      </c>
      <c r="J22" s="253">
        <v>0</v>
      </c>
      <c r="K22" s="254">
        <v>0</v>
      </c>
      <c r="L22" s="202" t="s">
        <v>8</v>
      </c>
      <c r="M22" s="229" t="s">
        <v>8</v>
      </c>
      <c r="N22" s="204">
        <v>0</v>
      </c>
      <c r="O22" s="201">
        <v>0</v>
      </c>
      <c r="P22" s="433" t="s">
        <v>8</v>
      </c>
      <c r="Q22" s="443" t="s">
        <v>8</v>
      </c>
      <c r="R22" s="201">
        <f t="shared" si="0"/>
        <v>0</v>
      </c>
      <c r="S22" s="201">
        <f t="shared" si="0"/>
        <v>0</v>
      </c>
      <c r="T22" s="435">
        <v>0</v>
      </c>
      <c r="U22" s="202" t="s">
        <v>8</v>
      </c>
      <c r="V22" s="202" t="s">
        <v>8</v>
      </c>
      <c r="W22" s="445" t="s">
        <v>8</v>
      </c>
      <c r="X22" s="493"/>
      <c r="Y22" s="201">
        <v>0</v>
      </c>
      <c r="Z22" s="201">
        <v>0</v>
      </c>
      <c r="AA22" s="203" t="s">
        <v>8</v>
      </c>
      <c r="AB22" s="411" t="s">
        <v>8</v>
      </c>
      <c r="AC22" s="201">
        <v>0</v>
      </c>
      <c r="AD22" s="201">
        <v>0</v>
      </c>
      <c r="AE22" s="205" t="s">
        <v>8</v>
      </c>
      <c r="AF22" s="203" t="s">
        <v>8</v>
      </c>
      <c r="AG22" s="204">
        <v>0</v>
      </c>
      <c r="AH22" s="200">
        <v>0</v>
      </c>
      <c r="AI22" s="202" t="s">
        <v>8</v>
      </c>
      <c r="AJ22" s="411" t="s">
        <v>8</v>
      </c>
      <c r="AK22" s="201">
        <v>0</v>
      </c>
      <c r="AL22" s="201">
        <v>0</v>
      </c>
      <c r="AM22" s="205" t="s">
        <v>8</v>
      </c>
      <c r="AN22" s="203" t="s">
        <v>8</v>
      </c>
      <c r="AO22" s="204">
        <f t="shared" si="1"/>
        <v>0</v>
      </c>
      <c r="AP22" s="200">
        <f t="shared" si="1"/>
        <v>0</v>
      </c>
      <c r="AQ22" s="416">
        <v>0</v>
      </c>
      <c r="AR22" s="211" t="s">
        <v>8</v>
      </c>
      <c r="AS22" s="211" t="s">
        <v>8</v>
      </c>
      <c r="AT22" s="424" t="s">
        <v>8</v>
      </c>
      <c r="AU22" s="419"/>
      <c r="AV22" s="177">
        <v>0</v>
      </c>
      <c r="AW22" s="177">
        <v>0</v>
      </c>
      <c r="AX22" s="181" t="s">
        <v>8</v>
      </c>
      <c r="AY22" s="179" t="s">
        <v>8</v>
      </c>
      <c r="AZ22" s="180">
        <v>0</v>
      </c>
      <c r="BA22" s="177">
        <v>0</v>
      </c>
      <c r="BB22" s="181" t="s">
        <v>8</v>
      </c>
      <c r="BC22" s="179" t="s">
        <v>8</v>
      </c>
      <c r="BD22" s="180">
        <v>0</v>
      </c>
      <c r="BE22" s="177">
        <v>0</v>
      </c>
      <c r="BF22" s="178" t="s">
        <v>8</v>
      </c>
      <c r="BG22" s="181" t="s">
        <v>8</v>
      </c>
      <c r="BH22" s="177">
        <v>0</v>
      </c>
      <c r="BI22" s="177">
        <v>0</v>
      </c>
      <c r="BJ22" s="181" t="s">
        <v>8</v>
      </c>
      <c r="BK22" s="179" t="s">
        <v>8</v>
      </c>
      <c r="BL22" s="180">
        <v>0</v>
      </c>
      <c r="BM22" s="177">
        <v>0</v>
      </c>
      <c r="BN22" s="181" t="s">
        <v>8</v>
      </c>
      <c r="BO22" s="181" t="s">
        <v>8</v>
      </c>
      <c r="BP22" s="177">
        <v>0</v>
      </c>
      <c r="BQ22" s="177">
        <v>0</v>
      </c>
      <c r="BR22" s="181" t="s">
        <v>8</v>
      </c>
      <c r="BS22" s="179" t="s">
        <v>8</v>
      </c>
      <c r="BT22" s="180">
        <v>0</v>
      </c>
      <c r="BU22" s="177">
        <v>0</v>
      </c>
      <c r="BV22" s="181" t="s">
        <v>8</v>
      </c>
      <c r="BW22" s="179" t="s">
        <v>8</v>
      </c>
      <c r="BX22" s="180">
        <v>0</v>
      </c>
      <c r="BY22" s="177">
        <v>0</v>
      </c>
      <c r="BZ22" s="177">
        <v>0</v>
      </c>
      <c r="CA22" s="181" t="s">
        <v>8</v>
      </c>
      <c r="CB22" s="181" t="s">
        <v>8</v>
      </c>
      <c r="CC22" s="182" t="s">
        <v>8</v>
      </c>
    </row>
    <row r="23" spans="1:81" s="129" customFormat="1" ht="18" customHeight="1">
      <c r="A23" s="187" t="s">
        <v>179</v>
      </c>
      <c r="B23" s="188">
        <v>44988800</v>
      </c>
      <c r="C23" s="434">
        <v>21153</v>
      </c>
      <c r="D23" s="398">
        <v>98.699258693730158</v>
      </c>
      <c r="E23" s="407">
        <v>98.372320141375624</v>
      </c>
      <c r="F23" s="439">
        <v>185694300</v>
      </c>
      <c r="G23" s="252">
        <v>25360</v>
      </c>
      <c r="H23" s="193">
        <v>104.62682236276817</v>
      </c>
      <c r="I23" s="191">
        <v>101.40349474189291</v>
      </c>
      <c r="J23" s="251">
        <v>1326900</v>
      </c>
      <c r="K23" s="252">
        <v>286</v>
      </c>
      <c r="L23" s="190">
        <v>91.239771711476308</v>
      </c>
      <c r="M23" s="228">
        <v>93.159609120521168</v>
      </c>
      <c r="N23" s="192">
        <v>19110000</v>
      </c>
      <c r="O23" s="189">
        <v>3185</v>
      </c>
      <c r="P23" s="432">
        <v>101.5301243226012</v>
      </c>
      <c r="Q23" s="405">
        <v>101.5301243226012</v>
      </c>
      <c r="R23" s="189">
        <f>SUM(B23,F23,J23,N23)</f>
        <v>251120000</v>
      </c>
      <c r="S23" s="189">
        <f t="shared" si="0"/>
        <v>49984</v>
      </c>
      <c r="T23" s="434">
        <v>37395</v>
      </c>
      <c r="U23" s="190">
        <v>103.19696063746069</v>
      </c>
      <c r="V23" s="190">
        <v>100.05604932340459</v>
      </c>
      <c r="W23" s="406">
        <v>99.425699928212495</v>
      </c>
      <c r="X23" s="494" t="s">
        <v>257</v>
      </c>
      <c r="Y23" s="189">
        <v>577200</v>
      </c>
      <c r="Z23" s="189">
        <v>156</v>
      </c>
      <c r="AA23" s="191">
        <v>107.58620689655172</v>
      </c>
      <c r="AB23" s="407">
        <v>107.58620689655172</v>
      </c>
      <c r="AC23" s="189">
        <v>28632000</v>
      </c>
      <c r="AD23" s="189">
        <v>14316</v>
      </c>
      <c r="AE23" s="193">
        <v>96.306760847628652</v>
      </c>
      <c r="AF23" s="191">
        <v>96.306760847628652</v>
      </c>
      <c r="AG23" s="192">
        <v>1274000</v>
      </c>
      <c r="AH23" s="188">
        <v>637</v>
      </c>
      <c r="AI23" s="190">
        <v>95.074626865671647</v>
      </c>
      <c r="AJ23" s="407">
        <v>95.074626865671647</v>
      </c>
      <c r="AK23" s="189">
        <v>14505600</v>
      </c>
      <c r="AL23" s="189">
        <v>6044</v>
      </c>
      <c r="AM23" s="193">
        <v>103.7952945217242</v>
      </c>
      <c r="AN23" s="191">
        <v>103.7952945217242</v>
      </c>
      <c r="AO23" s="192">
        <f>SUM(Y23,AC23,AG23,AK23)</f>
        <v>44988800</v>
      </c>
      <c r="AP23" s="188">
        <f t="shared" si="1"/>
        <v>21153</v>
      </c>
      <c r="AQ23" s="415">
        <v>18731</v>
      </c>
      <c r="AR23" s="465">
        <v>98.699258693730158</v>
      </c>
      <c r="AS23" s="465">
        <v>98.372320141375624</v>
      </c>
      <c r="AT23" s="466">
        <v>97.980854736621865</v>
      </c>
      <c r="AU23" s="418" t="s">
        <v>179</v>
      </c>
      <c r="AV23" s="194">
        <v>10461600</v>
      </c>
      <c r="AW23" s="194">
        <v>4359</v>
      </c>
      <c r="AX23" s="195">
        <v>99.090702432370989</v>
      </c>
      <c r="AY23" s="196">
        <v>99.090702432370989</v>
      </c>
      <c r="AZ23" s="197">
        <v>3100</v>
      </c>
      <c r="BA23" s="194">
        <v>1</v>
      </c>
      <c r="BB23" s="195">
        <v>100</v>
      </c>
      <c r="BC23" s="196">
        <v>100</v>
      </c>
      <c r="BD23" s="197">
        <v>16500</v>
      </c>
      <c r="BE23" s="194">
        <v>3</v>
      </c>
      <c r="BF23" s="198">
        <v>300</v>
      </c>
      <c r="BG23" s="195">
        <v>300</v>
      </c>
      <c r="BH23" s="194">
        <v>83124000</v>
      </c>
      <c r="BI23" s="194">
        <v>11545</v>
      </c>
      <c r="BJ23" s="195">
        <v>104.63114011237991</v>
      </c>
      <c r="BK23" s="196">
        <v>104.63114011237991</v>
      </c>
      <c r="BL23" s="197">
        <v>1221000</v>
      </c>
      <c r="BM23" s="194">
        <v>407</v>
      </c>
      <c r="BN23" s="195">
        <v>100.74257425742574</v>
      </c>
      <c r="BO23" s="195">
        <v>100.74257425742574</v>
      </c>
      <c r="BP23" s="194">
        <v>19116000</v>
      </c>
      <c r="BQ23" s="194">
        <v>4779</v>
      </c>
      <c r="BR23" s="195">
        <v>99.728714524207007</v>
      </c>
      <c r="BS23" s="196">
        <v>99.728714524207007</v>
      </c>
      <c r="BT23" s="197">
        <v>0</v>
      </c>
      <c r="BU23" s="194">
        <v>0</v>
      </c>
      <c r="BV23" s="195" t="s">
        <v>8</v>
      </c>
      <c r="BW23" s="196" t="s">
        <v>8</v>
      </c>
      <c r="BX23" s="197">
        <v>113942200</v>
      </c>
      <c r="BY23" s="194">
        <v>21094</v>
      </c>
      <c r="BZ23" s="194">
        <v>17687</v>
      </c>
      <c r="CA23" s="195">
        <v>103.21692891630659</v>
      </c>
      <c r="CB23" s="195">
        <v>102.24419562793854</v>
      </c>
      <c r="CC23" s="199">
        <v>102.3494010763266</v>
      </c>
    </row>
    <row r="24" spans="1:81" s="129" customFormat="1" ht="18" customHeight="1">
      <c r="A24" s="175"/>
      <c r="B24" s="200">
        <v>0</v>
      </c>
      <c r="C24" s="435">
        <v>0</v>
      </c>
      <c r="D24" s="441" t="s">
        <v>8</v>
      </c>
      <c r="E24" s="411" t="s">
        <v>8</v>
      </c>
      <c r="F24" s="440">
        <v>0</v>
      </c>
      <c r="G24" s="254">
        <v>0</v>
      </c>
      <c r="H24" s="205" t="s">
        <v>8</v>
      </c>
      <c r="I24" s="203" t="s">
        <v>8</v>
      </c>
      <c r="J24" s="253">
        <v>0</v>
      </c>
      <c r="K24" s="254">
        <v>0</v>
      </c>
      <c r="L24" s="202" t="s">
        <v>8</v>
      </c>
      <c r="M24" s="229" t="s">
        <v>8</v>
      </c>
      <c r="N24" s="204">
        <v>0</v>
      </c>
      <c r="O24" s="201">
        <v>0</v>
      </c>
      <c r="P24" s="433" t="s">
        <v>8</v>
      </c>
      <c r="Q24" s="443" t="s">
        <v>8</v>
      </c>
      <c r="R24" s="201">
        <f t="shared" si="0"/>
        <v>0</v>
      </c>
      <c r="S24" s="201">
        <f t="shared" si="0"/>
        <v>0</v>
      </c>
      <c r="T24" s="435">
        <v>0</v>
      </c>
      <c r="U24" s="202" t="s">
        <v>8</v>
      </c>
      <c r="V24" s="202" t="s">
        <v>8</v>
      </c>
      <c r="W24" s="445" t="s">
        <v>8</v>
      </c>
      <c r="X24" s="493"/>
      <c r="Y24" s="201">
        <v>0</v>
      </c>
      <c r="Z24" s="201">
        <v>0</v>
      </c>
      <c r="AA24" s="203" t="s">
        <v>8</v>
      </c>
      <c r="AB24" s="411" t="s">
        <v>8</v>
      </c>
      <c r="AC24" s="201">
        <v>0</v>
      </c>
      <c r="AD24" s="201">
        <v>0</v>
      </c>
      <c r="AE24" s="205" t="s">
        <v>8</v>
      </c>
      <c r="AF24" s="203" t="s">
        <v>8</v>
      </c>
      <c r="AG24" s="204">
        <v>0</v>
      </c>
      <c r="AH24" s="200">
        <v>0</v>
      </c>
      <c r="AI24" s="202" t="s">
        <v>8</v>
      </c>
      <c r="AJ24" s="411" t="s">
        <v>8</v>
      </c>
      <c r="AK24" s="201">
        <v>0</v>
      </c>
      <c r="AL24" s="201">
        <v>0</v>
      </c>
      <c r="AM24" s="205" t="s">
        <v>8</v>
      </c>
      <c r="AN24" s="203" t="s">
        <v>8</v>
      </c>
      <c r="AO24" s="204">
        <f t="shared" si="1"/>
        <v>0</v>
      </c>
      <c r="AP24" s="200">
        <f t="shared" si="1"/>
        <v>0</v>
      </c>
      <c r="AQ24" s="416">
        <v>0</v>
      </c>
      <c r="AR24" s="211" t="s">
        <v>8</v>
      </c>
      <c r="AS24" s="211" t="s">
        <v>8</v>
      </c>
      <c r="AT24" s="424" t="s">
        <v>8</v>
      </c>
      <c r="AU24" s="419"/>
      <c r="AV24" s="177">
        <v>0</v>
      </c>
      <c r="AW24" s="177">
        <v>0</v>
      </c>
      <c r="AX24" s="181" t="s">
        <v>8</v>
      </c>
      <c r="AY24" s="179" t="s">
        <v>8</v>
      </c>
      <c r="AZ24" s="180">
        <v>0</v>
      </c>
      <c r="BA24" s="177">
        <v>0</v>
      </c>
      <c r="BB24" s="181" t="s">
        <v>8</v>
      </c>
      <c r="BC24" s="179" t="s">
        <v>8</v>
      </c>
      <c r="BD24" s="180">
        <v>0</v>
      </c>
      <c r="BE24" s="177">
        <v>0</v>
      </c>
      <c r="BF24" s="178" t="s">
        <v>8</v>
      </c>
      <c r="BG24" s="181" t="s">
        <v>8</v>
      </c>
      <c r="BH24" s="177">
        <v>0</v>
      </c>
      <c r="BI24" s="177">
        <v>0</v>
      </c>
      <c r="BJ24" s="181" t="s">
        <v>8</v>
      </c>
      <c r="BK24" s="179" t="s">
        <v>8</v>
      </c>
      <c r="BL24" s="180">
        <v>0</v>
      </c>
      <c r="BM24" s="177">
        <v>0</v>
      </c>
      <c r="BN24" s="181" t="s">
        <v>8</v>
      </c>
      <c r="BO24" s="181" t="s">
        <v>8</v>
      </c>
      <c r="BP24" s="177">
        <v>0</v>
      </c>
      <c r="BQ24" s="177">
        <v>0</v>
      </c>
      <c r="BR24" s="181" t="s">
        <v>8</v>
      </c>
      <c r="BS24" s="179" t="s">
        <v>8</v>
      </c>
      <c r="BT24" s="180">
        <v>0</v>
      </c>
      <c r="BU24" s="177">
        <v>0</v>
      </c>
      <c r="BV24" s="181" t="s">
        <v>8</v>
      </c>
      <c r="BW24" s="179" t="s">
        <v>8</v>
      </c>
      <c r="BX24" s="180">
        <v>0</v>
      </c>
      <c r="BY24" s="177">
        <v>0</v>
      </c>
      <c r="BZ24" s="177">
        <v>0</v>
      </c>
      <c r="CA24" s="181" t="s">
        <v>8</v>
      </c>
      <c r="CB24" s="181" t="s">
        <v>8</v>
      </c>
      <c r="CC24" s="182" t="s">
        <v>8</v>
      </c>
    </row>
    <row r="25" spans="1:81" s="129" customFormat="1" ht="18" customHeight="1">
      <c r="A25" s="187" t="s">
        <v>180</v>
      </c>
      <c r="B25" s="188">
        <v>24779900</v>
      </c>
      <c r="C25" s="437">
        <v>11516</v>
      </c>
      <c r="D25" s="398">
        <v>98.701893586342592</v>
      </c>
      <c r="E25" s="407">
        <v>98.343296327924847</v>
      </c>
      <c r="F25" s="439">
        <v>85197200</v>
      </c>
      <c r="G25" s="252">
        <v>12369</v>
      </c>
      <c r="H25" s="193">
        <v>104.69200247238535</v>
      </c>
      <c r="I25" s="191">
        <v>103.15236427320491</v>
      </c>
      <c r="J25" s="251">
        <v>302600</v>
      </c>
      <c r="K25" s="252">
        <v>59</v>
      </c>
      <c r="L25" s="190">
        <v>101.98854061341423</v>
      </c>
      <c r="M25" s="228">
        <v>101.72413793103448</v>
      </c>
      <c r="N25" s="192">
        <v>13044000</v>
      </c>
      <c r="O25" s="189">
        <v>2174</v>
      </c>
      <c r="P25" s="432">
        <v>98.773284870513407</v>
      </c>
      <c r="Q25" s="405">
        <v>98.773284870513407</v>
      </c>
      <c r="R25" s="189">
        <f>SUM(B25,F25,J25,N25)</f>
        <v>123323700</v>
      </c>
      <c r="S25" s="189">
        <f t="shared" si="0"/>
        <v>26118</v>
      </c>
      <c r="T25" s="434">
        <v>19469</v>
      </c>
      <c r="U25" s="190">
        <v>102.78054195690547</v>
      </c>
      <c r="V25" s="190">
        <v>100.60862865947611</v>
      </c>
      <c r="W25" s="406">
        <v>98.627152988855116</v>
      </c>
      <c r="X25" s="494" t="s">
        <v>258</v>
      </c>
      <c r="Y25" s="189">
        <v>307100</v>
      </c>
      <c r="Z25" s="189">
        <v>83</v>
      </c>
      <c r="AA25" s="191">
        <v>106.41025641025641</v>
      </c>
      <c r="AB25" s="407">
        <v>106.41025641025641</v>
      </c>
      <c r="AC25" s="189">
        <v>13874000</v>
      </c>
      <c r="AD25" s="189">
        <v>6937</v>
      </c>
      <c r="AE25" s="193">
        <v>95.669562818921534</v>
      </c>
      <c r="AF25" s="191">
        <v>95.669562818921534</v>
      </c>
      <c r="AG25" s="192">
        <v>958000</v>
      </c>
      <c r="AH25" s="188">
        <v>479</v>
      </c>
      <c r="AI25" s="190">
        <v>96.184738955823292</v>
      </c>
      <c r="AJ25" s="407">
        <v>96.184738955823292</v>
      </c>
      <c r="AK25" s="189">
        <v>9640800</v>
      </c>
      <c r="AL25" s="189">
        <v>4017</v>
      </c>
      <c r="AM25" s="193">
        <v>103.45093999484934</v>
      </c>
      <c r="AN25" s="191">
        <v>103.45093999484934</v>
      </c>
      <c r="AO25" s="192">
        <f>SUM(Y25,AC25,AG25,AK25)</f>
        <v>24779900</v>
      </c>
      <c r="AP25" s="188">
        <f t="shared" si="1"/>
        <v>11516</v>
      </c>
      <c r="AQ25" s="415">
        <v>10137</v>
      </c>
      <c r="AR25" s="465">
        <v>98.701893586342592</v>
      </c>
      <c r="AS25" s="465">
        <v>98.343296327924847</v>
      </c>
      <c r="AT25" s="466">
        <v>97.743708417703218</v>
      </c>
      <c r="AU25" s="418" t="s">
        <v>180</v>
      </c>
      <c r="AV25" s="194">
        <v>7058400</v>
      </c>
      <c r="AW25" s="194">
        <v>2941</v>
      </c>
      <c r="AX25" s="195">
        <v>100.03401360544217</v>
      </c>
      <c r="AY25" s="196">
        <v>100.03401360544217</v>
      </c>
      <c r="AZ25" s="197">
        <v>0</v>
      </c>
      <c r="BA25" s="194">
        <v>0</v>
      </c>
      <c r="BB25" s="195" t="s">
        <v>8</v>
      </c>
      <c r="BC25" s="196" t="s">
        <v>8</v>
      </c>
      <c r="BD25" s="197">
        <v>44000</v>
      </c>
      <c r="BE25" s="194">
        <v>8</v>
      </c>
      <c r="BF25" s="198">
        <v>400</v>
      </c>
      <c r="BG25" s="195">
        <v>400</v>
      </c>
      <c r="BH25" s="194">
        <v>35553600</v>
      </c>
      <c r="BI25" s="194">
        <v>4938</v>
      </c>
      <c r="BJ25" s="195">
        <v>105.53537080572772</v>
      </c>
      <c r="BK25" s="196">
        <v>105.53537080572772</v>
      </c>
      <c r="BL25" s="197">
        <v>819000</v>
      </c>
      <c r="BM25" s="194">
        <v>273</v>
      </c>
      <c r="BN25" s="195">
        <v>99.635036496350367</v>
      </c>
      <c r="BO25" s="195">
        <v>99.635036496350367</v>
      </c>
      <c r="BP25" s="194">
        <v>8928000</v>
      </c>
      <c r="BQ25" s="194">
        <v>2232</v>
      </c>
      <c r="BR25" s="195">
        <v>97.21254355400697</v>
      </c>
      <c r="BS25" s="196">
        <v>97.21254355400697</v>
      </c>
      <c r="BT25" s="197">
        <v>0</v>
      </c>
      <c r="BU25" s="194">
        <v>0</v>
      </c>
      <c r="BV25" s="195" t="s">
        <v>8</v>
      </c>
      <c r="BW25" s="196" t="s">
        <v>8</v>
      </c>
      <c r="BX25" s="197">
        <v>52403000</v>
      </c>
      <c r="BY25" s="194">
        <v>10392</v>
      </c>
      <c r="BZ25" s="194">
        <v>8683</v>
      </c>
      <c r="CA25" s="195">
        <v>103.23313988077649</v>
      </c>
      <c r="CB25" s="195">
        <v>101.97232852516926</v>
      </c>
      <c r="CC25" s="199">
        <v>101.769807782466</v>
      </c>
    </row>
    <row r="26" spans="1:81" s="129" customFormat="1" ht="18" customHeight="1">
      <c r="A26" s="175"/>
      <c r="B26" s="200">
        <v>0</v>
      </c>
      <c r="C26" s="435">
        <v>0</v>
      </c>
      <c r="D26" s="441" t="s">
        <v>8</v>
      </c>
      <c r="E26" s="411" t="s">
        <v>8</v>
      </c>
      <c r="F26" s="440">
        <v>0</v>
      </c>
      <c r="G26" s="254">
        <v>0</v>
      </c>
      <c r="H26" s="205" t="s">
        <v>8</v>
      </c>
      <c r="I26" s="203" t="s">
        <v>8</v>
      </c>
      <c r="J26" s="253">
        <v>0</v>
      </c>
      <c r="K26" s="254">
        <v>0</v>
      </c>
      <c r="L26" s="202" t="s">
        <v>8</v>
      </c>
      <c r="M26" s="229" t="s">
        <v>8</v>
      </c>
      <c r="N26" s="204">
        <v>0</v>
      </c>
      <c r="O26" s="201">
        <v>0</v>
      </c>
      <c r="P26" s="433" t="s">
        <v>8</v>
      </c>
      <c r="Q26" s="443" t="s">
        <v>8</v>
      </c>
      <c r="R26" s="201">
        <f t="shared" si="0"/>
        <v>0</v>
      </c>
      <c r="S26" s="201">
        <f t="shared" si="0"/>
        <v>0</v>
      </c>
      <c r="T26" s="435">
        <v>0</v>
      </c>
      <c r="U26" s="202" t="s">
        <v>8</v>
      </c>
      <c r="V26" s="202" t="s">
        <v>8</v>
      </c>
      <c r="W26" s="445" t="s">
        <v>8</v>
      </c>
      <c r="X26" s="493"/>
      <c r="Y26" s="201">
        <v>0</v>
      </c>
      <c r="Z26" s="201">
        <v>0</v>
      </c>
      <c r="AA26" s="203" t="s">
        <v>8</v>
      </c>
      <c r="AB26" s="411" t="s">
        <v>8</v>
      </c>
      <c r="AC26" s="201">
        <v>0</v>
      </c>
      <c r="AD26" s="201">
        <v>0</v>
      </c>
      <c r="AE26" s="205" t="s">
        <v>8</v>
      </c>
      <c r="AF26" s="203" t="s">
        <v>8</v>
      </c>
      <c r="AG26" s="204">
        <v>0</v>
      </c>
      <c r="AH26" s="200">
        <v>0</v>
      </c>
      <c r="AI26" s="202" t="s">
        <v>8</v>
      </c>
      <c r="AJ26" s="411" t="s">
        <v>8</v>
      </c>
      <c r="AK26" s="201">
        <v>0</v>
      </c>
      <c r="AL26" s="201">
        <v>0</v>
      </c>
      <c r="AM26" s="205" t="s">
        <v>8</v>
      </c>
      <c r="AN26" s="203" t="s">
        <v>8</v>
      </c>
      <c r="AO26" s="204">
        <f t="shared" si="1"/>
        <v>0</v>
      </c>
      <c r="AP26" s="200">
        <f t="shared" si="1"/>
        <v>0</v>
      </c>
      <c r="AQ26" s="416">
        <v>0</v>
      </c>
      <c r="AR26" s="211" t="s">
        <v>8</v>
      </c>
      <c r="AS26" s="211" t="s">
        <v>8</v>
      </c>
      <c r="AT26" s="424" t="s">
        <v>8</v>
      </c>
      <c r="AU26" s="419"/>
      <c r="AV26" s="177">
        <v>0</v>
      </c>
      <c r="AW26" s="177">
        <v>0</v>
      </c>
      <c r="AX26" s="181" t="s">
        <v>8</v>
      </c>
      <c r="AY26" s="179" t="s">
        <v>8</v>
      </c>
      <c r="AZ26" s="180">
        <v>0</v>
      </c>
      <c r="BA26" s="177">
        <v>0</v>
      </c>
      <c r="BB26" s="181" t="s">
        <v>8</v>
      </c>
      <c r="BC26" s="179" t="s">
        <v>8</v>
      </c>
      <c r="BD26" s="180">
        <v>0</v>
      </c>
      <c r="BE26" s="177">
        <v>0</v>
      </c>
      <c r="BF26" s="178" t="s">
        <v>8</v>
      </c>
      <c r="BG26" s="181" t="s">
        <v>8</v>
      </c>
      <c r="BH26" s="177">
        <v>0</v>
      </c>
      <c r="BI26" s="177">
        <v>0</v>
      </c>
      <c r="BJ26" s="181" t="s">
        <v>8</v>
      </c>
      <c r="BK26" s="179" t="s">
        <v>8</v>
      </c>
      <c r="BL26" s="180">
        <v>0</v>
      </c>
      <c r="BM26" s="177">
        <v>0</v>
      </c>
      <c r="BN26" s="181" t="s">
        <v>8</v>
      </c>
      <c r="BO26" s="181" t="s">
        <v>8</v>
      </c>
      <c r="BP26" s="177">
        <v>0</v>
      </c>
      <c r="BQ26" s="177">
        <v>0</v>
      </c>
      <c r="BR26" s="181" t="s">
        <v>8</v>
      </c>
      <c r="BS26" s="179" t="s">
        <v>8</v>
      </c>
      <c r="BT26" s="180">
        <v>0</v>
      </c>
      <c r="BU26" s="177">
        <v>0</v>
      </c>
      <c r="BV26" s="181" t="s">
        <v>8</v>
      </c>
      <c r="BW26" s="179" t="s">
        <v>8</v>
      </c>
      <c r="BX26" s="180">
        <v>0</v>
      </c>
      <c r="BY26" s="177">
        <v>0</v>
      </c>
      <c r="BZ26" s="177">
        <v>0</v>
      </c>
      <c r="CA26" s="181" t="s">
        <v>8</v>
      </c>
      <c r="CB26" s="181" t="s">
        <v>8</v>
      </c>
      <c r="CC26" s="182" t="s">
        <v>8</v>
      </c>
    </row>
    <row r="27" spans="1:81" s="129" customFormat="1" ht="18" customHeight="1">
      <c r="A27" s="187" t="s">
        <v>13</v>
      </c>
      <c r="B27" s="188">
        <v>31148000</v>
      </c>
      <c r="C27" s="434">
        <v>14498</v>
      </c>
      <c r="D27" s="398">
        <v>98.07675352973034</v>
      </c>
      <c r="E27" s="407">
        <v>97.662512630515323</v>
      </c>
      <c r="F27" s="439">
        <v>111859500</v>
      </c>
      <c r="G27" s="252">
        <v>15821</v>
      </c>
      <c r="H27" s="193">
        <v>103.87918905892613</v>
      </c>
      <c r="I27" s="191">
        <v>100.72579104857707</v>
      </c>
      <c r="J27" s="251">
        <v>1111800</v>
      </c>
      <c r="K27" s="252">
        <v>192</v>
      </c>
      <c r="L27" s="190">
        <v>99.472130267513649</v>
      </c>
      <c r="M27" s="228">
        <v>99.481865284974091</v>
      </c>
      <c r="N27" s="192">
        <v>15474000</v>
      </c>
      <c r="O27" s="189">
        <v>2579</v>
      </c>
      <c r="P27" s="432">
        <v>101.6154452324665</v>
      </c>
      <c r="Q27" s="405">
        <v>101.6154452324665</v>
      </c>
      <c r="R27" s="189">
        <f t="shared" si="0"/>
        <v>159593300</v>
      </c>
      <c r="S27" s="189">
        <f t="shared" si="0"/>
        <v>33090</v>
      </c>
      <c r="T27" s="434">
        <v>24802</v>
      </c>
      <c r="U27" s="190">
        <v>102.44340342057221</v>
      </c>
      <c r="V27" s="190">
        <v>99.420124387825609</v>
      </c>
      <c r="W27" s="406">
        <v>98.930993218986842</v>
      </c>
      <c r="X27" s="494" t="s">
        <v>13</v>
      </c>
      <c r="Y27" s="189">
        <v>444000</v>
      </c>
      <c r="Z27" s="189">
        <v>120</v>
      </c>
      <c r="AA27" s="191">
        <v>107.14285714285714</v>
      </c>
      <c r="AB27" s="407">
        <v>107.14285714285714</v>
      </c>
      <c r="AC27" s="189">
        <v>18022000</v>
      </c>
      <c r="AD27" s="189">
        <v>9011</v>
      </c>
      <c r="AE27" s="193">
        <v>94.992620704195645</v>
      </c>
      <c r="AF27" s="191">
        <v>94.992620704195645</v>
      </c>
      <c r="AG27" s="192">
        <v>994000</v>
      </c>
      <c r="AH27" s="188">
        <v>497</v>
      </c>
      <c r="AI27" s="190">
        <v>90.199637023593468</v>
      </c>
      <c r="AJ27" s="407">
        <v>90.199637023593468</v>
      </c>
      <c r="AK27" s="189">
        <v>11688000</v>
      </c>
      <c r="AL27" s="189">
        <v>4870</v>
      </c>
      <c r="AM27" s="193">
        <v>103.7052810902896</v>
      </c>
      <c r="AN27" s="191">
        <v>103.7052810902896</v>
      </c>
      <c r="AO27" s="192">
        <f>SUM(Y27,AC27,AG27,AK27)</f>
        <v>31148000</v>
      </c>
      <c r="AP27" s="188">
        <f t="shared" si="1"/>
        <v>14498</v>
      </c>
      <c r="AQ27" s="415">
        <v>12941</v>
      </c>
      <c r="AR27" s="465">
        <v>98.07675352973034</v>
      </c>
      <c r="AS27" s="465">
        <v>97.662512630515323</v>
      </c>
      <c r="AT27" s="466">
        <v>97.395950929479952</v>
      </c>
      <c r="AU27" s="418" t="s">
        <v>13</v>
      </c>
      <c r="AV27" s="194">
        <v>8553600</v>
      </c>
      <c r="AW27" s="194">
        <v>3564</v>
      </c>
      <c r="AX27" s="195">
        <v>100.05614823133071</v>
      </c>
      <c r="AY27" s="196">
        <v>100.05614823133071</v>
      </c>
      <c r="AZ27" s="197">
        <v>0</v>
      </c>
      <c r="BA27" s="194">
        <v>0</v>
      </c>
      <c r="BB27" s="195" t="s">
        <v>8</v>
      </c>
      <c r="BC27" s="196" t="s">
        <v>8</v>
      </c>
      <c r="BD27" s="197">
        <v>33000</v>
      </c>
      <c r="BE27" s="194">
        <v>6</v>
      </c>
      <c r="BF27" s="198">
        <v>85.714285714285708</v>
      </c>
      <c r="BG27" s="195">
        <v>85.714285714285708</v>
      </c>
      <c r="BH27" s="194">
        <v>48614400</v>
      </c>
      <c r="BI27" s="194">
        <v>6752</v>
      </c>
      <c r="BJ27" s="195">
        <v>104.53630592971048</v>
      </c>
      <c r="BK27" s="196">
        <v>104.53630592971048</v>
      </c>
      <c r="BL27" s="197">
        <v>1164000</v>
      </c>
      <c r="BM27" s="194">
        <v>388</v>
      </c>
      <c r="BN27" s="195">
        <v>99.742930591259636</v>
      </c>
      <c r="BO27" s="195">
        <v>99.742930591259636</v>
      </c>
      <c r="BP27" s="194">
        <v>11080000</v>
      </c>
      <c r="BQ27" s="194">
        <v>2770</v>
      </c>
      <c r="BR27" s="195">
        <v>100.54446460980036</v>
      </c>
      <c r="BS27" s="196">
        <v>100.54446460980036</v>
      </c>
      <c r="BT27" s="197">
        <v>0</v>
      </c>
      <c r="BU27" s="194">
        <v>0</v>
      </c>
      <c r="BV27" s="195" t="s">
        <v>8</v>
      </c>
      <c r="BW27" s="196" t="s">
        <v>8</v>
      </c>
      <c r="BX27" s="197">
        <v>69445000</v>
      </c>
      <c r="BY27" s="194">
        <v>13480</v>
      </c>
      <c r="BZ27" s="194">
        <v>11199</v>
      </c>
      <c r="CA27" s="195">
        <v>103.21927611992432</v>
      </c>
      <c r="CB27" s="195">
        <v>102.33829334952931</v>
      </c>
      <c r="CC27" s="199">
        <v>102.08751139471286</v>
      </c>
    </row>
    <row r="28" spans="1:81" s="129" customFormat="1" ht="18" customHeight="1">
      <c r="A28" s="175"/>
      <c r="B28" s="200">
        <v>0</v>
      </c>
      <c r="C28" s="435">
        <v>0</v>
      </c>
      <c r="D28" s="449" t="s">
        <v>8</v>
      </c>
      <c r="E28" s="412" t="s">
        <v>8</v>
      </c>
      <c r="F28" s="440">
        <v>0</v>
      </c>
      <c r="G28" s="254">
        <v>0</v>
      </c>
      <c r="H28" s="205" t="s">
        <v>8</v>
      </c>
      <c r="I28" s="203" t="s">
        <v>8</v>
      </c>
      <c r="J28" s="253">
        <v>0</v>
      </c>
      <c r="K28" s="254">
        <v>0</v>
      </c>
      <c r="L28" s="202" t="s">
        <v>8</v>
      </c>
      <c r="M28" s="229" t="s">
        <v>8</v>
      </c>
      <c r="N28" s="204">
        <v>0</v>
      </c>
      <c r="O28" s="201">
        <v>0</v>
      </c>
      <c r="P28" s="433" t="s">
        <v>8</v>
      </c>
      <c r="Q28" s="443" t="s">
        <v>8</v>
      </c>
      <c r="R28" s="201">
        <f t="shared" si="0"/>
        <v>0</v>
      </c>
      <c r="S28" s="201">
        <f t="shared" si="0"/>
        <v>0</v>
      </c>
      <c r="T28" s="435">
        <v>0</v>
      </c>
      <c r="U28" s="202" t="s">
        <v>8</v>
      </c>
      <c r="V28" s="202" t="s">
        <v>8</v>
      </c>
      <c r="W28" s="445" t="s">
        <v>8</v>
      </c>
      <c r="X28" s="493"/>
      <c r="Y28" s="201">
        <v>0</v>
      </c>
      <c r="Z28" s="201">
        <v>0</v>
      </c>
      <c r="AA28" s="203" t="s">
        <v>8</v>
      </c>
      <c r="AB28" s="411" t="s">
        <v>8</v>
      </c>
      <c r="AC28" s="201">
        <v>0</v>
      </c>
      <c r="AD28" s="201">
        <v>0</v>
      </c>
      <c r="AE28" s="205" t="s">
        <v>8</v>
      </c>
      <c r="AF28" s="203" t="s">
        <v>8</v>
      </c>
      <c r="AG28" s="204">
        <v>0</v>
      </c>
      <c r="AH28" s="200">
        <v>0</v>
      </c>
      <c r="AI28" s="202" t="s">
        <v>8</v>
      </c>
      <c r="AJ28" s="411" t="s">
        <v>8</v>
      </c>
      <c r="AK28" s="201">
        <v>0</v>
      </c>
      <c r="AL28" s="201">
        <v>0</v>
      </c>
      <c r="AM28" s="205" t="s">
        <v>8</v>
      </c>
      <c r="AN28" s="203" t="s">
        <v>8</v>
      </c>
      <c r="AO28" s="204">
        <f t="shared" si="1"/>
        <v>0</v>
      </c>
      <c r="AP28" s="200">
        <f t="shared" si="1"/>
        <v>0</v>
      </c>
      <c r="AQ28" s="416">
        <v>0</v>
      </c>
      <c r="AR28" s="211" t="s">
        <v>8</v>
      </c>
      <c r="AS28" s="211" t="s">
        <v>8</v>
      </c>
      <c r="AT28" s="424" t="s">
        <v>8</v>
      </c>
      <c r="AU28" s="419"/>
      <c r="AV28" s="177">
        <v>0</v>
      </c>
      <c r="AW28" s="177">
        <v>0</v>
      </c>
      <c r="AX28" s="181" t="s">
        <v>8</v>
      </c>
      <c r="AY28" s="179" t="s">
        <v>8</v>
      </c>
      <c r="AZ28" s="180">
        <v>0</v>
      </c>
      <c r="BA28" s="177">
        <v>0</v>
      </c>
      <c r="BB28" s="181" t="s">
        <v>8</v>
      </c>
      <c r="BC28" s="179" t="s">
        <v>8</v>
      </c>
      <c r="BD28" s="180">
        <v>0</v>
      </c>
      <c r="BE28" s="177">
        <v>0</v>
      </c>
      <c r="BF28" s="178" t="s">
        <v>8</v>
      </c>
      <c r="BG28" s="181" t="s">
        <v>8</v>
      </c>
      <c r="BH28" s="177">
        <v>0</v>
      </c>
      <c r="BI28" s="177">
        <v>0</v>
      </c>
      <c r="BJ28" s="181" t="s">
        <v>8</v>
      </c>
      <c r="BK28" s="179" t="s">
        <v>8</v>
      </c>
      <c r="BL28" s="180">
        <v>0</v>
      </c>
      <c r="BM28" s="177">
        <v>0</v>
      </c>
      <c r="BN28" s="181" t="s">
        <v>8</v>
      </c>
      <c r="BO28" s="181" t="s">
        <v>8</v>
      </c>
      <c r="BP28" s="177">
        <v>0</v>
      </c>
      <c r="BQ28" s="177">
        <v>0</v>
      </c>
      <c r="BR28" s="181" t="s">
        <v>8</v>
      </c>
      <c r="BS28" s="179" t="s">
        <v>8</v>
      </c>
      <c r="BT28" s="180">
        <v>0</v>
      </c>
      <c r="BU28" s="177">
        <v>0</v>
      </c>
      <c r="BV28" s="181" t="s">
        <v>8</v>
      </c>
      <c r="BW28" s="179" t="s">
        <v>8</v>
      </c>
      <c r="BX28" s="180">
        <v>0</v>
      </c>
      <c r="BY28" s="177">
        <v>0</v>
      </c>
      <c r="BZ28" s="177">
        <v>0</v>
      </c>
      <c r="CA28" s="181" t="s">
        <v>8</v>
      </c>
      <c r="CB28" s="181" t="s">
        <v>8</v>
      </c>
      <c r="CC28" s="182" t="s">
        <v>8</v>
      </c>
    </row>
    <row r="29" spans="1:81" s="129" customFormat="1" ht="18" customHeight="1">
      <c r="A29" s="187" t="s">
        <v>14</v>
      </c>
      <c r="B29" s="188">
        <v>31814300</v>
      </c>
      <c r="C29" s="434">
        <v>14777</v>
      </c>
      <c r="D29" s="398">
        <v>97.427000872774045</v>
      </c>
      <c r="E29" s="407">
        <v>97.223501546154353</v>
      </c>
      <c r="F29" s="396">
        <v>152170300</v>
      </c>
      <c r="G29" s="252">
        <v>21808</v>
      </c>
      <c r="H29" s="193">
        <v>104.15817335795651</v>
      </c>
      <c r="I29" s="191">
        <v>101.24419684308263</v>
      </c>
      <c r="J29" s="251">
        <v>1961100</v>
      </c>
      <c r="K29" s="252">
        <v>454</v>
      </c>
      <c r="L29" s="190">
        <v>99.346504559270528</v>
      </c>
      <c r="M29" s="228">
        <v>99.780219780219781</v>
      </c>
      <c r="N29" s="192">
        <v>22992000</v>
      </c>
      <c r="O29" s="189">
        <v>3832</v>
      </c>
      <c r="P29" s="432">
        <v>100.86864964464333</v>
      </c>
      <c r="Q29" s="405">
        <v>100.86864964464333</v>
      </c>
      <c r="R29" s="189">
        <f t="shared" si="0"/>
        <v>208937700</v>
      </c>
      <c r="S29" s="189">
        <f t="shared" si="0"/>
        <v>40871</v>
      </c>
      <c r="T29" s="434">
        <v>29592</v>
      </c>
      <c r="U29" s="190">
        <v>102.6630581388664</v>
      </c>
      <c r="V29" s="190">
        <v>99.702388212621656</v>
      </c>
      <c r="W29" s="406">
        <v>99.328678839957036</v>
      </c>
      <c r="X29" s="494" t="s">
        <v>14</v>
      </c>
      <c r="Y29" s="189">
        <v>677100</v>
      </c>
      <c r="Z29" s="189">
        <v>183</v>
      </c>
      <c r="AA29" s="191">
        <v>96.825396825396822</v>
      </c>
      <c r="AB29" s="407">
        <v>96.825396825396822</v>
      </c>
      <c r="AC29" s="189">
        <v>18234000</v>
      </c>
      <c r="AD29" s="189">
        <v>9117</v>
      </c>
      <c r="AE29" s="193">
        <v>95.535994970135178</v>
      </c>
      <c r="AF29" s="191">
        <v>95.535994970135178</v>
      </c>
      <c r="AG29" s="192">
        <v>1208000</v>
      </c>
      <c r="AH29" s="188">
        <v>604</v>
      </c>
      <c r="AI29" s="190">
        <v>96.025437201907792</v>
      </c>
      <c r="AJ29" s="407">
        <v>96.025437201907792</v>
      </c>
      <c r="AK29" s="189">
        <v>11695200</v>
      </c>
      <c r="AL29" s="189">
        <v>4873</v>
      </c>
      <c r="AM29" s="193">
        <v>100.72343943778421</v>
      </c>
      <c r="AN29" s="191">
        <v>100.72343943778421</v>
      </c>
      <c r="AO29" s="192">
        <f>SUM(Y29,AC29,AG29,AK29)</f>
        <v>31814300</v>
      </c>
      <c r="AP29" s="188">
        <f t="shared" si="1"/>
        <v>14777</v>
      </c>
      <c r="AQ29" s="415">
        <v>12947</v>
      </c>
      <c r="AR29" s="465">
        <v>97.427000872774045</v>
      </c>
      <c r="AS29" s="465">
        <v>97.223501546154353</v>
      </c>
      <c r="AT29" s="466">
        <v>97.411782409149055</v>
      </c>
      <c r="AU29" s="418" t="s">
        <v>14</v>
      </c>
      <c r="AV29" s="194">
        <v>11438400</v>
      </c>
      <c r="AW29" s="194">
        <v>4766</v>
      </c>
      <c r="AX29" s="195">
        <v>97.424366312346692</v>
      </c>
      <c r="AY29" s="196">
        <v>97.424366312346692</v>
      </c>
      <c r="AZ29" s="197">
        <v>12400</v>
      </c>
      <c r="BA29" s="194">
        <v>4</v>
      </c>
      <c r="BB29" s="195">
        <v>133.33333333333331</v>
      </c>
      <c r="BC29" s="196">
        <v>133.33333333333331</v>
      </c>
      <c r="BD29" s="197">
        <v>22000</v>
      </c>
      <c r="BE29" s="194">
        <v>4</v>
      </c>
      <c r="BF29" s="198">
        <v>133.33333333333331</v>
      </c>
      <c r="BG29" s="195">
        <v>133.33333333333331</v>
      </c>
      <c r="BH29" s="194">
        <v>60876000</v>
      </c>
      <c r="BI29" s="194">
        <v>8455</v>
      </c>
      <c r="BJ29" s="195">
        <v>104.67995542899591</v>
      </c>
      <c r="BK29" s="196">
        <v>104.67995542899591</v>
      </c>
      <c r="BL29" s="197">
        <v>1371000</v>
      </c>
      <c r="BM29" s="194">
        <v>457</v>
      </c>
      <c r="BN29" s="195">
        <v>94.813278008298752</v>
      </c>
      <c r="BO29" s="195">
        <v>94.813278008298752</v>
      </c>
      <c r="BP29" s="194">
        <v>20484000</v>
      </c>
      <c r="BQ29" s="194">
        <v>5121</v>
      </c>
      <c r="BR29" s="195">
        <v>99.610970628282431</v>
      </c>
      <c r="BS29" s="196">
        <v>99.610970628282431</v>
      </c>
      <c r="BT29" s="197">
        <v>0</v>
      </c>
      <c r="BU29" s="194">
        <v>0</v>
      </c>
      <c r="BV29" s="195" t="s">
        <v>8</v>
      </c>
      <c r="BW29" s="196" t="s">
        <v>8</v>
      </c>
      <c r="BX29" s="197">
        <v>94203800</v>
      </c>
      <c r="BY29" s="194">
        <v>18807</v>
      </c>
      <c r="BZ29" s="194">
        <v>15016</v>
      </c>
      <c r="CA29" s="195">
        <v>102.47228899935821</v>
      </c>
      <c r="CB29" s="195">
        <v>101.1237767501882</v>
      </c>
      <c r="CC29" s="199">
        <v>100.47507527601205</v>
      </c>
    </row>
    <row r="30" spans="1:81" s="129" customFormat="1" ht="18" customHeight="1">
      <c r="A30" s="175"/>
      <c r="B30" s="200">
        <v>0</v>
      </c>
      <c r="C30" s="435">
        <v>0</v>
      </c>
      <c r="D30" s="441" t="s">
        <v>8</v>
      </c>
      <c r="E30" s="411" t="s">
        <v>8</v>
      </c>
      <c r="F30" s="440">
        <v>0</v>
      </c>
      <c r="G30" s="254">
        <v>0</v>
      </c>
      <c r="H30" s="205" t="s">
        <v>8</v>
      </c>
      <c r="I30" s="203" t="s">
        <v>8</v>
      </c>
      <c r="J30" s="253">
        <v>0</v>
      </c>
      <c r="K30" s="254">
        <v>0</v>
      </c>
      <c r="L30" s="202" t="s">
        <v>8</v>
      </c>
      <c r="M30" s="229" t="s">
        <v>8</v>
      </c>
      <c r="N30" s="204">
        <v>0</v>
      </c>
      <c r="O30" s="201">
        <v>0</v>
      </c>
      <c r="P30" s="433" t="s">
        <v>8</v>
      </c>
      <c r="Q30" s="443" t="s">
        <v>8</v>
      </c>
      <c r="R30" s="201">
        <f t="shared" si="0"/>
        <v>0</v>
      </c>
      <c r="S30" s="201">
        <f t="shared" si="0"/>
        <v>0</v>
      </c>
      <c r="T30" s="435">
        <v>0</v>
      </c>
      <c r="U30" s="202" t="s">
        <v>8</v>
      </c>
      <c r="V30" s="202" t="s">
        <v>8</v>
      </c>
      <c r="W30" s="445" t="s">
        <v>8</v>
      </c>
      <c r="X30" s="493"/>
      <c r="Y30" s="201">
        <v>0</v>
      </c>
      <c r="Z30" s="201">
        <v>0</v>
      </c>
      <c r="AA30" s="203" t="s">
        <v>8</v>
      </c>
      <c r="AB30" s="411" t="s">
        <v>8</v>
      </c>
      <c r="AC30" s="201">
        <v>0</v>
      </c>
      <c r="AD30" s="201">
        <v>0</v>
      </c>
      <c r="AE30" s="205" t="s">
        <v>8</v>
      </c>
      <c r="AF30" s="203" t="s">
        <v>8</v>
      </c>
      <c r="AG30" s="204">
        <v>0</v>
      </c>
      <c r="AH30" s="200">
        <v>0</v>
      </c>
      <c r="AI30" s="202" t="s">
        <v>8</v>
      </c>
      <c r="AJ30" s="411" t="s">
        <v>8</v>
      </c>
      <c r="AK30" s="201">
        <v>0</v>
      </c>
      <c r="AL30" s="201">
        <v>0</v>
      </c>
      <c r="AM30" s="205" t="s">
        <v>8</v>
      </c>
      <c r="AN30" s="203" t="s">
        <v>8</v>
      </c>
      <c r="AO30" s="204">
        <f t="shared" si="1"/>
        <v>0</v>
      </c>
      <c r="AP30" s="200">
        <f t="shared" si="1"/>
        <v>0</v>
      </c>
      <c r="AQ30" s="416">
        <v>0</v>
      </c>
      <c r="AR30" s="211" t="s">
        <v>8</v>
      </c>
      <c r="AS30" s="211" t="s">
        <v>8</v>
      </c>
      <c r="AT30" s="424" t="s">
        <v>8</v>
      </c>
      <c r="AU30" s="419"/>
      <c r="AV30" s="177">
        <v>0</v>
      </c>
      <c r="AW30" s="177">
        <v>0</v>
      </c>
      <c r="AX30" s="181" t="s">
        <v>8</v>
      </c>
      <c r="AY30" s="179" t="s">
        <v>8</v>
      </c>
      <c r="AZ30" s="180">
        <v>0</v>
      </c>
      <c r="BA30" s="177">
        <v>0</v>
      </c>
      <c r="BB30" s="181" t="s">
        <v>8</v>
      </c>
      <c r="BC30" s="179" t="s">
        <v>8</v>
      </c>
      <c r="BD30" s="180">
        <v>0</v>
      </c>
      <c r="BE30" s="177">
        <v>0</v>
      </c>
      <c r="BF30" s="178" t="s">
        <v>8</v>
      </c>
      <c r="BG30" s="181" t="s">
        <v>8</v>
      </c>
      <c r="BH30" s="177">
        <v>0</v>
      </c>
      <c r="BI30" s="177">
        <v>0</v>
      </c>
      <c r="BJ30" s="181" t="s">
        <v>8</v>
      </c>
      <c r="BK30" s="179" t="s">
        <v>8</v>
      </c>
      <c r="BL30" s="180">
        <v>0</v>
      </c>
      <c r="BM30" s="177">
        <v>0</v>
      </c>
      <c r="BN30" s="181" t="s">
        <v>8</v>
      </c>
      <c r="BO30" s="181" t="s">
        <v>8</v>
      </c>
      <c r="BP30" s="177">
        <v>0</v>
      </c>
      <c r="BQ30" s="177">
        <v>0</v>
      </c>
      <c r="BR30" s="181" t="s">
        <v>8</v>
      </c>
      <c r="BS30" s="179" t="s">
        <v>8</v>
      </c>
      <c r="BT30" s="180">
        <v>0</v>
      </c>
      <c r="BU30" s="177">
        <v>0</v>
      </c>
      <c r="BV30" s="181" t="s">
        <v>8</v>
      </c>
      <c r="BW30" s="179" t="s">
        <v>8</v>
      </c>
      <c r="BX30" s="180">
        <v>0</v>
      </c>
      <c r="BY30" s="177">
        <v>0</v>
      </c>
      <c r="BZ30" s="177">
        <v>0</v>
      </c>
      <c r="CA30" s="181" t="s">
        <v>8</v>
      </c>
      <c r="CB30" s="181" t="s">
        <v>8</v>
      </c>
      <c r="CC30" s="182" t="s">
        <v>8</v>
      </c>
    </row>
    <row r="31" spans="1:81" s="129" customFormat="1" ht="18" customHeight="1">
      <c r="A31" s="187" t="s">
        <v>181</v>
      </c>
      <c r="B31" s="188">
        <v>25002800</v>
      </c>
      <c r="C31" s="434">
        <v>11685</v>
      </c>
      <c r="D31" s="398">
        <v>98.022519131852974</v>
      </c>
      <c r="E31" s="407">
        <v>97.741530740276033</v>
      </c>
      <c r="F31" s="439">
        <v>123203300</v>
      </c>
      <c r="G31" s="252">
        <v>16683</v>
      </c>
      <c r="H31" s="193">
        <v>104.81123423832688</v>
      </c>
      <c r="I31" s="191">
        <v>101.36711629602624</v>
      </c>
      <c r="J31" s="251">
        <v>1034200</v>
      </c>
      <c r="K31" s="252">
        <v>323</v>
      </c>
      <c r="L31" s="190">
        <v>99.662715621085098</v>
      </c>
      <c r="M31" s="228">
        <v>100</v>
      </c>
      <c r="N31" s="192">
        <v>13962000</v>
      </c>
      <c r="O31" s="189">
        <v>2327</v>
      </c>
      <c r="P31" s="432">
        <v>98.310097169412757</v>
      </c>
      <c r="Q31" s="405">
        <v>98.310097169412757</v>
      </c>
      <c r="R31" s="189">
        <f>SUM(B31,F31,J31,N31)</f>
        <v>163202300</v>
      </c>
      <c r="S31" s="189">
        <f t="shared" si="0"/>
        <v>31018</v>
      </c>
      <c r="T31" s="434">
        <v>23081</v>
      </c>
      <c r="U31" s="190">
        <v>103.1002933136738</v>
      </c>
      <c r="V31" s="190">
        <v>99.72671446484263</v>
      </c>
      <c r="W31" s="406">
        <v>99.753652001037253</v>
      </c>
      <c r="X31" s="494" t="s">
        <v>259</v>
      </c>
      <c r="Y31" s="189">
        <v>384800</v>
      </c>
      <c r="Z31" s="189">
        <v>104</v>
      </c>
      <c r="AA31" s="191">
        <v>96.296296296296291</v>
      </c>
      <c r="AB31" s="407">
        <v>96.296296296296291</v>
      </c>
      <c r="AC31" s="189">
        <v>15066000</v>
      </c>
      <c r="AD31" s="189">
        <v>7533</v>
      </c>
      <c r="AE31" s="193">
        <v>95.475285171102669</v>
      </c>
      <c r="AF31" s="191">
        <v>95.475285171102669</v>
      </c>
      <c r="AG31" s="192">
        <v>816000</v>
      </c>
      <c r="AH31" s="188">
        <v>408</v>
      </c>
      <c r="AI31" s="190">
        <v>96.453900709219852</v>
      </c>
      <c r="AJ31" s="407">
        <v>96.453900709219852</v>
      </c>
      <c r="AK31" s="189">
        <v>8736000</v>
      </c>
      <c r="AL31" s="189">
        <v>3640</v>
      </c>
      <c r="AM31" s="193">
        <v>102.99943406904357</v>
      </c>
      <c r="AN31" s="191">
        <v>102.99943406904357</v>
      </c>
      <c r="AO31" s="192">
        <f>SUM(Y31,AC31,AG31,AK31)</f>
        <v>25002800</v>
      </c>
      <c r="AP31" s="188">
        <f t="shared" si="1"/>
        <v>11685</v>
      </c>
      <c r="AQ31" s="415">
        <v>10479</v>
      </c>
      <c r="AR31" s="465">
        <v>98.022519131852974</v>
      </c>
      <c r="AS31" s="465">
        <v>97.741530740276033</v>
      </c>
      <c r="AT31" s="466">
        <v>97.989526837478962</v>
      </c>
      <c r="AU31" s="418" t="s">
        <v>181</v>
      </c>
      <c r="AV31" s="194">
        <v>6691200</v>
      </c>
      <c r="AW31" s="194">
        <v>2788</v>
      </c>
      <c r="AX31" s="195">
        <v>99.464859079557627</v>
      </c>
      <c r="AY31" s="196">
        <v>99.464859079557627</v>
      </c>
      <c r="AZ31" s="197">
        <v>3100</v>
      </c>
      <c r="BA31" s="194">
        <v>1</v>
      </c>
      <c r="BB31" s="195">
        <v>100</v>
      </c>
      <c r="BC31" s="196">
        <v>100</v>
      </c>
      <c r="BD31" s="197">
        <v>5500</v>
      </c>
      <c r="BE31" s="194">
        <v>1</v>
      </c>
      <c r="BF31" s="198">
        <v>100</v>
      </c>
      <c r="BG31" s="195">
        <v>100</v>
      </c>
      <c r="BH31" s="194">
        <v>51120000</v>
      </c>
      <c r="BI31" s="194">
        <v>7100</v>
      </c>
      <c r="BJ31" s="195">
        <v>104.71976401179941</v>
      </c>
      <c r="BK31" s="196">
        <v>104.71976401179941</v>
      </c>
      <c r="BL31" s="197">
        <v>810000</v>
      </c>
      <c r="BM31" s="194">
        <v>270</v>
      </c>
      <c r="BN31" s="195">
        <v>93.425605536332185</v>
      </c>
      <c r="BO31" s="195">
        <v>93.425605536332185</v>
      </c>
      <c r="BP31" s="194">
        <v>12304000</v>
      </c>
      <c r="BQ31" s="194">
        <v>3076</v>
      </c>
      <c r="BR31" s="195">
        <v>97.899427116486322</v>
      </c>
      <c r="BS31" s="196">
        <v>97.899427116486322</v>
      </c>
      <c r="BT31" s="197">
        <v>0</v>
      </c>
      <c r="BU31" s="194">
        <v>0</v>
      </c>
      <c r="BV31" s="195" t="s">
        <v>8</v>
      </c>
      <c r="BW31" s="196" t="s">
        <v>8</v>
      </c>
      <c r="BX31" s="197">
        <v>70933800</v>
      </c>
      <c r="BY31" s="194">
        <v>13236</v>
      </c>
      <c r="BZ31" s="194">
        <v>11029</v>
      </c>
      <c r="CA31" s="195">
        <v>102.82227904468681</v>
      </c>
      <c r="CB31" s="195">
        <v>101.6902274124155</v>
      </c>
      <c r="CC31" s="199">
        <v>102.03534091960402</v>
      </c>
    </row>
    <row r="32" spans="1:81" s="129" customFormat="1" ht="18" customHeight="1">
      <c r="A32" s="175"/>
      <c r="B32" s="200">
        <v>0</v>
      </c>
      <c r="C32" s="435">
        <v>0</v>
      </c>
      <c r="D32" s="441" t="s">
        <v>8</v>
      </c>
      <c r="E32" s="411" t="s">
        <v>8</v>
      </c>
      <c r="F32" s="440">
        <v>0</v>
      </c>
      <c r="G32" s="254">
        <v>0</v>
      </c>
      <c r="H32" s="205" t="s">
        <v>8</v>
      </c>
      <c r="I32" s="203" t="s">
        <v>8</v>
      </c>
      <c r="J32" s="253">
        <v>0</v>
      </c>
      <c r="K32" s="254">
        <v>0</v>
      </c>
      <c r="L32" s="202" t="s">
        <v>8</v>
      </c>
      <c r="M32" s="229" t="s">
        <v>8</v>
      </c>
      <c r="N32" s="204">
        <v>0</v>
      </c>
      <c r="O32" s="201">
        <v>0</v>
      </c>
      <c r="P32" s="433" t="s">
        <v>8</v>
      </c>
      <c r="Q32" s="443" t="s">
        <v>8</v>
      </c>
      <c r="R32" s="201">
        <f t="shared" si="0"/>
        <v>0</v>
      </c>
      <c r="S32" s="201">
        <f t="shared" si="0"/>
        <v>0</v>
      </c>
      <c r="T32" s="435">
        <v>0</v>
      </c>
      <c r="U32" s="202" t="s">
        <v>8</v>
      </c>
      <c r="V32" s="202" t="s">
        <v>8</v>
      </c>
      <c r="W32" s="445" t="s">
        <v>8</v>
      </c>
      <c r="X32" s="493"/>
      <c r="Y32" s="201">
        <v>0</v>
      </c>
      <c r="Z32" s="201">
        <v>0</v>
      </c>
      <c r="AA32" s="203" t="s">
        <v>8</v>
      </c>
      <c r="AB32" s="411" t="s">
        <v>8</v>
      </c>
      <c r="AC32" s="201">
        <v>0</v>
      </c>
      <c r="AD32" s="201">
        <v>0</v>
      </c>
      <c r="AE32" s="205" t="s">
        <v>8</v>
      </c>
      <c r="AF32" s="203" t="s">
        <v>8</v>
      </c>
      <c r="AG32" s="204">
        <v>0</v>
      </c>
      <c r="AH32" s="200">
        <v>0</v>
      </c>
      <c r="AI32" s="202" t="s">
        <v>8</v>
      </c>
      <c r="AJ32" s="411" t="s">
        <v>8</v>
      </c>
      <c r="AK32" s="201">
        <v>0</v>
      </c>
      <c r="AL32" s="201">
        <v>0</v>
      </c>
      <c r="AM32" s="205" t="s">
        <v>8</v>
      </c>
      <c r="AN32" s="203" t="s">
        <v>8</v>
      </c>
      <c r="AO32" s="204">
        <f t="shared" si="1"/>
        <v>0</v>
      </c>
      <c r="AP32" s="200">
        <f t="shared" si="1"/>
        <v>0</v>
      </c>
      <c r="AQ32" s="416">
        <v>0</v>
      </c>
      <c r="AR32" s="211" t="s">
        <v>8</v>
      </c>
      <c r="AS32" s="211" t="s">
        <v>8</v>
      </c>
      <c r="AT32" s="424" t="s">
        <v>8</v>
      </c>
      <c r="AU32" s="419"/>
      <c r="AV32" s="177">
        <v>0</v>
      </c>
      <c r="AW32" s="177">
        <v>0</v>
      </c>
      <c r="AX32" s="181" t="s">
        <v>8</v>
      </c>
      <c r="AY32" s="179" t="s">
        <v>8</v>
      </c>
      <c r="AZ32" s="180">
        <v>0</v>
      </c>
      <c r="BA32" s="177">
        <v>0</v>
      </c>
      <c r="BB32" s="181" t="s">
        <v>8</v>
      </c>
      <c r="BC32" s="179" t="s">
        <v>8</v>
      </c>
      <c r="BD32" s="180">
        <v>0</v>
      </c>
      <c r="BE32" s="177">
        <v>0</v>
      </c>
      <c r="BF32" s="178" t="s">
        <v>8</v>
      </c>
      <c r="BG32" s="181" t="s">
        <v>8</v>
      </c>
      <c r="BH32" s="177">
        <v>0</v>
      </c>
      <c r="BI32" s="177">
        <v>0</v>
      </c>
      <c r="BJ32" s="181" t="s">
        <v>8</v>
      </c>
      <c r="BK32" s="179" t="s">
        <v>8</v>
      </c>
      <c r="BL32" s="180">
        <v>0</v>
      </c>
      <c r="BM32" s="177">
        <v>0</v>
      </c>
      <c r="BN32" s="181" t="s">
        <v>8</v>
      </c>
      <c r="BO32" s="181" t="s">
        <v>8</v>
      </c>
      <c r="BP32" s="177">
        <v>0</v>
      </c>
      <c r="BQ32" s="177">
        <v>0</v>
      </c>
      <c r="BR32" s="181" t="s">
        <v>8</v>
      </c>
      <c r="BS32" s="179" t="s">
        <v>8</v>
      </c>
      <c r="BT32" s="180">
        <v>0</v>
      </c>
      <c r="BU32" s="177">
        <v>0</v>
      </c>
      <c r="BV32" s="181" t="s">
        <v>8</v>
      </c>
      <c r="BW32" s="179" t="s">
        <v>8</v>
      </c>
      <c r="BX32" s="180">
        <v>0</v>
      </c>
      <c r="BY32" s="177">
        <v>0</v>
      </c>
      <c r="BZ32" s="177">
        <v>0</v>
      </c>
      <c r="CA32" s="181" t="s">
        <v>8</v>
      </c>
      <c r="CB32" s="181" t="s">
        <v>8</v>
      </c>
      <c r="CC32" s="182" t="s">
        <v>8</v>
      </c>
    </row>
    <row r="33" spans="1:81" s="129" customFormat="1" ht="18" customHeight="1">
      <c r="A33" s="187" t="s">
        <v>15</v>
      </c>
      <c r="B33" s="188">
        <v>26353300</v>
      </c>
      <c r="C33" s="434">
        <v>12366</v>
      </c>
      <c r="D33" s="398">
        <v>97.805860194102692</v>
      </c>
      <c r="E33" s="407">
        <v>97.4852187623177</v>
      </c>
      <c r="F33" s="439">
        <v>129056000</v>
      </c>
      <c r="G33" s="252">
        <v>17926</v>
      </c>
      <c r="H33" s="193">
        <v>104.83459567651521</v>
      </c>
      <c r="I33" s="191">
        <v>101.80599727396637</v>
      </c>
      <c r="J33" s="251">
        <v>903900</v>
      </c>
      <c r="K33" s="252">
        <v>276</v>
      </c>
      <c r="L33" s="190">
        <v>99.878453038674024</v>
      </c>
      <c r="M33" s="228">
        <v>100.36363636363636</v>
      </c>
      <c r="N33" s="192">
        <v>18366000</v>
      </c>
      <c r="O33" s="189">
        <v>3061</v>
      </c>
      <c r="P33" s="432">
        <v>100.69078947368422</v>
      </c>
      <c r="Q33" s="405">
        <v>100.69078947368422</v>
      </c>
      <c r="R33" s="189">
        <f>SUM(B33,F33,J33,N33)</f>
        <v>174679200</v>
      </c>
      <c r="S33" s="189">
        <f t="shared" si="0"/>
        <v>33629</v>
      </c>
      <c r="T33" s="434">
        <v>25336</v>
      </c>
      <c r="U33" s="190">
        <v>103.24201995462012</v>
      </c>
      <c r="V33" s="190">
        <v>100.06248512258986</v>
      </c>
      <c r="W33" s="406">
        <v>99.548151349652272</v>
      </c>
      <c r="X33" s="494" t="s">
        <v>15</v>
      </c>
      <c r="Y33" s="189">
        <v>521700</v>
      </c>
      <c r="Z33" s="189">
        <v>141</v>
      </c>
      <c r="AA33" s="191">
        <v>100</v>
      </c>
      <c r="AB33" s="407">
        <v>100</v>
      </c>
      <c r="AC33" s="189">
        <v>16656000</v>
      </c>
      <c r="AD33" s="189">
        <v>8328</v>
      </c>
      <c r="AE33" s="193">
        <v>95.362418412916526</v>
      </c>
      <c r="AF33" s="191">
        <v>95.362418412916526</v>
      </c>
      <c r="AG33" s="192">
        <v>886000</v>
      </c>
      <c r="AH33" s="188">
        <v>443</v>
      </c>
      <c r="AI33" s="190">
        <v>93.459915611814353</v>
      </c>
      <c r="AJ33" s="407">
        <v>93.459915611814353</v>
      </c>
      <c r="AK33" s="189">
        <v>8289600</v>
      </c>
      <c r="AL33" s="189">
        <v>3454</v>
      </c>
      <c r="AM33" s="193">
        <v>103.50614324243332</v>
      </c>
      <c r="AN33" s="191">
        <v>103.50614324243332</v>
      </c>
      <c r="AO33" s="192">
        <f>SUM(Y33,AC33,AG33,AK33)</f>
        <v>26353300</v>
      </c>
      <c r="AP33" s="188">
        <f t="shared" si="1"/>
        <v>12366</v>
      </c>
      <c r="AQ33" s="415">
        <v>11008</v>
      </c>
      <c r="AR33" s="465">
        <v>97.805860194102692</v>
      </c>
      <c r="AS33" s="465">
        <v>97.4852187623177</v>
      </c>
      <c r="AT33" s="466">
        <v>97.415929203539818</v>
      </c>
      <c r="AU33" s="418" t="s">
        <v>15</v>
      </c>
      <c r="AV33" s="194">
        <v>9103200</v>
      </c>
      <c r="AW33" s="194">
        <v>3793</v>
      </c>
      <c r="AX33" s="195">
        <v>97.682204481071338</v>
      </c>
      <c r="AY33" s="196">
        <v>97.682204481071338</v>
      </c>
      <c r="AZ33" s="197">
        <v>9300</v>
      </c>
      <c r="BA33" s="194">
        <v>3</v>
      </c>
      <c r="BB33" s="195">
        <v>100</v>
      </c>
      <c r="BC33" s="196">
        <v>100</v>
      </c>
      <c r="BD33" s="197">
        <v>5500</v>
      </c>
      <c r="BE33" s="194">
        <v>1</v>
      </c>
      <c r="BF33" s="198" t="s">
        <v>8</v>
      </c>
      <c r="BG33" s="195" t="s">
        <v>8</v>
      </c>
      <c r="BH33" s="194">
        <v>51811200</v>
      </c>
      <c r="BI33" s="194">
        <v>7196</v>
      </c>
      <c r="BJ33" s="195">
        <v>104.27474279089988</v>
      </c>
      <c r="BK33" s="196">
        <v>104.27474279089988</v>
      </c>
      <c r="BL33" s="197">
        <v>954000</v>
      </c>
      <c r="BM33" s="194">
        <v>318</v>
      </c>
      <c r="BN33" s="195">
        <v>102.2508038585209</v>
      </c>
      <c r="BO33" s="195">
        <v>102.2508038585209</v>
      </c>
      <c r="BP33" s="194">
        <v>14912000</v>
      </c>
      <c r="BQ33" s="194">
        <v>3728</v>
      </c>
      <c r="BR33" s="195">
        <v>99.043570669500539</v>
      </c>
      <c r="BS33" s="196">
        <v>99.043570669500539</v>
      </c>
      <c r="BT33" s="197">
        <v>0</v>
      </c>
      <c r="BU33" s="194">
        <v>0</v>
      </c>
      <c r="BV33" s="195" t="s">
        <v>8</v>
      </c>
      <c r="BW33" s="196" t="s">
        <v>8</v>
      </c>
      <c r="BX33" s="197">
        <v>76795200</v>
      </c>
      <c r="BY33" s="194">
        <v>15039</v>
      </c>
      <c r="BZ33" s="194">
        <v>12520</v>
      </c>
      <c r="CA33" s="195">
        <v>102.38718373648585</v>
      </c>
      <c r="CB33" s="195">
        <v>101.19095680258377</v>
      </c>
      <c r="CC33" s="199">
        <v>100.80515297906602</v>
      </c>
    </row>
    <row r="34" spans="1:81" s="129" customFormat="1" ht="18" customHeight="1">
      <c r="A34" s="175"/>
      <c r="B34" s="200">
        <v>0</v>
      </c>
      <c r="C34" s="435">
        <v>0</v>
      </c>
      <c r="D34" s="441" t="s">
        <v>8</v>
      </c>
      <c r="E34" s="411" t="s">
        <v>8</v>
      </c>
      <c r="F34" s="440">
        <v>0</v>
      </c>
      <c r="G34" s="254">
        <v>0</v>
      </c>
      <c r="H34" s="205" t="s">
        <v>8</v>
      </c>
      <c r="I34" s="203" t="s">
        <v>8</v>
      </c>
      <c r="J34" s="253">
        <v>0</v>
      </c>
      <c r="K34" s="254">
        <v>0</v>
      </c>
      <c r="L34" s="202" t="s">
        <v>8</v>
      </c>
      <c r="M34" s="229" t="s">
        <v>8</v>
      </c>
      <c r="N34" s="204">
        <v>0</v>
      </c>
      <c r="O34" s="201">
        <v>0</v>
      </c>
      <c r="P34" s="433" t="s">
        <v>8</v>
      </c>
      <c r="Q34" s="443" t="s">
        <v>8</v>
      </c>
      <c r="R34" s="201">
        <f t="shared" si="0"/>
        <v>0</v>
      </c>
      <c r="S34" s="201">
        <f t="shared" si="0"/>
        <v>0</v>
      </c>
      <c r="T34" s="435">
        <v>0</v>
      </c>
      <c r="U34" s="202" t="s">
        <v>8</v>
      </c>
      <c r="V34" s="202" t="s">
        <v>8</v>
      </c>
      <c r="W34" s="445" t="s">
        <v>8</v>
      </c>
      <c r="X34" s="493"/>
      <c r="Y34" s="201">
        <v>0</v>
      </c>
      <c r="Z34" s="201">
        <v>0</v>
      </c>
      <c r="AA34" s="203" t="s">
        <v>8</v>
      </c>
      <c r="AB34" s="411" t="s">
        <v>8</v>
      </c>
      <c r="AC34" s="201">
        <v>0</v>
      </c>
      <c r="AD34" s="201">
        <v>0</v>
      </c>
      <c r="AE34" s="205" t="s">
        <v>8</v>
      </c>
      <c r="AF34" s="203" t="s">
        <v>8</v>
      </c>
      <c r="AG34" s="204">
        <v>0</v>
      </c>
      <c r="AH34" s="200">
        <v>0</v>
      </c>
      <c r="AI34" s="202" t="s">
        <v>8</v>
      </c>
      <c r="AJ34" s="411" t="s">
        <v>8</v>
      </c>
      <c r="AK34" s="201">
        <v>0</v>
      </c>
      <c r="AL34" s="201">
        <v>0</v>
      </c>
      <c r="AM34" s="205" t="s">
        <v>8</v>
      </c>
      <c r="AN34" s="203" t="s">
        <v>8</v>
      </c>
      <c r="AO34" s="204">
        <f t="shared" si="1"/>
        <v>0</v>
      </c>
      <c r="AP34" s="200">
        <f t="shared" si="1"/>
        <v>0</v>
      </c>
      <c r="AQ34" s="416">
        <v>0</v>
      </c>
      <c r="AR34" s="211" t="s">
        <v>8</v>
      </c>
      <c r="AS34" s="211" t="s">
        <v>8</v>
      </c>
      <c r="AT34" s="424" t="s">
        <v>8</v>
      </c>
      <c r="AU34" s="419"/>
      <c r="AV34" s="177">
        <v>0</v>
      </c>
      <c r="AW34" s="177">
        <v>0</v>
      </c>
      <c r="AX34" s="181" t="s">
        <v>8</v>
      </c>
      <c r="AY34" s="179" t="s">
        <v>8</v>
      </c>
      <c r="AZ34" s="180">
        <v>0</v>
      </c>
      <c r="BA34" s="177">
        <v>0</v>
      </c>
      <c r="BB34" s="181" t="s">
        <v>8</v>
      </c>
      <c r="BC34" s="179" t="s">
        <v>8</v>
      </c>
      <c r="BD34" s="180">
        <v>0</v>
      </c>
      <c r="BE34" s="177">
        <v>0</v>
      </c>
      <c r="BF34" s="178" t="s">
        <v>8</v>
      </c>
      <c r="BG34" s="181" t="s">
        <v>8</v>
      </c>
      <c r="BH34" s="177">
        <v>0</v>
      </c>
      <c r="BI34" s="177">
        <v>0</v>
      </c>
      <c r="BJ34" s="181" t="s">
        <v>8</v>
      </c>
      <c r="BK34" s="179" t="s">
        <v>8</v>
      </c>
      <c r="BL34" s="180">
        <v>0</v>
      </c>
      <c r="BM34" s="177">
        <v>0</v>
      </c>
      <c r="BN34" s="181" t="s">
        <v>8</v>
      </c>
      <c r="BO34" s="181" t="s">
        <v>8</v>
      </c>
      <c r="BP34" s="177">
        <v>0</v>
      </c>
      <c r="BQ34" s="177">
        <v>0</v>
      </c>
      <c r="BR34" s="181" t="s">
        <v>8</v>
      </c>
      <c r="BS34" s="179" t="s">
        <v>8</v>
      </c>
      <c r="BT34" s="180">
        <v>0</v>
      </c>
      <c r="BU34" s="177">
        <v>0</v>
      </c>
      <c r="BV34" s="181" t="s">
        <v>8</v>
      </c>
      <c r="BW34" s="179" t="s">
        <v>8</v>
      </c>
      <c r="BX34" s="180">
        <v>0</v>
      </c>
      <c r="BY34" s="177">
        <v>0</v>
      </c>
      <c r="BZ34" s="177">
        <v>0</v>
      </c>
      <c r="CA34" s="181" t="s">
        <v>8</v>
      </c>
      <c r="CB34" s="181" t="s">
        <v>8</v>
      </c>
      <c r="CC34" s="182" t="s">
        <v>8</v>
      </c>
    </row>
    <row r="35" spans="1:81" s="129" customFormat="1" ht="18" customHeight="1">
      <c r="A35" s="187" t="s">
        <v>16</v>
      </c>
      <c r="B35" s="188">
        <v>20782600</v>
      </c>
      <c r="C35" s="434">
        <v>9625</v>
      </c>
      <c r="D35" s="398">
        <v>97.500856192500223</v>
      </c>
      <c r="E35" s="407">
        <v>97.271349166245585</v>
      </c>
      <c r="F35" s="439">
        <v>135088800</v>
      </c>
      <c r="G35" s="252">
        <v>19048</v>
      </c>
      <c r="H35" s="193">
        <v>105.33116571736004</v>
      </c>
      <c r="I35" s="191">
        <v>101.83917878528656</v>
      </c>
      <c r="J35" s="251">
        <v>1980300</v>
      </c>
      <c r="K35" s="252">
        <v>462</v>
      </c>
      <c r="L35" s="190">
        <v>99.813508064516128</v>
      </c>
      <c r="M35" s="228">
        <v>99.354838709677423</v>
      </c>
      <c r="N35" s="192">
        <v>18642000</v>
      </c>
      <c r="O35" s="189">
        <v>3107</v>
      </c>
      <c r="P35" s="432">
        <v>100.90938616433907</v>
      </c>
      <c r="Q35" s="405">
        <v>100.90938616433907</v>
      </c>
      <c r="R35" s="189">
        <f>SUM(B35,F35,J35,N35)</f>
        <v>176493700</v>
      </c>
      <c r="S35" s="189">
        <f t="shared" si="0"/>
        <v>32242</v>
      </c>
      <c r="T35" s="434">
        <v>21502</v>
      </c>
      <c r="U35" s="190">
        <v>103.80468025840936</v>
      </c>
      <c r="V35" s="190">
        <v>100.30799863111719</v>
      </c>
      <c r="W35" s="406">
        <v>98.941652862138781</v>
      </c>
      <c r="X35" s="494" t="s">
        <v>16</v>
      </c>
      <c r="Y35" s="189">
        <v>510600</v>
      </c>
      <c r="Z35" s="189">
        <v>138</v>
      </c>
      <c r="AA35" s="191">
        <v>92.617449664429529</v>
      </c>
      <c r="AB35" s="407">
        <v>92.617449664429529</v>
      </c>
      <c r="AC35" s="189">
        <v>11604000</v>
      </c>
      <c r="AD35" s="189">
        <v>5802</v>
      </c>
      <c r="AE35" s="193">
        <v>94.896957801766433</v>
      </c>
      <c r="AF35" s="191">
        <v>94.896957801766433</v>
      </c>
      <c r="AG35" s="192">
        <v>880000</v>
      </c>
      <c r="AH35" s="188">
        <v>440</v>
      </c>
      <c r="AI35" s="190">
        <v>97.345132743362825</v>
      </c>
      <c r="AJ35" s="407">
        <v>97.345132743362825</v>
      </c>
      <c r="AK35" s="189">
        <v>7788000</v>
      </c>
      <c r="AL35" s="189">
        <v>3245</v>
      </c>
      <c r="AM35" s="193">
        <v>102.0440251572327</v>
      </c>
      <c r="AN35" s="191">
        <v>102.0440251572327</v>
      </c>
      <c r="AO35" s="192">
        <f>SUM(Y35,AC35,AG35,AK35)</f>
        <v>20782600</v>
      </c>
      <c r="AP35" s="188">
        <f t="shared" si="1"/>
        <v>9625</v>
      </c>
      <c r="AQ35" s="415">
        <v>8436</v>
      </c>
      <c r="AR35" s="465">
        <v>97.500856192500223</v>
      </c>
      <c r="AS35" s="465">
        <v>97.271349166245585</v>
      </c>
      <c r="AT35" s="466">
        <v>97.043598297480727</v>
      </c>
      <c r="AU35" s="418" t="s">
        <v>16</v>
      </c>
      <c r="AV35" s="194">
        <v>7039200</v>
      </c>
      <c r="AW35" s="194">
        <v>2933</v>
      </c>
      <c r="AX35" s="195">
        <v>97.962591850367403</v>
      </c>
      <c r="AY35" s="196">
        <v>97.962591850367403</v>
      </c>
      <c r="AZ35" s="197">
        <v>0</v>
      </c>
      <c r="BA35" s="194">
        <v>0</v>
      </c>
      <c r="BB35" s="195" t="s">
        <v>8</v>
      </c>
      <c r="BC35" s="196" t="s">
        <v>8</v>
      </c>
      <c r="BD35" s="197">
        <v>5500</v>
      </c>
      <c r="BE35" s="194">
        <v>1</v>
      </c>
      <c r="BF35" s="198">
        <v>100</v>
      </c>
      <c r="BG35" s="195">
        <v>100</v>
      </c>
      <c r="BH35" s="194">
        <v>52761600</v>
      </c>
      <c r="BI35" s="194">
        <v>7328</v>
      </c>
      <c r="BJ35" s="195">
        <v>104.67076131981146</v>
      </c>
      <c r="BK35" s="196">
        <v>104.67076131981146</v>
      </c>
      <c r="BL35" s="197">
        <v>942000</v>
      </c>
      <c r="BM35" s="194">
        <v>314</v>
      </c>
      <c r="BN35" s="195">
        <v>101.94805194805194</v>
      </c>
      <c r="BO35" s="195">
        <v>101.94805194805194</v>
      </c>
      <c r="BP35" s="194">
        <v>19116000</v>
      </c>
      <c r="BQ35" s="194">
        <v>4779</v>
      </c>
      <c r="BR35" s="195">
        <v>100.31486146095719</v>
      </c>
      <c r="BS35" s="196">
        <v>100.31486146095719</v>
      </c>
      <c r="BT35" s="197">
        <v>0</v>
      </c>
      <c r="BU35" s="194">
        <v>0</v>
      </c>
      <c r="BV35" s="195" t="s">
        <v>8</v>
      </c>
      <c r="BW35" s="196" t="s">
        <v>8</v>
      </c>
      <c r="BX35" s="197">
        <v>79864300</v>
      </c>
      <c r="BY35" s="194">
        <v>15355</v>
      </c>
      <c r="BZ35" s="194">
        <v>11451</v>
      </c>
      <c r="CA35" s="195">
        <v>102.94670030150183</v>
      </c>
      <c r="CB35" s="195">
        <v>101.90469869923015</v>
      </c>
      <c r="CC35" s="199">
        <v>101.13937466878644</v>
      </c>
    </row>
    <row r="36" spans="1:81" s="129" customFormat="1" ht="18" customHeight="1">
      <c r="A36" s="175"/>
      <c r="B36" s="200">
        <v>0</v>
      </c>
      <c r="C36" s="435">
        <v>0</v>
      </c>
      <c r="D36" s="441" t="s">
        <v>8</v>
      </c>
      <c r="E36" s="411" t="s">
        <v>8</v>
      </c>
      <c r="F36" s="440">
        <v>0</v>
      </c>
      <c r="G36" s="254">
        <v>0</v>
      </c>
      <c r="H36" s="205" t="s">
        <v>8</v>
      </c>
      <c r="I36" s="203" t="s">
        <v>8</v>
      </c>
      <c r="J36" s="253">
        <v>0</v>
      </c>
      <c r="K36" s="254">
        <v>0</v>
      </c>
      <c r="L36" s="202" t="s">
        <v>8</v>
      </c>
      <c r="M36" s="229" t="s">
        <v>8</v>
      </c>
      <c r="N36" s="204">
        <v>0</v>
      </c>
      <c r="O36" s="201">
        <v>0</v>
      </c>
      <c r="P36" s="433" t="s">
        <v>8</v>
      </c>
      <c r="Q36" s="443" t="s">
        <v>8</v>
      </c>
      <c r="R36" s="201">
        <f t="shared" si="0"/>
        <v>0</v>
      </c>
      <c r="S36" s="201">
        <f t="shared" si="0"/>
        <v>0</v>
      </c>
      <c r="T36" s="435">
        <v>0</v>
      </c>
      <c r="U36" s="202" t="s">
        <v>8</v>
      </c>
      <c r="V36" s="202" t="s">
        <v>8</v>
      </c>
      <c r="W36" s="445" t="s">
        <v>8</v>
      </c>
      <c r="X36" s="493"/>
      <c r="Y36" s="201">
        <v>0</v>
      </c>
      <c r="Z36" s="201">
        <v>0</v>
      </c>
      <c r="AA36" s="203" t="s">
        <v>8</v>
      </c>
      <c r="AB36" s="411" t="s">
        <v>8</v>
      </c>
      <c r="AC36" s="201">
        <v>0</v>
      </c>
      <c r="AD36" s="201">
        <v>0</v>
      </c>
      <c r="AE36" s="205" t="s">
        <v>8</v>
      </c>
      <c r="AF36" s="203" t="s">
        <v>8</v>
      </c>
      <c r="AG36" s="204">
        <v>0</v>
      </c>
      <c r="AH36" s="200">
        <v>0</v>
      </c>
      <c r="AI36" s="202" t="s">
        <v>8</v>
      </c>
      <c r="AJ36" s="411" t="s">
        <v>8</v>
      </c>
      <c r="AK36" s="201">
        <v>0</v>
      </c>
      <c r="AL36" s="201">
        <v>0</v>
      </c>
      <c r="AM36" s="205" t="s">
        <v>8</v>
      </c>
      <c r="AN36" s="203" t="s">
        <v>8</v>
      </c>
      <c r="AO36" s="204">
        <f t="shared" si="1"/>
        <v>0</v>
      </c>
      <c r="AP36" s="200">
        <f t="shared" si="1"/>
        <v>0</v>
      </c>
      <c r="AQ36" s="416">
        <v>0</v>
      </c>
      <c r="AR36" s="211" t="s">
        <v>8</v>
      </c>
      <c r="AS36" s="211" t="s">
        <v>8</v>
      </c>
      <c r="AT36" s="424" t="s">
        <v>8</v>
      </c>
      <c r="AU36" s="419"/>
      <c r="AV36" s="177">
        <v>0</v>
      </c>
      <c r="AW36" s="177">
        <v>0</v>
      </c>
      <c r="AX36" s="181" t="s">
        <v>8</v>
      </c>
      <c r="AY36" s="179" t="s">
        <v>8</v>
      </c>
      <c r="AZ36" s="180">
        <v>0</v>
      </c>
      <c r="BA36" s="177">
        <v>0</v>
      </c>
      <c r="BB36" s="181" t="s">
        <v>8</v>
      </c>
      <c r="BC36" s="179" t="s">
        <v>8</v>
      </c>
      <c r="BD36" s="180">
        <v>0</v>
      </c>
      <c r="BE36" s="177">
        <v>0</v>
      </c>
      <c r="BF36" s="178" t="s">
        <v>8</v>
      </c>
      <c r="BG36" s="181" t="s">
        <v>8</v>
      </c>
      <c r="BH36" s="177">
        <v>0</v>
      </c>
      <c r="BI36" s="177">
        <v>0</v>
      </c>
      <c r="BJ36" s="181" t="s">
        <v>8</v>
      </c>
      <c r="BK36" s="179" t="s">
        <v>8</v>
      </c>
      <c r="BL36" s="180">
        <v>0</v>
      </c>
      <c r="BM36" s="177">
        <v>0</v>
      </c>
      <c r="BN36" s="181" t="s">
        <v>8</v>
      </c>
      <c r="BO36" s="181" t="s">
        <v>8</v>
      </c>
      <c r="BP36" s="177">
        <v>0</v>
      </c>
      <c r="BQ36" s="177">
        <v>0</v>
      </c>
      <c r="BR36" s="181" t="s">
        <v>8</v>
      </c>
      <c r="BS36" s="179" t="s">
        <v>8</v>
      </c>
      <c r="BT36" s="180">
        <v>0</v>
      </c>
      <c r="BU36" s="177">
        <v>0</v>
      </c>
      <c r="BV36" s="181" t="s">
        <v>8</v>
      </c>
      <c r="BW36" s="179" t="s">
        <v>8</v>
      </c>
      <c r="BX36" s="180">
        <v>0</v>
      </c>
      <c r="BY36" s="177">
        <v>0</v>
      </c>
      <c r="BZ36" s="177">
        <v>0</v>
      </c>
      <c r="CA36" s="181" t="s">
        <v>8</v>
      </c>
      <c r="CB36" s="181" t="s">
        <v>8</v>
      </c>
      <c r="CC36" s="182" t="s">
        <v>8</v>
      </c>
    </row>
    <row r="37" spans="1:81" s="129" customFormat="1" ht="18" customHeight="1">
      <c r="A37" s="187" t="s">
        <v>185</v>
      </c>
      <c r="B37" s="188">
        <v>48835200</v>
      </c>
      <c r="C37" s="434">
        <v>22905</v>
      </c>
      <c r="D37" s="398">
        <v>98.787289090456696</v>
      </c>
      <c r="E37" s="407">
        <v>98.473774720550296</v>
      </c>
      <c r="F37" s="439">
        <v>186758000</v>
      </c>
      <c r="G37" s="252">
        <v>25452</v>
      </c>
      <c r="H37" s="193">
        <v>104.95548504497579</v>
      </c>
      <c r="I37" s="191">
        <v>101.2531328320802</v>
      </c>
      <c r="J37" s="251">
        <v>1318700</v>
      </c>
      <c r="K37" s="252">
        <v>338</v>
      </c>
      <c r="L37" s="190">
        <v>99.916654038490677</v>
      </c>
      <c r="M37" s="228">
        <v>100.29673590504451</v>
      </c>
      <c r="N37" s="192">
        <v>21504000</v>
      </c>
      <c r="O37" s="189">
        <v>3584</v>
      </c>
      <c r="P37" s="432">
        <v>99.527908914190505</v>
      </c>
      <c r="Q37" s="405">
        <v>99.527908914190505</v>
      </c>
      <c r="R37" s="189">
        <f>SUM(B37,F37,J37,N37)</f>
        <v>258415900</v>
      </c>
      <c r="S37" s="189">
        <f t="shared" si="0"/>
        <v>52279</v>
      </c>
      <c r="T37" s="434">
        <v>38488</v>
      </c>
      <c r="U37" s="190">
        <v>103.24218030552852</v>
      </c>
      <c r="V37" s="190">
        <v>99.892997038310881</v>
      </c>
      <c r="W37" s="406">
        <v>99.521630077832086</v>
      </c>
      <c r="X37" s="494" t="s">
        <v>260</v>
      </c>
      <c r="Y37" s="189">
        <v>503200</v>
      </c>
      <c r="Z37" s="189">
        <v>136</v>
      </c>
      <c r="AA37" s="191">
        <v>107.08661417322836</v>
      </c>
      <c r="AB37" s="407">
        <v>107.08661417322836</v>
      </c>
      <c r="AC37" s="189">
        <v>30282000</v>
      </c>
      <c r="AD37" s="189">
        <v>15141</v>
      </c>
      <c r="AE37" s="193">
        <v>96.335178469173513</v>
      </c>
      <c r="AF37" s="191">
        <v>96.335178469173513</v>
      </c>
      <c r="AG37" s="192">
        <v>1286000</v>
      </c>
      <c r="AH37" s="188">
        <v>643</v>
      </c>
      <c r="AI37" s="190">
        <v>96.1136023916293</v>
      </c>
      <c r="AJ37" s="407">
        <v>96.1136023916293</v>
      </c>
      <c r="AK37" s="189">
        <v>16764000</v>
      </c>
      <c r="AL37" s="189">
        <v>6985</v>
      </c>
      <c r="AM37" s="193">
        <v>103.5274937009041</v>
      </c>
      <c r="AN37" s="191">
        <v>103.5274937009041</v>
      </c>
      <c r="AO37" s="192">
        <f>SUM(Y37,AC37,AG37,AK37)</f>
        <v>48835200</v>
      </c>
      <c r="AP37" s="188">
        <f t="shared" si="1"/>
        <v>22905</v>
      </c>
      <c r="AQ37" s="415">
        <v>20492</v>
      </c>
      <c r="AR37" s="465">
        <v>98.787289090456696</v>
      </c>
      <c r="AS37" s="465">
        <v>98.473774720550296</v>
      </c>
      <c r="AT37" s="466">
        <v>98.278260035489907</v>
      </c>
      <c r="AU37" s="418" t="s">
        <v>185</v>
      </c>
      <c r="AV37" s="194">
        <v>10922400</v>
      </c>
      <c r="AW37" s="194">
        <v>4551</v>
      </c>
      <c r="AX37" s="195">
        <v>99.453671328671334</v>
      </c>
      <c r="AY37" s="196">
        <v>99.453671328671334</v>
      </c>
      <c r="AZ37" s="197">
        <v>3100</v>
      </c>
      <c r="BA37" s="194">
        <v>1</v>
      </c>
      <c r="BB37" s="195">
        <v>100</v>
      </c>
      <c r="BC37" s="196">
        <v>100</v>
      </c>
      <c r="BD37" s="197">
        <v>27500</v>
      </c>
      <c r="BE37" s="194">
        <v>5</v>
      </c>
      <c r="BF37" s="198">
        <v>100</v>
      </c>
      <c r="BG37" s="195">
        <v>100</v>
      </c>
      <c r="BH37" s="194">
        <v>88106400</v>
      </c>
      <c r="BI37" s="194">
        <v>12237</v>
      </c>
      <c r="BJ37" s="195">
        <v>107.36094051587999</v>
      </c>
      <c r="BK37" s="196">
        <v>107.36094051587999</v>
      </c>
      <c r="BL37" s="197">
        <v>1398000</v>
      </c>
      <c r="BM37" s="194">
        <v>466</v>
      </c>
      <c r="BN37" s="195">
        <v>96.082474226804123</v>
      </c>
      <c r="BO37" s="195">
        <v>96.082474226804123</v>
      </c>
      <c r="BP37" s="194">
        <v>20948000</v>
      </c>
      <c r="BQ37" s="194">
        <v>5237</v>
      </c>
      <c r="BR37" s="195">
        <v>105.37223340040241</v>
      </c>
      <c r="BS37" s="196">
        <v>105.37223340040241</v>
      </c>
      <c r="BT37" s="197">
        <v>0</v>
      </c>
      <c r="BU37" s="194">
        <v>0</v>
      </c>
      <c r="BV37" s="195" t="s">
        <v>8</v>
      </c>
      <c r="BW37" s="196" t="s">
        <v>8</v>
      </c>
      <c r="BX37" s="197">
        <v>121405400</v>
      </c>
      <c r="BY37" s="194">
        <v>22497</v>
      </c>
      <c r="BZ37" s="194">
        <v>17001</v>
      </c>
      <c r="CA37" s="195">
        <v>106.11098680576434</v>
      </c>
      <c r="CB37" s="195">
        <v>104.95451364590622</v>
      </c>
      <c r="CC37" s="199">
        <v>102.28626436435835</v>
      </c>
    </row>
    <row r="38" spans="1:81" s="129" customFormat="1" ht="18" customHeight="1">
      <c r="A38" s="175"/>
      <c r="B38" s="200">
        <v>0</v>
      </c>
      <c r="C38" s="435">
        <v>0</v>
      </c>
      <c r="D38" s="441" t="s">
        <v>8</v>
      </c>
      <c r="E38" s="411" t="s">
        <v>8</v>
      </c>
      <c r="F38" s="440">
        <v>0</v>
      </c>
      <c r="G38" s="254">
        <v>0</v>
      </c>
      <c r="H38" s="205" t="s">
        <v>8</v>
      </c>
      <c r="I38" s="203" t="s">
        <v>8</v>
      </c>
      <c r="J38" s="253">
        <v>0</v>
      </c>
      <c r="K38" s="254">
        <v>0</v>
      </c>
      <c r="L38" s="202" t="s">
        <v>8</v>
      </c>
      <c r="M38" s="229" t="s">
        <v>8</v>
      </c>
      <c r="N38" s="204">
        <v>0</v>
      </c>
      <c r="O38" s="201">
        <v>0</v>
      </c>
      <c r="P38" s="433" t="s">
        <v>8</v>
      </c>
      <c r="Q38" s="443" t="s">
        <v>8</v>
      </c>
      <c r="R38" s="201">
        <f t="shared" si="0"/>
        <v>0</v>
      </c>
      <c r="S38" s="201">
        <f t="shared" si="0"/>
        <v>0</v>
      </c>
      <c r="T38" s="435">
        <v>0</v>
      </c>
      <c r="U38" s="202" t="s">
        <v>8</v>
      </c>
      <c r="V38" s="202" t="s">
        <v>8</v>
      </c>
      <c r="W38" s="445" t="s">
        <v>8</v>
      </c>
      <c r="X38" s="493"/>
      <c r="Y38" s="201">
        <v>0</v>
      </c>
      <c r="Z38" s="201">
        <v>0</v>
      </c>
      <c r="AA38" s="203" t="s">
        <v>8</v>
      </c>
      <c r="AB38" s="411" t="s">
        <v>8</v>
      </c>
      <c r="AC38" s="201">
        <v>0</v>
      </c>
      <c r="AD38" s="201">
        <v>0</v>
      </c>
      <c r="AE38" s="205" t="s">
        <v>8</v>
      </c>
      <c r="AF38" s="203" t="s">
        <v>8</v>
      </c>
      <c r="AG38" s="204">
        <v>0</v>
      </c>
      <c r="AH38" s="200">
        <v>0</v>
      </c>
      <c r="AI38" s="202" t="s">
        <v>8</v>
      </c>
      <c r="AJ38" s="411" t="s">
        <v>8</v>
      </c>
      <c r="AK38" s="201">
        <v>0</v>
      </c>
      <c r="AL38" s="201">
        <v>0</v>
      </c>
      <c r="AM38" s="205" t="s">
        <v>8</v>
      </c>
      <c r="AN38" s="203" t="s">
        <v>8</v>
      </c>
      <c r="AO38" s="204">
        <f t="shared" si="1"/>
        <v>0</v>
      </c>
      <c r="AP38" s="200">
        <f t="shared" si="1"/>
        <v>0</v>
      </c>
      <c r="AQ38" s="416">
        <v>0</v>
      </c>
      <c r="AR38" s="211" t="s">
        <v>8</v>
      </c>
      <c r="AS38" s="211" t="s">
        <v>8</v>
      </c>
      <c r="AT38" s="424" t="s">
        <v>8</v>
      </c>
      <c r="AU38" s="419"/>
      <c r="AV38" s="177">
        <v>0</v>
      </c>
      <c r="AW38" s="177">
        <v>0</v>
      </c>
      <c r="AX38" s="181" t="s">
        <v>8</v>
      </c>
      <c r="AY38" s="179" t="s">
        <v>8</v>
      </c>
      <c r="AZ38" s="180">
        <v>0</v>
      </c>
      <c r="BA38" s="177">
        <v>0</v>
      </c>
      <c r="BB38" s="181" t="s">
        <v>8</v>
      </c>
      <c r="BC38" s="179" t="s">
        <v>8</v>
      </c>
      <c r="BD38" s="180">
        <v>0</v>
      </c>
      <c r="BE38" s="177">
        <v>0</v>
      </c>
      <c r="BF38" s="178" t="s">
        <v>8</v>
      </c>
      <c r="BG38" s="181" t="s">
        <v>8</v>
      </c>
      <c r="BH38" s="177">
        <v>0</v>
      </c>
      <c r="BI38" s="177">
        <v>0</v>
      </c>
      <c r="BJ38" s="181" t="s">
        <v>8</v>
      </c>
      <c r="BK38" s="179" t="s">
        <v>8</v>
      </c>
      <c r="BL38" s="180">
        <v>0</v>
      </c>
      <c r="BM38" s="177">
        <v>0</v>
      </c>
      <c r="BN38" s="181" t="s">
        <v>8</v>
      </c>
      <c r="BO38" s="181" t="s">
        <v>8</v>
      </c>
      <c r="BP38" s="177">
        <v>0</v>
      </c>
      <c r="BQ38" s="177">
        <v>0</v>
      </c>
      <c r="BR38" s="181" t="s">
        <v>8</v>
      </c>
      <c r="BS38" s="179" t="s">
        <v>8</v>
      </c>
      <c r="BT38" s="180">
        <v>0</v>
      </c>
      <c r="BU38" s="177">
        <v>0</v>
      </c>
      <c r="BV38" s="181" t="s">
        <v>8</v>
      </c>
      <c r="BW38" s="179" t="s">
        <v>8</v>
      </c>
      <c r="BX38" s="180">
        <v>0</v>
      </c>
      <c r="BY38" s="177">
        <v>0</v>
      </c>
      <c r="BZ38" s="177">
        <v>0</v>
      </c>
      <c r="CA38" s="181" t="s">
        <v>8</v>
      </c>
      <c r="CB38" s="181" t="s">
        <v>8</v>
      </c>
      <c r="CC38" s="182" t="s">
        <v>8</v>
      </c>
    </row>
    <row r="39" spans="1:81" s="129" customFormat="1" ht="18" customHeight="1">
      <c r="A39" s="187" t="s">
        <v>17</v>
      </c>
      <c r="B39" s="188">
        <v>21523400</v>
      </c>
      <c r="C39" s="434">
        <v>10071</v>
      </c>
      <c r="D39" s="398">
        <v>98.615839270577993</v>
      </c>
      <c r="E39" s="407">
        <v>98.340005858802854</v>
      </c>
      <c r="F39" s="439">
        <v>74237500</v>
      </c>
      <c r="G39" s="252">
        <v>10188</v>
      </c>
      <c r="H39" s="193">
        <v>103.19707635506327</v>
      </c>
      <c r="I39" s="191">
        <v>99.990185494160372</v>
      </c>
      <c r="J39" s="251">
        <v>361700</v>
      </c>
      <c r="K39" s="252">
        <v>88</v>
      </c>
      <c r="L39" s="190">
        <v>96.222399574354881</v>
      </c>
      <c r="M39" s="228">
        <v>96.703296703296701</v>
      </c>
      <c r="N39" s="192">
        <v>9372000</v>
      </c>
      <c r="O39" s="189">
        <v>1562</v>
      </c>
      <c r="P39" s="432">
        <v>99.237611181702661</v>
      </c>
      <c r="Q39" s="405">
        <v>99.237611181702661</v>
      </c>
      <c r="R39" s="189">
        <f>SUM(B39,F39,J39,N39)</f>
        <v>105494600</v>
      </c>
      <c r="S39" s="189">
        <f t="shared" si="0"/>
        <v>21909</v>
      </c>
      <c r="T39" s="434">
        <v>16896</v>
      </c>
      <c r="U39" s="190">
        <v>101.84547657434135</v>
      </c>
      <c r="V39" s="190">
        <v>99.158180583842508</v>
      </c>
      <c r="W39" s="406">
        <v>98.743498334404762</v>
      </c>
      <c r="X39" s="494" t="s">
        <v>17</v>
      </c>
      <c r="Y39" s="189">
        <v>185000</v>
      </c>
      <c r="Z39" s="189">
        <v>50</v>
      </c>
      <c r="AA39" s="191">
        <v>98.039215686274503</v>
      </c>
      <c r="AB39" s="407">
        <v>98.039215686274503</v>
      </c>
      <c r="AC39" s="189">
        <v>12944000</v>
      </c>
      <c r="AD39" s="189">
        <v>6472</v>
      </c>
      <c r="AE39" s="193">
        <v>96.009494140335264</v>
      </c>
      <c r="AF39" s="191">
        <v>96.009494140335264</v>
      </c>
      <c r="AG39" s="192">
        <v>616000</v>
      </c>
      <c r="AH39" s="188">
        <v>308</v>
      </c>
      <c r="AI39" s="190">
        <v>100.3257328990228</v>
      </c>
      <c r="AJ39" s="407">
        <v>100.3257328990228</v>
      </c>
      <c r="AK39" s="189">
        <v>7778400</v>
      </c>
      <c r="AL39" s="189">
        <v>3241</v>
      </c>
      <c r="AM39" s="193">
        <v>103.15085932527053</v>
      </c>
      <c r="AN39" s="191">
        <v>103.15085932527053</v>
      </c>
      <c r="AO39" s="192">
        <f>SUM(Y39,AC39,AG39,AK39)</f>
        <v>21523400</v>
      </c>
      <c r="AP39" s="188">
        <f t="shared" si="1"/>
        <v>10071</v>
      </c>
      <c r="AQ39" s="415">
        <v>9043</v>
      </c>
      <c r="AR39" s="465">
        <v>98.615839270577993</v>
      </c>
      <c r="AS39" s="465">
        <v>98.340005858802854</v>
      </c>
      <c r="AT39" s="466">
        <v>98.112184007811649</v>
      </c>
      <c r="AU39" s="418" t="s">
        <v>17</v>
      </c>
      <c r="AV39" s="194">
        <v>4953600</v>
      </c>
      <c r="AW39" s="194">
        <v>2064</v>
      </c>
      <c r="AX39" s="195">
        <v>98.850574712643677</v>
      </c>
      <c r="AY39" s="196">
        <v>98.850574712643677</v>
      </c>
      <c r="AZ39" s="197">
        <v>0</v>
      </c>
      <c r="BA39" s="194">
        <v>0</v>
      </c>
      <c r="BB39" s="195" t="s">
        <v>8</v>
      </c>
      <c r="BC39" s="196" t="s">
        <v>8</v>
      </c>
      <c r="BD39" s="197">
        <v>27500</v>
      </c>
      <c r="BE39" s="194">
        <v>5</v>
      </c>
      <c r="BF39" s="198">
        <v>125</v>
      </c>
      <c r="BG39" s="195">
        <v>125</v>
      </c>
      <c r="BH39" s="194">
        <v>34689600</v>
      </c>
      <c r="BI39" s="194">
        <v>4818</v>
      </c>
      <c r="BJ39" s="195">
        <v>104.35347628330085</v>
      </c>
      <c r="BK39" s="196">
        <v>104.35347628330085</v>
      </c>
      <c r="BL39" s="197">
        <v>519000</v>
      </c>
      <c r="BM39" s="194">
        <v>173</v>
      </c>
      <c r="BN39" s="195">
        <v>95.58011049723757</v>
      </c>
      <c r="BO39" s="195">
        <v>95.58011049723757</v>
      </c>
      <c r="BP39" s="194">
        <v>7552000</v>
      </c>
      <c r="BQ39" s="194">
        <v>1888</v>
      </c>
      <c r="BR39" s="195">
        <v>98.590078328981718</v>
      </c>
      <c r="BS39" s="196">
        <v>98.590078328981718</v>
      </c>
      <c r="BT39" s="197">
        <v>0</v>
      </c>
      <c r="BU39" s="194">
        <v>0</v>
      </c>
      <c r="BV39" s="195" t="s">
        <v>8</v>
      </c>
      <c r="BW39" s="196" t="s">
        <v>8</v>
      </c>
      <c r="BX39" s="197">
        <v>47741700</v>
      </c>
      <c r="BY39" s="194">
        <v>8948</v>
      </c>
      <c r="BZ39" s="194">
        <v>7624</v>
      </c>
      <c r="CA39" s="195">
        <v>102.71759476404195</v>
      </c>
      <c r="CB39" s="195">
        <v>101.62407722884726</v>
      </c>
      <c r="CC39" s="199">
        <v>102.68013468013469</v>
      </c>
    </row>
    <row r="40" spans="1:81" s="129" customFormat="1" ht="18" customHeight="1">
      <c r="A40" s="175"/>
      <c r="B40" s="200">
        <v>0</v>
      </c>
      <c r="C40" s="435">
        <v>0</v>
      </c>
      <c r="D40" s="441" t="s">
        <v>8</v>
      </c>
      <c r="E40" s="411" t="s">
        <v>8</v>
      </c>
      <c r="F40" s="440">
        <v>0</v>
      </c>
      <c r="G40" s="254">
        <v>0</v>
      </c>
      <c r="H40" s="205" t="s">
        <v>8</v>
      </c>
      <c r="I40" s="203" t="s">
        <v>8</v>
      </c>
      <c r="J40" s="253">
        <v>0</v>
      </c>
      <c r="K40" s="254">
        <v>0</v>
      </c>
      <c r="L40" s="202" t="s">
        <v>8</v>
      </c>
      <c r="M40" s="229" t="s">
        <v>8</v>
      </c>
      <c r="N40" s="204">
        <v>0</v>
      </c>
      <c r="O40" s="201">
        <v>0</v>
      </c>
      <c r="P40" s="433" t="s">
        <v>8</v>
      </c>
      <c r="Q40" s="443" t="s">
        <v>8</v>
      </c>
      <c r="R40" s="201">
        <f t="shared" si="0"/>
        <v>0</v>
      </c>
      <c r="S40" s="201">
        <f t="shared" si="0"/>
        <v>0</v>
      </c>
      <c r="T40" s="435">
        <v>0</v>
      </c>
      <c r="U40" s="202" t="s">
        <v>8</v>
      </c>
      <c r="V40" s="202" t="s">
        <v>8</v>
      </c>
      <c r="W40" s="445" t="s">
        <v>8</v>
      </c>
      <c r="X40" s="493"/>
      <c r="Y40" s="201">
        <v>0</v>
      </c>
      <c r="Z40" s="201">
        <v>0</v>
      </c>
      <c r="AA40" s="203" t="s">
        <v>8</v>
      </c>
      <c r="AB40" s="411" t="s">
        <v>8</v>
      </c>
      <c r="AC40" s="201">
        <v>0</v>
      </c>
      <c r="AD40" s="201">
        <v>0</v>
      </c>
      <c r="AE40" s="205" t="s">
        <v>8</v>
      </c>
      <c r="AF40" s="203" t="s">
        <v>8</v>
      </c>
      <c r="AG40" s="204">
        <v>0</v>
      </c>
      <c r="AH40" s="200">
        <v>0</v>
      </c>
      <c r="AI40" s="202" t="s">
        <v>8</v>
      </c>
      <c r="AJ40" s="411" t="s">
        <v>8</v>
      </c>
      <c r="AK40" s="201">
        <v>0</v>
      </c>
      <c r="AL40" s="201">
        <v>0</v>
      </c>
      <c r="AM40" s="205" t="s">
        <v>8</v>
      </c>
      <c r="AN40" s="203" t="s">
        <v>8</v>
      </c>
      <c r="AO40" s="204">
        <f t="shared" si="1"/>
        <v>0</v>
      </c>
      <c r="AP40" s="200">
        <f t="shared" si="1"/>
        <v>0</v>
      </c>
      <c r="AQ40" s="416">
        <v>0</v>
      </c>
      <c r="AR40" s="211" t="s">
        <v>8</v>
      </c>
      <c r="AS40" s="211" t="s">
        <v>8</v>
      </c>
      <c r="AT40" s="424" t="s">
        <v>8</v>
      </c>
      <c r="AU40" s="419"/>
      <c r="AV40" s="177">
        <v>0</v>
      </c>
      <c r="AW40" s="177">
        <v>0</v>
      </c>
      <c r="AX40" s="181" t="s">
        <v>8</v>
      </c>
      <c r="AY40" s="179" t="s">
        <v>8</v>
      </c>
      <c r="AZ40" s="180">
        <v>0</v>
      </c>
      <c r="BA40" s="177">
        <v>0</v>
      </c>
      <c r="BB40" s="181" t="s">
        <v>8</v>
      </c>
      <c r="BC40" s="179" t="s">
        <v>8</v>
      </c>
      <c r="BD40" s="180">
        <v>0</v>
      </c>
      <c r="BE40" s="177">
        <v>0</v>
      </c>
      <c r="BF40" s="178" t="s">
        <v>8</v>
      </c>
      <c r="BG40" s="181" t="s">
        <v>8</v>
      </c>
      <c r="BH40" s="177">
        <v>0</v>
      </c>
      <c r="BI40" s="177">
        <v>0</v>
      </c>
      <c r="BJ40" s="181" t="s">
        <v>8</v>
      </c>
      <c r="BK40" s="179" t="s">
        <v>8</v>
      </c>
      <c r="BL40" s="180">
        <v>0</v>
      </c>
      <c r="BM40" s="177">
        <v>0</v>
      </c>
      <c r="BN40" s="181" t="s">
        <v>8</v>
      </c>
      <c r="BO40" s="181" t="s">
        <v>8</v>
      </c>
      <c r="BP40" s="177">
        <v>0</v>
      </c>
      <c r="BQ40" s="177">
        <v>0</v>
      </c>
      <c r="BR40" s="181" t="s">
        <v>8</v>
      </c>
      <c r="BS40" s="179" t="s">
        <v>8</v>
      </c>
      <c r="BT40" s="180">
        <v>0</v>
      </c>
      <c r="BU40" s="177">
        <v>0</v>
      </c>
      <c r="BV40" s="181" t="s">
        <v>8</v>
      </c>
      <c r="BW40" s="179" t="s">
        <v>8</v>
      </c>
      <c r="BX40" s="180">
        <v>0</v>
      </c>
      <c r="BY40" s="177">
        <v>0</v>
      </c>
      <c r="BZ40" s="177">
        <v>0</v>
      </c>
      <c r="CA40" s="181" t="s">
        <v>8</v>
      </c>
      <c r="CB40" s="181" t="s">
        <v>8</v>
      </c>
      <c r="CC40" s="182" t="s">
        <v>8</v>
      </c>
    </row>
    <row r="41" spans="1:81" s="129" customFormat="1" ht="18" customHeight="1">
      <c r="A41" s="187" t="s">
        <v>182</v>
      </c>
      <c r="B41" s="188">
        <v>25326600</v>
      </c>
      <c r="C41" s="434">
        <v>11910</v>
      </c>
      <c r="D41" s="398">
        <v>96.998874003263097</v>
      </c>
      <c r="E41" s="407">
        <v>96.837141230994391</v>
      </c>
      <c r="F41" s="439">
        <v>130836000</v>
      </c>
      <c r="G41" s="252">
        <v>17673</v>
      </c>
      <c r="H41" s="193">
        <v>104.83452241303053</v>
      </c>
      <c r="I41" s="191">
        <v>101.55145664540596</v>
      </c>
      <c r="J41" s="251">
        <v>1627200</v>
      </c>
      <c r="K41" s="252">
        <v>503</v>
      </c>
      <c r="L41" s="190">
        <v>102.15330529223429</v>
      </c>
      <c r="M41" s="228">
        <v>101.41129032258065</v>
      </c>
      <c r="N41" s="192">
        <v>12546000</v>
      </c>
      <c r="O41" s="189">
        <v>2091</v>
      </c>
      <c r="P41" s="432">
        <v>102.1494870542257</v>
      </c>
      <c r="Q41" s="405">
        <v>102.1494870542257</v>
      </c>
      <c r="R41" s="189">
        <f>SUM(B41,F41,J41,N41)</f>
        <v>170335800</v>
      </c>
      <c r="S41" s="189">
        <f t="shared" si="0"/>
        <v>32177</v>
      </c>
      <c r="T41" s="434">
        <v>23586</v>
      </c>
      <c r="U41" s="190">
        <v>103.36694227414094</v>
      </c>
      <c r="V41" s="190">
        <v>99.789114591409529</v>
      </c>
      <c r="W41" s="406">
        <v>99.565199037527961</v>
      </c>
      <c r="X41" s="494" t="s">
        <v>261</v>
      </c>
      <c r="Y41" s="189">
        <v>318200</v>
      </c>
      <c r="Z41" s="189">
        <v>86</v>
      </c>
      <c r="AA41" s="191">
        <v>91.489361702127653</v>
      </c>
      <c r="AB41" s="407">
        <v>91.489361702127653</v>
      </c>
      <c r="AC41" s="189">
        <v>16144000</v>
      </c>
      <c r="AD41" s="189">
        <v>8072</v>
      </c>
      <c r="AE41" s="193">
        <v>95.571868340042627</v>
      </c>
      <c r="AF41" s="191">
        <v>95.571868340042627</v>
      </c>
      <c r="AG41" s="192">
        <v>702000</v>
      </c>
      <c r="AH41" s="188">
        <v>351</v>
      </c>
      <c r="AI41" s="190">
        <v>92.857142857142861</v>
      </c>
      <c r="AJ41" s="407">
        <v>92.857142857142861</v>
      </c>
      <c r="AK41" s="189">
        <v>8162400</v>
      </c>
      <c r="AL41" s="189">
        <v>3401</v>
      </c>
      <c r="AM41" s="193">
        <v>100.59154096421177</v>
      </c>
      <c r="AN41" s="191">
        <v>100.59154096421177</v>
      </c>
      <c r="AO41" s="192">
        <f>SUM(Y41,AC41,AG41,AK41)</f>
        <v>25326600</v>
      </c>
      <c r="AP41" s="188">
        <f t="shared" si="1"/>
        <v>11910</v>
      </c>
      <c r="AQ41" s="415">
        <v>10541</v>
      </c>
      <c r="AR41" s="465">
        <v>96.998874003263097</v>
      </c>
      <c r="AS41" s="465">
        <v>96.837141230994391</v>
      </c>
      <c r="AT41" s="466">
        <v>96.902004044861187</v>
      </c>
      <c r="AU41" s="418" t="s">
        <v>182</v>
      </c>
      <c r="AV41" s="194">
        <v>5402400</v>
      </c>
      <c r="AW41" s="194">
        <v>2251</v>
      </c>
      <c r="AX41" s="195">
        <v>98.339886413280908</v>
      </c>
      <c r="AY41" s="196">
        <v>98.339886413280908</v>
      </c>
      <c r="AZ41" s="197">
        <v>0</v>
      </c>
      <c r="BA41" s="194">
        <v>0</v>
      </c>
      <c r="BB41" s="195" t="s">
        <v>8</v>
      </c>
      <c r="BC41" s="196" t="s">
        <v>8</v>
      </c>
      <c r="BD41" s="197">
        <v>0</v>
      </c>
      <c r="BE41" s="194">
        <v>0</v>
      </c>
      <c r="BF41" s="198" t="s">
        <v>8</v>
      </c>
      <c r="BG41" s="195" t="s">
        <v>8</v>
      </c>
      <c r="BH41" s="194">
        <v>60429600</v>
      </c>
      <c r="BI41" s="194">
        <v>8393</v>
      </c>
      <c r="BJ41" s="195">
        <v>104.97811131957474</v>
      </c>
      <c r="BK41" s="196">
        <v>104.97811131957474</v>
      </c>
      <c r="BL41" s="197">
        <v>855000</v>
      </c>
      <c r="BM41" s="194">
        <v>285</v>
      </c>
      <c r="BN41" s="195">
        <v>95.317725752508366</v>
      </c>
      <c r="BO41" s="195">
        <v>95.317725752508366</v>
      </c>
      <c r="BP41" s="194">
        <v>15476000</v>
      </c>
      <c r="BQ41" s="194">
        <v>3869</v>
      </c>
      <c r="BR41" s="195">
        <v>97.064726542900146</v>
      </c>
      <c r="BS41" s="196">
        <v>97.064726542900146</v>
      </c>
      <c r="BT41" s="197">
        <v>0</v>
      </c>
      <c r="BU41" s="194">
        <v>0</v>
      </c>
      <c r="BV41" s="195" t="s">
        <v>8</v>
      </c>
      <c r="BW41" s="196" t="s">
        <v>8</v>
      </c>
      <c r="BX41" s="197">
        <v>82163000</v>
      </c>
      <c r="BY41" s="194">
        <v>14798</v>
      </c>
      <c r="BZ41" s="194">
        <v>12254</v>
      </c>
      <c r="CA41" s="195">
        <v>102.83409221187856</v>
      </c>
      <c r="CB41" s="195">
        <v>101.57183059921752</v>
      </c>
      <c r="CC41" s="199">
        <v>101.63390561499543</v>
      </c>
    </row>
    <row r="42" spans="1:81" s="129" customFormat="1" ht="18" customHeight="1">
      <c r="A42" s="175"/>
      <c r="B42" s="200">
        <v>0</v>
      </c>
      <c r="C42" s="435">
        <v>0</v>
      </c>
      <c r="D42" s="441" t="s">
        <v>8</v>
      </c>
      <c r="E42" s="411" t="s">
        <v>8</v>
      </c>
      <c r="F42" s="440">
        <v>0</v>
      </c>
      <c r="G42" s="254">
        <v>0</v>
      </c>
      <c r="H42" s="205" t="s">
        <v>8</v>
      </c>
      <c r="I42" s="203" t="s">
        <v>8</v>
      </c>
      <c r="J42" s="253">
        <v>0</v>
      </c>
      <c r="K42" s="254">
        <v>0</v>
      </c>
      <c r="L42" s="202" t="s">
        <v>8</v>
      </c>
      <c r="M42" s="229" t="s">
        <v>8</v>
      </c>
      <c r="N42" s="204">
        <v>0</v>
      </c>
      <c r="O42" s="201">
        <v>0</v>
      </c>
      <c r="P42" s="433" t="s">
        <v>8</v>
      </c>
      <c r="Q42" s="443" t="s">
        <v>8</v>
      </c>
      <c r="R42" s="201">
        <f t="shared" si="0"/>
        <v>0</v>
      </c>
      <c r="S42" s="201">
        <f t="shared" si="0"/>
        <v>0</v>
      </c>
      <c r="T42" s="435">
        <v>0</v>
      </c>
      <c r="U42" s="202" t="s">
        <v>8</v>
      </c>
      <c r="V42" s="202" t="s">
        <v>8</v>
      </c>
      <c r="W42" s="445" t="s">
        <v>8</v>
      </c>
      <c r="X42" s="493"/>
      <c r="Y42" s="201">
        <v>0</v>
      </c>
      <c r="Z42" s="201">
        <v>0</v>
      </c>
      <c r="AA42" s="203" t="s">
        <v>8</v>
      </c>
      <c r="AB42" s="411" t="s">
        <v>8</v>
      </c>
      <c r="AC42" s="201">
        <v>0</v>
      </c>
      <c r="AD42" s="201">
        <v>0</v>
      </c>
      <c r="AE42" s="205" t="s">
        <v>8</v>
      </c>
      <c r="AF42" s="203" t="s">
        <v>8</v>
      </c>
      <c r="AG42" s="204">
        <v>0</v>
      </c>
      <c r="AH42" s="200">
        <v>0</v>
      </c>
      <c r="AI42" s="202" t="s">
        <v>8</v>
      </c>
      <c r="AJ42" s="411" t="s">
        <v>8</v>
      </c>
      <c r="AK42" s="201">
        <v>0</v>
      </c>
      <c r="AL42" s="201">
        <v>0</v>
      </c>
      <c r="AM42" s="205" t="s">
        <v>8</v>
      </c>
      <c r="AN42" s="203" t="s">
        <v>8</v>
      </c>
      <c r="AO42" s="204">
        <f t="shared" si="1"/>
        <v>0</v>
      </c>
      <c r="AP42" s="200">
        <f t="shared" si="1"/>
        <v>0</v>
      </c>
      <c r="AQ42" s="416">
        <v>0</v>
      </c>
      <c r="AR42" s="211" t="s">
        <v>8</v>
      </c>
      <c r="AS42" s="211" t="s">
        <v>8</v>
      </c>
      <c r="AT42" s="424" t="s">
        <v>8</v>
      </c>
      <c r="AU42" s="419"/>
      <c r="AV42" s="177">
        <v>0</v>
      </c>
      <c r="AW42" s="177">
        <v>0</v>
      </c>
      <c r="AX42" s="181" t="s">
        <v>8</v>
      </c>
      <c r="AY42" s="179" t="s">
        <v>8</v>
      </c>
      <c r="AZ42" s="180">
        <v>0</v>
      </c>
      <c r="BA42" s="177">
        <v>0</v>
      </c>
      <c r="BB42" s="181" t="s">
        <v>8</v>
      </c>
      <c r="BC42" s="179" t="s">
        <v>8</v>
      </c>
      <c r="BD42" s="180">
        <v>0</v>
      </c>
      <c r="BE42" s="177">
        <v>0</v>
      </c>
      <c r="BF42" s="178" t="s">
        <v>8</v>
      </c>
      <c r="BG42" s="181" t="s">
        <v>8</v>
      </c>
      <c r="BH42" s="177">
        <v>0</v>
      </c>
      <c r="BI42" s="177">
        <v>0</v>
      </c>
      <c r="BJ42" s="181" t="s">
        <v>8</v>
      </c>
      <c r="BK42" s="179" t="s">
        <v>8</v>
      </c>
      <c r="BL42" s="180">
        <v>0</v>
      </c>
      <c r="BM42" s="177">
        <v>0</v>
      </c>
      <c r="BN42" s="181" t="s">
        <v>8</v>
      </c>
      <c r="BO42" s="181" t="s">
        <v>8</v>
      </c>
      <c r="BP42" s="177">
        <v>0</v>
      </c>
      <c r="BQ42" s="177">
        <v>0</v>
      </c>
      <c r="BR42" s="181" t="s">
        <v>8</v>
      </c>
      <c r="BS42" s="179" t="s">
        <v>8</v>
      </c>
      <c r="BT42" s="180">
        <v>0</v>
      </c>
      <c r="BU42" s="177">
        <v>0</v>
      </c>
      <c r="BV42" s="181" t="s">
        <v>8</v>
      </c>
      <c r="BW42" s="179" t="s">
        <v>8</v>
      </c>
      <c r="BX42" s="180">
        <v>0</v>
      </c>
      <c r="BY42" s="177">
        <v>0</v>
      </c>
      <c r="BZ42" s="177">
        <v>0</v>
      </c>
      <c r="CA42" s="181" t="s">
        <v>8</v>
      </c>
      <c r="CB42" s="181" t="s">
        <v>8</v>
      </c>
      <c r="CC42" s="182" t="s">
        <v>8</v>
      </c>
    </row>
    <row r="43" spans="1:81" s="129" customFormat="1" ht="18" customHeight="1">
      <c r="A43" s="187" t="s">
        <v>18</v>
      </c>
      <c r="B43" s="188">
        <v>20964400</v>
      </c>
      <c r="C43" s="434">
        <v>9881</v>
      </c>
      <c r="D43" s="398">
        <v>98.737778112695693</v>
      </c>
      <c r="E43" s="407">
        <v>98.514456630109663</v>
      </c>
      <c r="F43" s="439">
        <v>116408500</v>
      </c>
      <c r="G43" s="252">
        <v>15558</v>
      </c>
      <c r="H43" s="193">
        <v>104.28084615398396</v>
      </c>
      <c r="I43" s="191">
        <v>101.25610152945004</v>
      </c>
      <c r="J43" s="251">
        <v>1208200</v>
      </c>
      <c r="K43" s="252">
        <v>308</v>
      </c>
      <c r="L43" s="190">
        <v>110.09659194459631</v>
      </c>
      <c r="M43" s="228">
        <v>105.84192439862544</v>
      </c>
      <c r="N43" s="192">
        <v>10542000</v>
      </c>
      <c r="O43" s="189">
        <v>1757</v>
      </c>
      <c r="P43" s="432">
        <v>101.73711638679792</v>
      </c>
      <c r="Q43" s="405">
        <v>101.73711638679792</v>
      </c>
      <c r="R43" s="189">
        <f>SUM(B43,F43,J43,N43)</f>
        <v>149123100</v>
      </c>
      <c r="S43" s="189">
        <f t="shared" si="0"/>
        <v>27504</v>
      </c>
      <c r="T43" s="434">
        <v>20435</v>
      </c>
      <c r="U43" s="190">
        <v>103.32694482322813</v>
      </c>
      <c r="V43" s="190">
        <v>100.33195928938825</v>
      </c>
      <c r="W43" s="406">
        <v>99.799765579214693</v>
      </c>
      <c r="X43" s="494" t="s">
        <v>18</v>
      </c>
      <c r="Y43" s="189">
        <v>310800</v>
      </c>
      <c r="Z43" s="189">
        <v>84</v>
      </c>
      <c r="AA43" s="191">
        <v>95.454545454545453</v>
      </c>
      <c r="AB43" s="407">
        <v>95.454545454545453</v>
      </c>
      <c r="AC43" s="189">
        <v>13598000</v>
      </c>
      <c r="AD43" s="189">
        <v>6799</v>
      </c>
      <c r="AE43" s="193">
        <v>96.796697038724375</v>
      </c>
      <c r="AF43" s="191">
        <v>96.796697038724375</v>
      </c>
      <c r="AG43" s="192">
        <v>698000</v>
      </c>
      <c r="AH43" s="188">
        <v>349</v>
      </c>
      <c r="AI43" s="190">
        <v>96.67590027700831</v>
      </c>
      <c r="AJ43" s="407">
        <v>96.67590027700831</v>
      </c>
      <c r="AK43" s="189">
        <v>6357600</v>
      </c>
      <c r="AL43" s="189">
        <v>2649</v>
      </c>
      <c r="AM43" s="193">
        <v>103.59796636683613</v>
      </c>
      <c r="AN43" s="191">
        <v>103.59796636683613</v>
      </c>
      <c r="AO43" s="192">
        <f>SUM(Y43,AC43,AG43,AK43)</f>
        <v>20964400</v>
      </c>
      <c r="AP43" s="188">
        <f>SUM(Z43,AD43,AH43,AL43)</f>
        <v>9881</v>
      </c>
      <c r="AQ43" s="415">
        <v>8701</v>
      </c>
      <c r="AR43" s="465">
        <v>98.737778112695693</v>
      </c>
      <c r="AS43" s="465">
        <v>98.514456630109663</v>
      </c>
      <c r="AT43" s="466">
        <v>98.050484561640744</v>
      </c>
      <c r="AU43" s="418" t="s">
        <v>18</v>
      </c>
      <c r="AV43" s="194">
        <v>5368800</v>
      </c>
      <c r="AW43" s="194">
        <v>2237</v>
      </c>
      <c r="AX43" s="195">
        <v>101.08450067781291</v>
      </c>
      <c r="AY43" s="196">
        <v>101.08450067781291</v>
      </c>
      <c r="AZ43" s="197">
        <v>0</v>
      </c>
      <c r="BA43" s="194">
        <v>0</v>
      </c>
      <c r="BB43" s="195" t="s">
        <v>8</v>
      </c>
      <c r="BC43" s="196" t="s">
        <v>8</v>
      </c>
      <c r="BD43" s="197">
        <v>11000</v>
      </c>
      <c r="BE43" s="194">
        <v>2</v>
      </c>
      <c r="BF43" s="198">
        <v>200</v>
      </c>
      <c r="BG43" s="195">
        <v>200</v>
      </c>
      <c r="BH43" s="194">
        <v>53208000</v>
      </c>
      <c r="BI43" s="194">
        <v>7390</v>
      </c>
      <c r="BJ43" s="195">
        <v>102.19886599363849</v>
      </c>
      <c r="BK43" s="196">
        <v>102.19886599363849</v>
      </c>
      <c r="BL43" s="197">
        <v>1044000</v>
      </c>
      <c r="BM43" s="194">
        <v>348</v>
      </c>
      <c r="BN43" s="195">
        <v>99.713467048710598</v>
      </c>
      <c r="BO43" s="195">
        <v>99.713467048710598</v>
      </c>
      <c r="BP43" s="194">
        <v>11308000</v>
      </c>
      <c r="BQ43" s="194">
        <v>2827</v>
      </c>
      <c r="BR43" s="195">
        <v>100.92823991431632</v>
      </c>
      <c r="BS43" s="196">
        <v>100.92823991431632</v>
      </c>
      <c r="BT43" s="197">
        <v>0</v>
      </c>
      <c r="BU43" s="194">
        <v>0</v>
      </c>
      <c r="BV43" s="195" t="s">
        <v>8</v>
      </c>
      <c r="BW43" s="196" t="s">
        <v>8</v>
      </c>
      <c r="BX43" s="197">
        <v>70939800</v>
      </c>
      <c r="BY43" s="194">
        <v>12804</v>
      </c>
      <c r="BZ43" s="194">
        <v>10701</v>
      </c>
      <c r="CA43" s="195">
        <v>101.87976889570578</v>
      </c>
      <c r="CB43" s="195">
        <v>101.65938864628821</v>
      </c>
      <c r="CC43" s="199">
        <v>102.43131999617114</v>
      </c>
    </row>
    <row r="44" spans="1:81" s="129" customFormat="1" ht="18" customHeight="1">
      <c r="A44" s="245"/>
      <c r="B44" s="200">
        <v>0</v>
      </c>
      <c r="C44" s="435">
        <v>0</v>
      </c>
      <c r="D44" s="441" t="s">
        <v>8</v>
      </c>
      <c r="E44" s="411" t="s">
        <v>8</v>
      </c>
      <c r="F44" s="440">
        <v>24000</v>
      </c>
      <c r="G44" s="460">
        <v>10</v>
      </c>
      <c r="H44" s="205">
        <v>266.7</v>
      </c>
      <c r="I44" s="203">
        <v>333.4</v>
      </c>
      <c r="J44" s="204"/>
      <c r="K44" s="200"/>
      <c r="L44" s="202" t="s">
        <v>8</v>
      </c>
      <c r="M44" s="229" t="s">
        <v>8</v>
      </c>
      <c r="N44" s="204">
        <v>4000</v>
      </c>
      <c r="O44" s="201">
        <v>4</v>
      </c>
      <c r="P44" s="433" t="s">
        <v>8</v>
      </c>
      <c r="Q44" s="443" t="s">
        <v>8</v>
      </c>
      <c r="R44" s="201">
        <f>SUM(B44,F44,J44,N44)</f>
        <v>28000</v>
      </c>
      <c r="S44" s="201">
        <f>SUM(C44,G44,K44,O44)</f>
        <v>14</v>
      </c>
      <c r="T44" s="435"/>
      <c r="U44" s="202">
        <v>311.10000000000002</v>
      </c>
      <c r="V44" s="202">
        <v>466.7</v>
      </c>
      <c r="W44" s="445" t="s">
        <v>8</v>
      </c>
      <c r="X44" s="493"/>
      <c r="Y44" s="201">
        <v>0</v>
      </c>
      <c r="Z44" s="201">
        <v>0</v>
      </c>
      <c r="AA44" s="203" t="s">
        <v>8</v>
      </c>
      <c r="AB44" s="411" t="s">
        <v>8</v>
      </c>
      <c r="AC44" s="201"/>
      <c r="AD44" s="201"/>
      <c r="AE44" s="205" t="s">
        <v>8</v>
      </c>
      <c r="AF44" s="203" t="s">
        <v>8</v>
      </c>
      <c r="AG44" s="204">
        <v>0</v>
      </c>
      <c r="AH44" s="200">
        <v>0</v>
      </c>
      <c r="AI44" s="202" t="s">
        <v>8</v>
      </c>
      <c r="AJ44" s="411" t="s">
        <v>8</v>
      </c>
      <c r="AK44" s="201">
        <v>0</v>
      </c>
      <c r="AL44" s="201">
        <v>0</v>
      </c>
      <c r="AM44" s="205" t="s">
        <v>8</v>
      </c>
      <c r="AN44" s="203" t="s">
        <v>8</v>
      </c>
      <c r="AO44" s="204">
        <v>0</v>
      </c>
      <c r="AP44" s="200">
        <f t="shared" ref="AP44" si="2">SUM(Z44,AD44,AH44,AL44)</f>
        <v>0</v>
      </c>
      <c r="AQ44" s="416"/>
      <c r="AR44" s="211" t="s">
        <v>8</v>
      </c>
      <c r="AS44" s="211" t="s">
        <v>8</v>
      </c>
      <c r="AT44" s="424" t="s">
        <v>8</v>
      </c>
      <c r="AU44" s="419"/>
      <c r="AV44" s="177">
        <v>1000</v>
      </c>
      <c r="AW44" s="177">
        <v>1</v>
      </c>
      <c r="AX44" s="181">
        <v>100</v>
      </c>
      <c r="AY44" s="179">
        <v>100</v>
      </c>
      <c r="AZ44" s="180">
        <v>0</v>
      </c>
      <c r="BA44" s="177">
        <v>0</v>
      </c>
      <c r="BB44" s="181" t="s">
        <v>8</v>
      </c>
      <c r="BC44" s="179" t="s">
        <v>8</v>
      </c>
      <c r="BD44" s="180">
        <v>0</v>
      </c>
      <c r="BE44" s="177">
        <v>0</v>
      </c>
      <c r="BF44" s="178" t="s">
        <v>8</v>
      </c>
      <c r="BG44" s="181" t="s">
        <v>8</v>
      </c>
      <c r="BH44" s="177">
        <v>21000</v>
      </c>
      <c r="BI44" s="177">
        <v>7</v>
      </c>
      <c r="BJ44" s="181">
        <v>87.5</v>
      </c>
      <c r="BK44" s="179">
        <v>87.5</v>
      </c>
      <c r="BL44" s="180">
        <v>0</v>
      </c>
      <c r="BM44" s="177">
        <v>0</v>
      </c>
      <c r="BN44" s="181" t="s">
        <v>8</v>
      </c>
      <c r="BO44" s="181" t="s">
        <v>8</v>
      </c>
      <c r="BP44" s="177">
        <v>0</v>
      </c>
      <c r="BQ44" s="177">
        <v>0</v>
      </c>
      <c r="BR44" s="181" t="s">
        <v>8</v>
      </c>
      <c r="BS44" s="179" t="s">
        <v>8</v>
      </c>
      <c r="BT44" s="180">
        <v>0</v>
      </c>
      <c r="BU44" s="177">
        <v>0</v>
      </c>
      <c r="BV44" s="181" t="s">
        <v>8</v>
      </c>
      <c r="BW44" s="179" t="s">
        <v>8</v>
      </c>
      <c r="BX44" s="180">
        <v>22000</v>
      </c>
      <c r="BY44" s="177">
        <v>8</v>
      </c>
      <c r="BZ44" s="177">
        <v>8</v>
      </c>
      <c r="CA44" s="181">
        <v>88</v>
      </c>
      <c r="CB44" s="181">
        <v>88.888888888888886</v>
      </c>
      <c r="CC44" s="182">
        <v>88.888888888888886</v>
      </c>
    </row>
    <row r="45" spans="1:81" s="129" customFormat="1" ht="18" customHeight="1">
      <c r="A45" s="246" t="s">
        <v>150</v>
      </c>
      <c r="B45" s="188">
        <f>SUM(B8:B43)</f>
        <v>514919000</v>
      </c>
      <c r="C45" s="437">
        <f>SUM(C8:C43)</f>
        <v>240287</v>
      </c>
      <c r="D45" s="398">
        <v>98.09357999399154</v>
      </c>
      <c r="E45" s="407">
        <v>97.79969311294991</v>
      </c>
      <c r="F45" s="434">
        <v>2126673400</v>
      </c>
      <c r="G45" s="188">
        <v>298357</v>
      </c>
      <c r="H45" s="193">
        <v>104.62098266537474</v>
      </c>
      <c r="I45" s="191">
        <v>101.33445188636949</v>
      </c>
      <c r="J45" s="244">
        <v>20368700</v>
      </c>
      <c r="K45" s="188">
        <v>4653</v>
      </c>
      <c r="L45" s="190">
        <v>101.56014718934175</v>
      </c>
      <c r="M45" s="228">
        <v>101.21818577333043</v>
      </c>
      <c r="N45" s="192">
        <v>279924000</v>
      </c>
      <c r="O45" s="189">
        <v>46654</v>
      </c>
      <c r="P45" s="432">
        <v>100.58426578703403</v>
      </c>
      <c r="Q45" s="405">
        <v>100.58426578703403</v>
      </c>
      <c r="R45" s="189">
        <f>SUM(B45,F45,J45,N45)</f>
        <v>2941885100</v>
      </c>
      <c r="S45" s="189">
        <f>SUM(C45,G45,K45,O45)</f>
        <v>589951</v>
      </c>
      <c r="T45" s="434">
        <f>SUM(T8:T44)</f>
        <v>433175</v>
      </c>
      <c r="U45" s="190">
        <v>103.00642757901386</v>
      </c>
      <c r="V45" s="190">
        <v>99.805447799952972</v>
      </c>
      <c r="W45" s="406">
        <v>99.198715746758452</v>
      </c>
      <c r="X45" s="494" t="s">
        <v>262</v>
      </c>
      <c r="Y45" s="189">
        <f>SUM(Y8:Y44)</f>
        <v>8073400</v>
      </c>
      <c r="Z45" s="189">
        <f>SUM(Z8:Z44)</f>
        <v>2182</v>
      </c>
      <c r="AA45" s="191">
        <v>101.25290023201856</v>
      </c>
      <c r="AB45" s="407">
        <v>101.25290023201856</v>
      </c>
      <c r="AC45" s="189">
        <f>SUM(AC8:AC43)</f>
        <v>306098000</v>
      </c>
      <c r="AD45" s="189">
        <f>SUM(AD8:AD43)</f>
        <v>153049</v>
      </c>
      <c r="AE45" s="193">
        <v>95.71844022639857</v>
      </c>
      <c r="AF45" s="191">
        <v>95.71844022639857</v>
      </c>
      <c r="AG45" s="192">
        <f>SUM(AG8:AG44)</f>
        <v>16934000</v>
      </c>
      <c r="AH45" s="188">
        <f>SUM(AH8:AH44)</f>
        <v>8467</v>
      </c>
      <c r="AI45" s="190">
        <v>94.592782929281654</v>
      </c>
      <c r="AJ45" s="407">
        <v>94.592782929281654</v>
      </c>
      <c r="AK45" s="189">
        <f>SUM(AK8:AK44)</f>
        <v>183813600</v>
      </c>
      <c r="AL45" s="189">
        <f>SUM(AL8:AL44)</f>
        <v>76589</v>
      </c>
      <c r="AM45" s="193">
        <v>102.53976329459648</v>
      </c>
      <c r="AN45" s="191">
        <v>102.53976329459648</v>
      </c>
      <c r="AO45" s="251">
        <f>SUM(AO8:AO43)</f>
        <v>514919000</v>
      </c>
      <c r="AP45" s="387">
        <f>SUM(Z45,AD45,AH45,AL45)</f>
        <v>240287</v>
      </c>
      <c r="AQ45" s="415">
        <f>SUM(AQ8:AQ44)</f>
        <v>212045</v>
      </c>
      <c r="AR45" s="465">
        <v>98.09357999399154</v>
      </c>
      <c r="AS45" s="465">
        <v>97.79969311294991</v>
      </c>
      <c r="AT45" s="466">
        <v>97.650439563982005</v>
      </c>
      <c r="AU45" s="418" t="s">
        <v>150</v>
      </c>
      <c r="AV45" s="194">
        <v>144170400</v>
      </c>
      <c r="AW45" s="194">
        <v>60071</v>
      </c>
      <c r="AX45" s="195">
        <v>98.8269939457752</v>
      </c>
      <c r="AY45" s="196">
        <v>98.8269939457752</v>
      </c>
      <c r="AZ45" s="197">
        <v>62000</v>
      </c>
      <c r="BA45" s="194">
        <v>20</v>
      </c>
      <c r="BB45" s="195">
        <v>111.11111111111111</v>
      </c>
      <c r="BC45" s="196">
        <v>111.11111111111111</v>
      </c>
      <c r="BD45" s="197">
        <v>324500</v>
      </c>
      <c r="BE45" s="194">
        <v>59</v>
      </c>
      <c r="BF45" s="198">
        <v>125.53191489361701</v>
      </c>
      <c r="BG45" s="195">
        <v>125.53191489361701</v>
      </c>
      <c r="BH45" s="194">
        <v>908798400</v>
      </c>
      <c r="BI45" s="194">
        <v>126222</v>
      </c>
      <c r="BJ45" s="195">
        <v>104.49273562647461</v>
      </c>
      <c r="BK45" s="196">
        <v>104.49273562647461</v>
      </c>
      <c r="BL45" s="197">
        <v>18078000</v>
      </c>
      <c r="BM45" s="194">
        <v>6026</v>
      </c>
      <c r="BN45" s="195">
        <v>98.015614834092389</v>
      </c>
      <c r="BO45" s="195">
        <v>98.015614834092389</v>
      </c>
      <c r="BP45" s="194">
        <v>253080000</v>
      </c>
      <c r="BQ45" s="194">
        <v>63270</v>
      </c>
      <c r="BR45" s="195">
        <v>99.432666467602274</v>
      </c>
      <c r="BS45" s="196">
        <v>99.432666467602274</v>
      </c>
      <c r="BT45" s="197">
        <v>2400</v>
      </c>
      <c r="BU45" s="194">
        <v>1</v>
      </c>
      <c r="BV45" s="195">
        <v>100</v>
      </c>
      <c r="BW45" s="196">
        <v>100</v>
      </c>
      <c r="BX45" s="197">
        <v>1324515700</v>
      </c>
      <c r="BY45" s="194">
        <v>255669</v>
      </c>
      <c r="BZ45" s="194">
        <v>205276</v>
      </c>
      <c r="CA45" s="195">
        <v>102.76403662902887</v>
      </c>
      <c r="CB45" s="195">
        <v>101.68838297059946</v>
      </c>
      <c r="CC45" s="199">
        <v>101.47459378228609</v>
      </c>
    </row>
    <row r="46" spans="1:81" s="129" customFormat="1" ht="18" customHeight="1">
      <c r="A46" s="175"/>
      <c r="B46" s="209">
        <v>0</v>
      </c>
      <c r="C46" s="397">
        <v>0</v>
      </c>
      <c r="D46" s="211" t="s">
        <v>8</v>
      </c>
      <c r="E46" s="430" t="s">
        <v>8</v>
      </c>
      <c r="F46" s="210">
        <v>9000</v>
      </c>
      <c r="G46" s="210">
        <v>3</v>
      </c>
      <c r="H46" s="214" t="s">
        <v>8</v>
      </c>
      <c r="I46" s="212" t="s">
        <v>8</v>
      </c>
      <c r="J46" s="213">
        <v>0</v>
      </c>
      <c r="K46" s="210">
        <v>0</v>
      </c>
      <c r="L46" s="211" t="s">
        <v>8</v>
      </c>
      <c r="M46" s="230" t="s">
        <v>8</v>
      </c>
      <c r="N46" s="213">
        <v>0</v>
      </c>
      <c r="O46" s="210">
        <v>0</v>
      </c>
      <c r="P46" s="212" t="s">
        <v>8</v>
      </c>
      <c r="Q46" s="430" t="s">
        <v>8</v>
      </c>
      <c r="R46" s="210">
        <v>9000</v>
      </c>
      <c r="S46" s="210">
        <v>3</v>
      </c>
      <c r="T46" s="397">
        <v>0</v>
      </c>
      <c r="U46" s="211" t="s">
        <v>8</v>
      </c>
      <c r="V46" s="211" t="s">
        <v>8</v>
      </c>
      <c r="W46" s="424" t="s">
        <v>8</v>
      </c>
      <c r="X46" s="175"/>
      <c r="Y46" s="210">
        <v>0</v>
      </c>
      <c r="Z46" s="210">
        <v>0</v>
      </c>
      <c r="AA46" s="212" t="s">
        <v>8</v>
      </c>
      <c r="AB46" s="430" t="s">
        <v>8</v>
      </c>
      <c r="AC46" s="210"/>
      <c r="AD46" s="210"/>
      <c r="AE46" s="210" t="s">
        <v>8</v>
      </c>
      <c r="AF46" s="397" t="s">
        <v>8</v>
      </c>
      <c r="AG46" s="213">
        <v>0</v>
      </c>
      <c r="AH46" s="209">
        <v>0</v>
      </c>
      <c r="AI46" s="209" t="s">
        <v>8</v>
      </c>
      <c r="AJ46" s="413" t="s">
        <v>8</v>
      </c>
      <c r="AK46" s="210">
        <v>0</v>
      </c>
      <c r="AL46" s="210">
        <v>0</v>
      </c>
      <c r="AM46" s="210" t="s">
        <v>8</v>
      </c>
      <c r="AN46" s="397" t="s">
        <v>8</v>
      </c>
      <c r="AO46" s="213">
        <v>0</v>
      </c>
      <c r="AP46" s="210">
        <v>0</v>
      </c>
      <c r="AQ46" s="397"/>
      <c r="AR46" s="211" t="s">
        <v>8</v>
      </c>
      <c r="AS46" s="211" t="s">
        <v>8</v>
      </c>
      <c r="AT46" s="424" t="s">
        <v>8</v>
      </c>
      <c r="AU46" s="419"/>
      <c r="AV46" s="177">
        <v>1000</v>
      </c>
      <c r="AW46" s="177">
        <v>1</v>
      </c>
      <c r="AX46" s="181">
        <v>100</v>
      </c>
      <c r="AY46" s="179">
        <v>100</v>
      </c>
      <c r="AZ46" s="180">
        <v>0</v>
      </c>
      <c r="BA46" s="177">
        <v>0</v>
      </c>
      <c r="BB46" s="181" t="s">
        <v>8</v>
      </c>
      <c r="BC46" s="179" t="s">
        <v>8</v>
      </c>
      <c r="BD46" s="180">
        <v>0</v>
      </c>
      <c r="BE46" s="177">
        <v>0</v>
      </c>
      <c r="BF46" s="178" t="s">
        <v>8</v>
      </c>
      <c r="BG46" s="181" t="s">
        <v>8</v>
      </c>
      <c r="BH46" s="177">
        <v>21000</v>
      </c>
      <c r="BI46" s="177">
        <v>7</v>
      </c>
      <c r="BJ46" s="181">
        <v>87.5</v>
      </c>
      <c r="BK46" s="179">
        <v>87.5</v>
      </c>
      <c r="BL46" s="180">
        <v>0</v>
      </c>
      <c r="BM46" s="177">
        <v>0</v>
      </c>
      <c r="BN46" s="181" t="s">
        <v>8</v>
      </c>
      <c r="BO46" s="181" t="s">
        <v>8</v>
      </c>
      <c r="BP46" s="177">
        <v>0</v>
      </c>
      <c r="BQ46" s="177">
        <v>0</v>
      </c>
      <c r="BR46" s="181" t="s">
        <v>8</v>
      </c>
      <c r="BS46" s="179" t="s">
        <v>8</v>
      </c>
      <c r="BT46" s="180">
        <v>0</v>
      </c>
      <c r="BU46" s="177">
        <v>0</v>
      </c>
      <c r="BV46" s="181" t="s">
        <v>8</v>
      </c>
      <c r="BW46" s="179" t="s">
        <v>8</v>
      </c>
      <c r="BX46" s="180">
        <v>22000</v>
      </c>
      <c r="BY46" s="177">
        <v>8</v>
      </c>
      <c r="BZ46" s="177">
        <v>8</v>
      </c>
      <c r="CA46" s="181">
        <v>88</v>
      </c>
      <c r="CB46" s="181">
        <v>88.888888888888886</v>
      </c>
      <c r="CC46" s="182">
        <v>88.888888888888886</v>
      </c>
    </row>
    <row r="47" spans="1:81" s="129" customFormat="1" ht="18" customHeight="1" thickBot="1">
      <c r="A47" s="215" t="s">
        <v>263</v>
      </c>
      <c r="B47" s="216">
        <v>524926300</v>
      </c>
      <c r="C47" s="417">
        <v>245693</v>
      </c>
      <c r="D47" s="255">
        <v>97.902996401513093</v>
      </c>
      <c r="E47" s="414">
        <v>97.598306182196637</v>
      </c>
      <c r="F47" s="217">
        <v>2032740800</v>
      </c>
      <c r="G47" s="217">
        <v>294428</v>
      </c>
      <c r="H47" s="257">
        <v>105.379241271213</v>
      </c>
      <c r="I47" s="256">
        <v>101.29531450511418</v>
      </c>
      <c r="J47" s="218">
        <v>20055800</v>
      </c>
      <c r="K47" s="217">
        <v>4597</v>
      </c>
      <c r="L47" s="255">
        <v>100.25243310522711</v>
      </c>
      <c r="M47" s="258">
        <v>100.10888501742161</v>
      </c>
      <c r="N47" s="218">
        <v>278298000</v>
      </c>
      <c r="O47" s="217">
        <v>46383</v>
      </c>
      <c r="P47" s="260">
        <v>100.20956660761354</v>
      </c>
      <c r="Q47" s="461">
        <v>100.20956660761354</v>
      </c>
      <c r="R47" s="217">
        <v>2856020900</v>
      </c>
      <c r="S47" s="217">
        <v>591101</v>
      </c>
      <c r="T47" s="417">
        <v>436674</v>
      </c>
      <c r="U47" s="255">
        <v>103.37161650453319</v>
      </c>
      <c r="V47" s="255">
        <v>99.632719795037758</v>
      </c>
      <c r="W47" s="446">
        <v>98.991213354975017</v>
      </c>
      <c r="X47" s="215" t="s">
        <v>266</v>
      </c>
      <c r="Y47" s="216">
        <v>7973500</v>
      </c>
      <c r="Z47" s="217">
        <v>2155</v>
      </c>
      <c r="AA47" s="256">
        <v>104.10628019323671</v>
      </c>
      <c r="AB47" s="414">
        <v>104.10628019323671</v>
      </c>
      <c r="AC47" s="217">
        <v>319790000</v>
      </c>
      <c r="AD47" s="216">
        <v>159895</v>
      </c>
      <c r="AE47" s="257">
        <v>95.698519289929493</v>
      </c>
      <c r="AF47" s="256">
        <v>95.698519289929493</v>
      </c>
      <c r="AG47" s="218">
        <v>17902000</v>
      </c>
      <c r="AH47" s="216">
        <v>8951</v>
      </c>
      <c r="AI47" s="255">
        <v>92.70844122216468</v>
      </c>
      <c r="AJ47" s="414">
        <v>92.70844122216468</v>
      </c>
      <c r="AK47" s="217">
        <v>179260800</v>
      </c>
      <c r="AL47" s="217">
        <v>74692</v>
      </c>
      <c r="AM47" s="257">
        <v>102.41320682279384</v>
      </c>
      <c r="AN47" s="256">
        <v>102.41320682279384</v>
      </c>
      <c r="AO47" s="218">
        <v>524926300</v>
      </c>
      <c r="AP47" s="217">
        <v>245693</v>
      </c>
      <c r="AQ47" s="417">
        <v>217147</v>
      </c>
      <c r="AR47" s="425">
        <v>97.902996401513093</v>
      </c>
      <c r="AS47" s="425">
        <v>97.598306182196637</v>
      </c>
      <c r="AT47" s="426">
        <v>97.644186234744993</v>
      </c>
      <c r="AU47" s="420" t="s">
        <v>150</v>
      </c>
      <c r="AV47" s="219">
        <v>144170400</v>
      </c>
      <c r="AW47" s="219">
        <v>60071</v>
      </c>
      <c r="AX47" s="220">
        <v>98.8269939457752</v>
      </c>
      <c r="AY47" s="221">
        <v>98.8269939457752</v>
      </c>
      <c r="AZ47" s="222">
        <v>62000</v>
      </c>
      <c r="BA47" s="219">
        <v>20</v>
      </c>
      <c r="BB47" s="220">
        <v>111.11111111111111</v>
      </c>
      <c r="BC47" s="221">
        <v>111.11111111111111</v>
      </c>
      <c r="BD47" s="222">
        <v>324500</v>
      </c>
      <c r="BE47" s="219">
        <v>59</v>
      </c>
      <c r="BF47" s="223">
        <v>125.53191489361701</v>
      </c>
      <c r="BG47" s="220">
        <v>125.53191489361701</v>
      </c>
      <c r="BH47" s="219">
        <v>908798400</v>
      </c>
      <c r="BI47" s="219">
        <v>126222</v>
      </c>
      <c r="BJ47" s="220">
        <v>104.49273562647461</v>
      </c>
      <c r="BK47" s="221">
        <v>104.49273562647461</v>
      </c>
      <c r="BL47" s="222">
        <v>18078000</v>
      </c>
      <c r="BM47" s="219">
        <v>6026</v>
      </c>
      <c r="BN47" s="220">
        <v>98.015614834092389</v>
      </c>
      <c r="BO47" s="220">
        <v>98.015614834092389</v>
      </c>
      <c r="BP47" s="219">
        <v>253080000</v>
      </c>
      <c r="BQ47" s="219">
        <v>63270</v>
      </c>
      <c r="BR47" s="220">
        <v>99.432666467602274</v>
      </c>
      <c r="BS47" s="221">
        <v>99.432666467602274</v>
      </c>
      <c r="BT47" s="222">
        <v>2400</v>
      </c>
      <c r="BU47" s="219">
        <v>1</v>
      </c>
      <c r="BV47" s="220">
        <v>100</v>
      </c>
      <c r="BW47" s="221">
        <v>100</v>
      </c>
      <c r="BX47" s="222">
        <v>1324515700</v>
      </c>
      <c r="BY47" s="219">
        <v>255669</v>
      </c>
      <c r="BZ47" s="219">
        <v>205276</v>
      </c>
      <c r="CA47" s="220">
        <v>102.76403662902887</v>
      </c>
      <c r="CB47" s="220">
        <v>101.68838297059946</v>
      </c>
      <c r="CC47" s="224">
        <v>101.47459378228609</v>
      </c>
    </row>
    <row r="48" spans="1:81" ht="18" customHeight="1">
      <c r="A48" s="3"/>
      <c r="B48" s="4"/>
      <c r="C48" s="4"/>
      <c r="D48" s="5"/>
      <c r="E48" s="5"/>
      <c r="F48" s="4"/>
      <c r="G48" s="4"/>
      <c r="H48" s="5"/>
      <c r="I48" s="5"/>
      <c r="J48" s="4"/>
      <c r="K48" s="4"/>
      <c r="L48" s="5"/>
      <c r="M48" s="5"/>
      <c r="N48" s="4"/>
      <c r="O48" s="4"/>
      <c r="P48" s="5"/>
      <c r="Q48" s="5"/>
      <c r="R48" s="4"/>
      <c r="S48" s="4"/>
      <c r="T48" s="4"/>
      <c r="U48" s="5"/>
      <c r="V48" s="5"/>
      <c r="W48" s="5"/>
      <c r="X48" s="3"/>
      <c r="Y48" s="4"/>
      <c r="Z48" s="4"/>
      <c r="AA48" s="5"/>
      <c r="AB48" s="5"/>
      <c r="AC48" s="4"/>
      <c r="AD48" s="4"/>
      <c r="AE48" s="5"/>
      <c r="AF48" s="5"/>
      <c r="AG48" s="4"/>
      <c r="AH48" s="4"/>
      <c r="AI48" s="5"/>
      <c r="AJ48" s="5"/>
      <c r="AK48" s="4"/>
      <c r="AL48" s="4"/>
      <c r="AM48" s="5"/>
      <c r="AN48" s="5"/>
      <c r="AO48" s="4"/>
      <c r="AP48" s="4"/>
      <c r="AQ48" s="4"/>
      <c r="AR48" s="5"/>
      <c r="AS48" s="5"/>
      <c r="AT48" s="5"/>
      <c r="AU48" s="3"/>
      <c r="AV48" s="4"/>
      <c r="AW48" s="4"/>
      <c r="AX48" s="5"/>
      <c r="AY48" s="5"/>
      <c r="AZ48" s="4"/>
      <c r="BA48" s="4"/>
      <c r="BB48" s="5"/>
      <c r="BC48" s="5"/>
      <c r="BD48" s="4"/>
      <c r="BE48" s="4"/>
      <c r="BF48" s="5"/>
      <c r="BG48" s="5"/>
      <c r="BH48" s="4"/>
      <c r="BI48" s="4"/>
      <c r="BJ48" s="5"/>
      <c r="BK48" s="5"/>
      <c r="BL48" s="4"/>
      <c r="BM48" s="4"/>
      <c r="BN48" s="5"/>
      <c r="BO48" s="5"/>
      <c r="BP48" s="4"/>
      <c r="BQ48" s="4"/>
      <c r="BR48" s="5"/>
      <c r="BS48" s="5"/>
      <c r="BT48" s="4"/>
      <c r="BU48" s="4"/>
      <c r="BV48" s="5"/>
      <c r="BW48" s="5"/>
      <c r="BX48" s="4"/>
      <c r="BY48" s="4"/>
      <c r="BZ48" s="4"/>
      <c r="CA48" s="5"/>
      <c r="CB48" s="5"/>
      <c r="CC48" s="5"/>
    </row>
    <row r="49" spans="1:81" ht="18" customHeight="1">
      <c r="A49" s="3"/>
      <c r="B49" s="4"/>
      <c r="C49" s="4"/>
      <c r="D49" s="5"/>
      <c r="E49" s="5"/>
      <c r="F49" s="4"/>
      <c r="G49" s="4"/>
      <c r="H49" s="5"/>
      <c r="I49" s="5"/>
      <c r="J49" s="4"/>
      <c r="K49" s="4"/>
      <c r="L49" s="5"/>
      <c r="M49" s="5"/>
      <c r="N49" s="4"/>
      <c r="O49" s="4"/>
      <c r="P49" s="5"/>
      <c r="Q49" s="5"/>
      <c r="R49" s="4"/>
      <c r="S49" s="4"/>
      <c r="T49" s="4"/>
      <c r="U49" s="5"/>
      <c r="V49" s="5"/>
      <c r="W49" s="5"/>
      <c r="X49" s="3"/>
      <c r="Y49" s="4"/>
      <c r="Z49" s="4"/>
      <c r="AA49" s="5"/>
      <c r="AB49" s="5"/>
      <c r="AC49" s="4"/>
      <c r="AD49" s="4"/>
      <c r="AE49" s="5"/>
      <c r="AF49" s="5"/>
      <c r="AG49" s="4"/>
      <c r="AH49" s="4"/>
      <c r="AI49" s="5"/>
      <c r="AJ49" s="5"/>
      <c r="AK49" s="4"/>
      <c r="AL49" s="4"/>
      <c r="AM49" s="5"/>
      <c r="AN49" s="5"/>
      <c r="AO49" s="4"/>
      <c r="AP49" s="4"/>
      <c r="AQ49" s="4"/>
      <c r="AR49" s="5"/>
      <c r="AS49" s="5"/>
      <c r="AT49" s="5"/>
      <c r="AU49" s="3"/>
      <c r="AV49" s="4"/>
      <c r="AW49" s="4"/>
      <c r="AX49" s="5"/>
      <c r="AY49" s="5"/>
      <c r="AZ49" s="4"/>
      <c r="BA49" s="4"/>
      <c r="BB49" s="5"/>
      <c r="BC49" s="5"/>
      <c r="BD49" s="4"/>
      <c r="BE49" s="4"/>
      <c r="BF49" s="5"/>
      <c r="BG49" s="5"/>
      <c r="BH49" s="4"/>
      <c r="BI49" s="4"/>
      <c r="BJ49" s="5"/>
      <c r="BK49" s="5"/>
      <c r="BL49" s="4"/>
      <c r="BM49" s="4"/>
      <c r="BN49" s="5"/>
      <c r="BO49" s="5"/>
      <c r="BP49" s="4"/>
      <c r="BQ49" s="4"/>
      <c r="BR49" s="5"/>
      <c r="BS49" s="5"/>
      <c r="BT49" s="4"/>
      <c r="BU49" s="4"/>
      <c r="BV49" s="5"/>
      <c r="BW49" s="5"/>
      <c r="BX49" s="4"/>
      <c r="BY49" s="4"/>
      <c r="BZ49" s="4"/>
      <c r="CA49" s="5"/>
      <c r="CB49" s="5"/>
      <c r="CC49" s="5"/>
    </row>
    <row r="50" spans="1:81" ht="18" customHeight="1">
      <c r="A50" s="3"/>
      <c r="B50" s="4"/>
      <c r="C50" s="4"/>
      <c r="D50" s="5"/>
      <c r="E50" s="5"/>
      <c r="F50" s="4"/>
      <c r="G50" s="4"/>
      <c r="H50" s="5"/>
      <c r="I50" s="5"/>
      <c r="J50" s="4"/>
      <c r="K50" s="4"/>
      <c r="L50" s="5"/>
      <c r="M50" s="5"/>
      <c r="N50" s="4"/>
      <c r="O50" s="4"/>
      <c r="P50" s="5"/>
      <c r="Q50" s="5"/>
      <c r="R50" s="4"/>
      <c r="S50" s="4"/>
      <c r="T50" s="4"/>
      <c r="U50" s="5"/>
      <c r="V50" s="5"/>
      <c r="W50" s="5"/>
      <c r="X50" s="3"/>
      <c r="Y50" s="4"/>
      <c r="Z50" s="4"/>
      <c r="AA50" s="5"/>
      <c r="AB50" s="5"/>
      <c r="AC50" s="4"/>
      <c r="AD50" s="4"/>
      <c r="AE50" s="5"/>
      <c r="AF50" s="5"/>
      <c r="AG50" s="4"/>
      <c r="AH50" s="4"/>
      <c r="AI50" s="5"/>
      <c r="AJ50" s="5"/>
      <c r="AK50" s="4"/>
      <c r="AL50" s="4"/>
      <c r="AM50" s="5"/>
      <c r="AN50" s="5"/>
      <c r="AO50" s="4"/>
      <c r="AP50" s="4"/>
      <c r="AQ50" s="4"/>
      <c r="AR50" s="5"/>
      <c r="AS50" s="5"/>
      <c r="AT50" s="5"/>
      <c r="AU50" s="3"/>
      <c r="AV50" s="4"/>
      <c r="AW50" s="4"/>
      <c r="AX50" s="5"/>
      <c r="AY50" s="5"/>
      <c r="AZ50" s="4"/>
      <c r="BA50" s="4"/>
      <c r="BB50" s="5"/>
      <c r="BC50" s="5"/>
      <c r="BD50" s="4"/>
      <c r="BE50" s="4"/>
      <c r="BF50" s="5"/>
      <c r="BG50" s="5"/>
      <c r="BH50" s="4"/>
      <c r="BI50" s="4"/>
      <c r="BJ50" s="5"/>
      <c r="BK50" s="5"/>
      <c r="BL50" s="4"/>
      <c r="BM50" s="4"/>
      <c r="BN50" s="5"/>
      <c r="BO50" s="5"/>
      <c r="BP50" s="4"/>
      <c r="BQ50" s="4"/>
      <c r="BR50" s="5"/>
      <c r="BS50" s="5"/>
      <c r="BT50" s="4"/>
      <c r="BU50" s="4"/>
      <c r="BV50" s="5"/>
      <c r="BW50" s="5"/>
      <c r="BX50" s="4"/>
      <c r="BY50" s="4"/>
      <c r="BZ50" s="4"/>
      <c r="CA50" s="5"/>
      <c r="CB50" s="5"/>
      <c r="CC50" s="5"/>
    </row>
    <row r="51" spans="1:81" ht="18" customHeight="1">
      <c r="A51" s="3"/>
      <c r="B51" s="4"/>
      <c r="C51" s="4"/>
      <c r="D51" s="5"/>
      <c r="E51" s="5"/>
      <c r="F51" s="4"/>
      <c r="G51" s="4"/>
      <c r="H51" s="5"/>
      <c r="I51" s="5"/>
      <c r="J51" s="4"/>
      <c r="K51" s="4"/>
      <c r="L51" s="5"/>
      <c r="M51" s="5"/>
      <c r="N51" s="4"/>
      <c r="O51" s="4"/>
      <c r="P51" s="5"/>
      <c r="Q51" s="5"/>
      <c r="R51" s="4"/>
      <c r="S51" s="4"/>
      <c r="T51" s="4"/>
      <c r="U51" s="5"/>
      <c r="V51" s="5"/>
      <c r="W51" s="5"/>
      <c r="X51" s="3"/>
      <c r="Y51" s="4"/>
      <c r="Z51" s="4"/>
      <c r="AA51" s="5"/>
      <c r="AB51" s="5"/>
      <c r="AC51" s="4"/>
      <c r="AD51" s="4"/>
      <c r="AE51" s="5"/>
      <c r="AF51" s="5"/>
      <c r="AG51" s="4"/>
      <c r="AH51" s="4"/>
      <c r="AI51" s="5"/>
      <c r="AJ51" s="5"/>
      <c r="AK51" s="4"/>
      <c r="AL51" s="4"/>
      <c r="AM51" s="5"/>
      <c r="AN51" s="5"/>
      <c r="AO51" s="4"/>
      <c r="AP51" s="4"/>
      <c r="AQ51" s="4"/>
      <c r="AR51" s="5"/>
      <c r="AS51" s="5"/>
      <c r="AT51" s="5"/>
      <c r="AU51" s="3"/>
      <c r="AV51" s="4"/>
      <c r="AW51" s="4"/>
      <c r="AX51" s="5"/>
      <c r="AY51" s="5"/>
      <c r="AZ51" s="4"/>
      <c r="BA51" s="4"/>
      <c r="BB51" s="5"/>
      <c r="BC51" s="5"/>
      <c r="BD51" s="4"/>
      <c r="BE51" s="4"/>
      <c r="BF51" s="5"/>
      <c r="BG51" s="5"/>
      <c r="BH51" s="4"/>
      <c r="BI51" s="4"/>
      <c r="BJ51" s="5"/>
      <c r="BK51" s="5"/>
      <c r="BL51" s="4"/>
      <c r="BM51" s="4"/>
      <c r="BN51" s="5"/>
      <c r="BO51" s="5"/>
      <c r="BP51" s="4"/>
      <c r="BQ51" s="4"/>
      <c r="BR51" s="5"/>
      <c r="BS51" s="5"/>
      <c r="BT51" s="4"/>
      <c r="BU51" s="4"/>
      <c r="BV51" s="5"/>
      <c r="BW51" s="5"/>
      <c r="BX51" s="4"/>
      <c r="BY51" s="4"/>
      <c r="BZ51" s="4"/>
      <c r="CA51" s="5"/>
      <c r="CB51" s="5"/>
      <c r="CC51" s="5"/>
    </row>
    <row r="52" spans="1:81">
      <c r="AG52" s="6"/>
      <c r="AH52" s="6"/>
      <c r="BQ52" s="2"/>
    </row>
    <row r="53" spans="1:81" s="7" customFormat="1">
      <c r="A53" s="500" t="s">
        <v>242</v>
      </c>
      <c r="B53" s="500"/>
      <c r="C53" s="500"/>
      <c r="D53" s="500"/>
      <c r="E53" s="500"/>
      <c r="F53" s="500"/>
      <c r="G53" s="500"/>
      <c r="H53" s="500"/>
      <c r="I53" s="500"/>
      <c r="J53" s="500"/>
      <c r="K53" s="500"/>
      <c r="L53" s="500" t="s">
        <v>243</v>
      </c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 t="s">
        <v>245</v>
      </c>
      <c r="Y53" s="500"/>
      <c r="Z53" s="500"/>
      <c r="AA53" s="500"/>
      <c r="AB53" s="500"/>
      <c r="AC53" s="500"/>
      <c r="AD53" s="500"/>
      <c r="AE53" s="500"/>
      <c r="AF53" s="500"/>
      <c r="AG53" s="500"/>
      <c r="AH53" s="500"/>
      <c r="AI53" s="500" t="s">
        <v>244</v>
      </c>
      <c r="AJ53" s="500"/>
      <c r="AK53" s="500"/>
      <c r="AL53" s="500"/>
      <c r="AM53" s="500"/>
      <c r="AN53" s="500"/>
      <c r="AO53" s="500"/>
      <c r="AP53" s="500"/>
      <c r="AQ53" s="500"/>
      <c r="AR53" s="500"/>
      <c r="AS53" s="500"/>
      <c r="AT53" s="500"/>
    </row>
  </sheetData>
  <mergeCells count="25">
    <mergeCell ref="R1:W1"/>
    <mergeCell ref="X1:AD1"/>
    <mergeCell ref="AO1:AT1"/>
    <mergeCell ref="Y2:AA2"/>
    <mergeCell ref="B3:C3"/>
    <mergeCell ref="F3:G3"/>
    <mergeCell ref="J3:K3"/>
    <mergeCell ref="N3:P3"/>
    <mergeCell ref="AC4:AF4"/>
    <mergeCell ref="AG4:AH4"/>
    <mergeCell ref="AK4:AN4"/>
    <mergeCell ref="D5:E5"/>
    <mergeCell ref="H5:I5"/>
    <mergeCell ref="L5:M5"/>
    <mergeCell ref="P5:Q5"/>
    <mergeCell ref="U5:W5"/>
    <mergeCell ref="AA5:AB5"/>
    <mergeCell ref="AE5:AF5"/>
    <mergeCell ref="AI5:AJ5"/>
    <mergeCell ref="AM5:AN5"/>
    <mergeCell ref="AR5:AT5"/>
    <mergeCell ref="A53:K53"/>
    <mergeCell ref="L53:W53"/>
    <mergeCell ref="X53:AH53"/>
    <mergeCell ref="AI53:AT53"/>
  </mergeCells>
  <phoneticPr fontId="2"/>
  <printOptions horizontalCentered="1"/>
  <pageMargins left="0" right="0" top="0.78740157480314965" bottom="0" header="0.51181102362204722" footer="0.51181102362204722"/>
  <pageSetup paperSize="9" scale="85" fitToWidth="2" orientation="portrait" r:id="rId1"/>
  <headerFooter alignWithMargins="0"/>
  <colBreaks count="5" manualBreakCount="5">
    <brk id="11" max="1048575" man="1"/>
    <brk id="23" max="1048575" man="1"/>
    <brk id="34" max="1048575" man="1"/>
    <brk id="46" max="1048575" man="1"/>
    <brk id="6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9"/>
  <sheetViews>
    <sheetView view="pageBreakPreview" topLeftCell="A37" zoomScale="50" zoomScaleNormal="50" zoomScaleSheetLayoutView="50" workbookViewId="0">
      <selection activeCell="AZ44" sqref="AZ44:BA44"/>
    </sheetView>
  </sheetViews>
  <sheetFormatPr defaultRowHeight="14.25"/>
  <cols>
    <col min="1" max="1" width="15.625" style="294" customWidth="1"/>
    <col min="2" max="2" width="17.625" style="294" customWidth="1"/>
    <col min="3" max="3" width="11.125" style="294" customWidth="1"/>
    <col min="4" max="5" width="9.375" style="294" customWidth="1"/>
    <col min="6" max="6" width="10.875" style="294" customWidth="1"/>
    <col min="7" max="7" width="7.75" style="294" customWidth="1"/>
    <col min="8" max="9" width="8.375" style="294" bestFit="1" customWidth="1"/>
    <col min="10" max="10" width="10.875" style="294" customWidth="1"/>
    <col min="11" max="11" width="7.75" style="294" customWidth="1"/>
    <col min="12" max="17" width="8.375" style="294" bestFit="1" customWidth="1"/>
    <col min="18" max="18" width="13.5" style="294" customWidth="1"/>
    <col min="19" max="20" width="9.5" style="294" customWidth="1"/>
    <col min="21" max="21" width="11.125" style="294" bestFit="1" customWidth="1"/>
    <col min="22" max="22" width="14.625" style="294" bestFit="1" customWidth="1"/>
    <col min="23" max="23" width="7.75" style="294" customWidth="1"/>
    <col min="24" max="24" width="10.875" style="294" customWidth="1"/>
    <col min="25" max="25" width="7.75" style="294" customWidth="1"/>
    <col min="26" max="26" width="10.875" style="294" customWidth="1"/>
    <col min="27" max="27" width="7.75" style="294" customWidth="1"/>
    <col min="28" max="28" width="10.875" style="294" customWidth="1"/>
    <col min="29" max="29" width="7.75" style="294" customWidth="1"/>
    <col min="30" max="30" width="10.875" style="294" customWidth="1"/>
    <col min="31" max="31" width="7.75" style="294" customWidth="1"/>
    <col min="32" max="32" width="10.875" style="294" customWidth="1"/>
    <col min="33" max="33" width="7.75" style="294" customWidth="1"/>
    <col min="34" max="34" width="13.5" style="294" customWidth="1"/>
    <col min="35" max="36" width="9.5" style="294" customWidth="1"/>
    <col min="37" max="37" width="9.75" style="294" customWidth="1"/>
    <col min="38" max="38" width="15.625" style="294" customWidth="1"/>
    <col min="39" max="39" width="7.75" style="294" customWidth="1"/>
    <col min="40" max="40" width="15.625" style="294" customWidth="1"/>
    <col min="41" max="41" width="7.75" style="294" customWidth="1"/>
    <col min="42" max="42" width="15.625" style="294" customWidth="1"/>
    <col min="43" max="43" width="7.75" style="294" customWidth="1"/>
    <col min="44" max="44" width="15.625" style="294" customWidth="1"/>
    <col min="45" max="45" width="7.75" style="294" customWidth="1"/>
    <col min="46" max="46" width="15.625" style="294" customWidth="1"/>
    <col min="47" max="47" width="7.75" style="294" customWidth="1"/>
    <col min="48" max="48" width="15.625" style="294" customWidth="1"/>
    <col min="49" max="49" width="7.75" style="294" customWidth="1"/>
    <col min="50" max="50" width="15.25" style="294" customWidth="1"/>
    <col min="51" max="53" width="9.5" style="294" customWidth="1"/>
    <col min="54" max="54" width="15.625" style="294" customWidth="1"/>
    <col min="55" max="55" width="7.75" style="294" customWidth="1"/>
    <col min="56" max="56" width="15.625" style="294" customWidth="1"/>
    <col min="57" max="57" width="7.75" style="294" customWidth="1"/>
    <col min="58" max="58" width="15.625" style="294" customWidth="1"/>
    <col min="59" max="59" width="7.75" style="294" customWidth="1"/>
    <col min="60" max="60" width="15.625" style="294" customWidth="1"/>
    <col min="61" max="61" width="7.75" style="294" customWidth="1"/>
    <col min="62" max="62" width="15.625" style="294" customWidth="1"/>
    <col min="63" max="63" width="7.75" style="294" customWidth="1"/>
    <col min="64" max="64" width="15.625" style="294" customWidth="1"/>
    <col min="65" max="65" width="7.75" style="294" customWidth="1"/>
    <col min="66" max="66" width="15.625" style="294" customWidth="1"/>
    <col min="67" max="67" width="9.5" style="294" customWidth="1"/>
    <col min="68" max="68" width="9.375" style="294" customWidth="1"/>
    <col min="69" max="69" width="9.625" style="294" customWidth="1"/>
    <col min="70" max="70" width="15.625" style="294" customWidth="1"/>
    <col min="71" max="71" width="7.75" style="294" customWidth="1"/>
    <col min="72" max="72" width="15.625" style="294" customWidth="1"/>
    <col min="73" max="73" width="7.75" style="294" customWidth="1"/>
    <col min="74" max="74" width="15.625" style="294" customWidth="1"/>
    <col min="75" max="75" width="7.75" style="294" customWidth="1"/>
    <col min="76" max="76" width="15.625" style="294" customWidth="1"/>
    <col min="77" max="77" width="7.75" style="294" customWidth="1"/>
    <col min="78" max="78" width="15.625" style="294" customWidth="1"/>
    <col min="79" max="79" width="7.75" style="294" customWidth="1"/>
    <col min="80" max="80" width="15.625" style="294" customWidth="1"/>
    <col min="81" max="81" width="7.75" style="294" customWidth="1"/>
    <col min="82" max="82" width="15.625" style="294" customWidth="1"/>
    <col min="83" max="83" width="9.5" style="294" customWidth="1"/>
    <col min="84" max="86" width="9.375" style="294" customWidth="1"/>
    <col min="87" max="87" width="8.625" style="294" customWidth="1"/>
    <col min="88" max="89" width="9.375" style="294" customWidth="1"/>
    <col min="90" max="90" width="21.625" style="294" customWidth="1"/>
    <col min="91" max="92" width="15.125" style="294" customWidth="1"/>
    <col min="93" max="94" width="9.375" style="294" customWidth="1"/>
    <col min="95" max="95" width="10.25" style="294" customWidth="1"/>
    <col min="96" max="96" width="15.625" style="294" customWidth="1"/>
    <col min="97" max="97" width="7.75" style="294" customWidth="1"/>
    <col min="98" max="98" width="15.625" style="294" customWidth="1"/>
    <col min="99" max="99" width="7.75" style="294" customWidth="1"/>
    <col min="100" max="100" width="15.625" style="294" customWidth="1"/>
    <col min="101" max="101" width="9.5" style="294" customWidth="1"/>
    <col min="102" max="104" width="9.375" style="294" customWidth="1"/>
    <col min="105" max="105" width="8.625" style="294" customWidth="1"/>
    <col min="106" max="107" width="9.375" style="294" customWidth="1"/>
    <col min="108" max="108" width="21.625" style="294" customWidth="1"/>
    <col min="109" max="110" width="15.125" style="294" customWidth="1"/>
    <col min="111" max="112" width="9.375" style="294" customWidth="1"/>
    <col min="113" max="113" width="10.25" style="294" customWidth="1"/>
    <col min="114" max="16384" width="9" style="294"/>
  </cols>
  <sheetData>
    <row r="1" spans="1:95" ht="14.25" customHeight="1" thickBot="1"/>
    <row r="2" spans="1:95" ht="32.1" customHeight="1">
      <c r="A2" s="295"/>
      <c r="B2" s="296" t="s">
        <v>110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8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9"/>
    </row>
    <row r="3" spans="1:95" ht="32.1" customHeight="1">
      <c r="A3" s="300"/>
      <c r="B3" s="301"/>
      <c r="C3" s="301"/>
      <c r="D3" s="301"/>
      <c r="E3" s="301"/>
      <c r="F3" s="514" t="s">
        <v>43</v>
      </c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3"/>
      <c r="V3" s="514" t="s">
        <v>253</v>
      </c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3"/>
      <c r="AL3" s="512" t="s">
        <v>267</v>
      </c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3"/>
      <c r="BB3" s="514" t="s">
        <v>240</v>
      </c>
      <c r="BC3" s="512"/>
      <c r="BD3" s="512"/>
      <c r="BE3" s="512"/>
      <c r="BF3" s="512"/>
      <c r="BG3" s="512"/>
      <c r="BH3" s="512"/>
      <c r="BI3" s="512"/>
      <c r="BJ3" s="512"/>
      <c r="BK3" s="512"/>
      <c r="BL3" s="512"/>
      <c r="BM3" s="512"/>
      <c r="BN3" s="512"/>
      <c r="BO3" s="512"/>
      <c r="BP3" s="512"/>
      <c r="BQ3" s="513"/>
      <c r="BR3" s="514" t="s">
        <v>241</v>
      </c>
      <c r="BS3" s="512"/>
      <c r="BT3" s="512"/>
      <c r="BU3" s="512"/>
      <c r="BV3" s="512"/>
      <c r="BW3" s="512"/>
      <c r="BX3" s="512"/>
      <c r="BY3" s="512"/>
      <c r="BZ3" s="512"/>
      <c r="CA3" s="512"/>
      <c r="CB3" s="512"/>
      <c r="CC3" s="512"/>
      <c r="CD3" s="512"/>
      <c r="CE3" s="512"/>
      <c r="CF3" s="512"/>
      <c r="CG3" s="513"/>
      <c r="CH3" s="515" t="s">
        <v>114</v>
      </c>
      <c r="CI3" s="516"/>
      <c r="CJ3" s="516"/>
      <c r="CK3" s="517"/>
      <c r="CL3" s="302"/>
      <c r="CM3" s="301"/>
      <c r="CN3" s="301"/>
      <c r="CO3" s="301"/>
      <c r="CP3" s="301"/>
      <c r="CQ3" s="303"/>
    </row>
    <row r="4" spans="1:95" ht="32.1" customHeight="1">
      <c r="A4" s="300"/>
      <c r="B4" s="304" t="s">
        <v>113</v>
      </c>
      <c r="C4" s="305"/>
      <c r="D4" s="305"/>
      <c r="E4" s="305"/>
      <c r="F4" s="518" t="s">
        <v>192</v>
      </c>
      <c r="G4" s="519"/>
      <c r="H4" s="521" t="s">
        <v>268</v>
      </c>
      <c r="I4" s="521"/>
      <c r="J4" s="521" t="s">
        <v>193</v>
      </c>
      <c r="K4" s="521"/>
      <c r="L4" s="521" t="s">
        <v>194</v>
      </c>
      <c r="M4" s="521"/>
      <c r="N4" s="521" t="s">
        <v>195</v>
      </c>
      <c r="O4" s="521"/>
      <c r="P4" s="521" t="s">
        <v>196</v>
      </c>
      <c r="Q4" s="521"/>
      <c r="R4" s="516" t="s">
        <v>190</v>
      </c>
      <c r="S4" s="525"/>
      <c r="T4" s="522" t="s">
        <v>117</v>
      </c>
      <c r="U4" s="517"/>
      <c r="V4" s="514" t="s">
        <v>269</v>
      </c>
      <c r="W4" s="524"/>
      <c r="X4" s="521" t="s">
        <v>268</v>
      </c>
      <c r="Y4" s="521"/>
      <c r="Z4" s="521" t="s">
        <v>193</v>
      </c>
      <c r="AA4" s="521"/>
      <c r="AB4" s="521" t="s">
        <v>194</v>
      </c>
      <c r="AC4" s="521"/>
      <c r="AD4" s="521" t="s">
        <v>195</v>
      </c>
      <c r="AE4" s="521"/>
      <c r="AF4" s="521" t="s">
        <v>196</v>
      </c>
      <c r="AG4" s="521"/>
      <c r="AH4" s="516" t="s">
        <v>190</v>
      </c>
      <c r="AI4" s="525"/>
      <c r="AJ4" s="522" t="s">
        <v>117</v>
      </c>
      <c r="AK4" s="517"/>
      <c r="AL4" s="514" t="s">
        <v>269</v>
      </c>
      <c r="AM4" s="524"/>
      <c r="AN4" s="521" t="s">
        <v>268</v>
      </c>
      <c r="AO4" s="521"/>
      <c r="AP4" s="521" t="s">
        <v>193</v>
      </c>
      <c r="AQ4" s="521"/>
      <c r="AR4" s="521" t="s">
        <v>194</v>
      </c>
      <c r="AS4" s="521"/>
      <c r="AT4" s="521" t="s">
        <v>195</v>
      </c>
      <c r="AU4" s="521"/>
      <c r="AV4" s="521" t="s">
        <v>196</v>
      </c>
      <c r="AW4" s="521"/>
      <c r="AX4" s="516" t="s">
        <v>190</v>
      </c>
      <c r="AY4" s="525"/>
      <c r="AZ4" s="522" t="s">
        <v>117</v>
      </c>
      <c r="BA4" s="517"/>
      <c r="BB4" s="514" t="s">
        <v>203</v>
      </c>
      <c r="BC4" s="524"/>
      <c r="BD4" s="521" t="s">
        <v>268</v>
      </c>
      <c r="BE4" s="521"/>
      <c r="BF4" s="521" t="s">
        <v>193</v>
      </c>
      <c r="BG4" s="521"/>
      <c r="BH4" s="521" t="s">
        <v>194</v>
      </c>
      <c r="BI4" s="521"/>
      <c r="BJ4" s="521" t="s">
        <v>195</v>
      </c>
      <c r="BK4" s="521"/>
      <c r="BL4" s="521" t="s">
        <v>196</v>
      </c>
      <c r="BM4" s="521"/>
      <c r="BN4" s="516" t="s">
        <v>190</v>
      </c>
      <c r="BO4" s="525"/>
      <c r="BP4" s="522" t="s">
        <v>117</v>
      </c>
      <c r="BQ4" s="517"/>
      <c r="BR4" s="514" t="s">
        <v>269</v>
      </c>
      <c r="BS4" s="524"/>
      <c r="BT4" s="521" t="s">
        <v>268</v>
      </c>
      <c r="BU4" s="521"/>
      <c r="BV4" s="521" t="s">
        <v>193</v>
      </c>
      <c r="BW4" s="521"/>
      <c r="BX4" s="521" t="s">
        <v>194</v>
      </c>
      <c r="BY4" s="521"/>
      <c r="BZ4" s="521" t="s">
        <v>195</v>
      </c>
      <c r="CA4" s="521"/>
      <c r="CB4" s="521" t="s">
        <v>196</v>
      </c>
      <c r="CC4" s="521"/>
      <c r="CD4" s="516" t="s">
        <v>190</v>
      </c>
      <c r="CE4" s="525"/>
      <c r="CF4" s="522" t="s">
        <v>117</v>
      </c>
      <c r="CG4" s="517"/>
      <c r="CH4" s="518"/>
      <c r="CI4" s="519"/>
      <c r="CJ4" s="519"/>
      <c r="CK4" s="520"/>
      <c r="CL4" s="306" t="s">
        <v>99</v>
      </c>
      <c r="CM4" s="305"/>
      <c r="CN4" s="305"/>
      <c r="CO4" s="305"/>
      <c r="CP4" s="305"/>
      <c r="CQ4" s="307"/>
    </row>
    <row r="5" spans="1:95" ht="32.1" customHeight="1">
      <c r="A5" s="308" t="s">
        <v>118</v>
      </c>
      <c r="B5" s="309"/>
      <c r="C5" s="309"/>
      <c r="D5" s="310" t="s">
        <v>117</v>
      </c>
      <c r="E5" s="310"/>
      <c r="F5" s="514" t="s">
        <v>198</v>
      </c>
      <c r="G5" s="512"/>
      <c r="H5" s="521" t="s">
        <v>197</v>
      </c>
      <c r="I5" s="521"/>
      <c r="J5" s="521" t="s">
        <v>199</v>
      </c>
      <c r="K5" s="521"/>
      <c r="L5" s="521" t="s">
        <v>200</v>
      </c>
      <c r="M5" s="521"/>
      <c r="N5" s="521" t="s">
        <v>201</v>
      </c>
      <c r="O5" s="521"/>
      <c r="P5" s="521" t="s">
        <v>202</v>
      </c>
      <c r="Q5" s="521"/>
      <c r="R5" s="519"/>
      <c r="S5" s="526"/>
      <c r="T5" s="523"/>
      <c r="U5" s="520"/>
      <c r="V5" s="514" t="s">
        <v>204</v>
      </c>
      <c r="W5" s="524"/>
      <c r="X5" s="521" t="s">
        <v>205</v>
      </c>
      <c r="Y5" s="521"/>
      <c r="Z5" s="521" t="s">
        <v>206</v>
      </c>
      <c r="AA5" s="521"/>
      <c r="AB5" s="521" t="s">
        <v>207</v>
      </c>
      <c r="AC5" s="521"/>
      <c r="AD5" s="521" t="s">
        <v>208</v>
      </c>
      <c r="AE5" s="521"/>
      <c r="AF5" s="521" t="s">
        <v>209</v>
      </c>
      <c r="AG5" s="521"/>
      <c r="AH5" s="519"/>
      <c r="AI5" s="526"/>
      <c r="AJ5" s="523"/>
      <c r="AK5" s="520"/>
      <c r="AL5" s="514" t="s">
        <v>210</v>
      </c>
      <c r="AM5" s="524"/>
      <c r="AN5" s="521" t="s">
        <v>211</v>
      </c>
      <c r="AO5" s="521"/>
      <c r="AP5" s="521" t="s">
        <v>212</v>
      </c>
      <c r="AQ5" s="521"/>
      <c r="AR5" s="521" t="s">
        <v>213</v>
      </c>
      <c r="AS5" s="521"/>
      <c r="AT5" s="521" t="s">
        <v>214</v>
      </c>
      <c r="AU5" s="521"/>
      <c r="AV5" s="521" t="s">
        <v>215</v>
      </c>
      <c r="AW5" s="521"/>
      <c r="AX5" s="519"/>
      <c r="AY5" s="526"/>
      <c r="AZ5" s="523"/>
      <c r="BA5" s="520"/>
      <c r="BB5" s="514" t="s">
        <v>202</v>
      </c>
      <c r="BC5" s="524"/>
      <c r="BD5" s="521" t="s">
        <v>216</v>
      </c>
      <c r="BE5" s="521"/>
      <c r="BF5" s="521" t="s">
        <v>217</v>
      </c>
      <c r="BG5" s="521"/>
      <c r="BH5" s="521" t="s">
        <v>200</v>
      </c>
      <c r="BI5" s="521"/>
      <c r="BJ5" s="521" t="s">
        <v>218</v>
      </c>
      <c r="BK5" s="521"/>
      <c r="BL5" s="521" t="s">
        <v>219</v>
      </c>
      <c r="BM5" s="521"/>
      <c r="BN5" s="519"/>
      <c r="BO5" s="526"/>
      <c r="BP5" s="523"/>
      <c r="BQ5" s="520"/>
      <c r="BR5" s="514" t="s">
        <v>220</v>
      </c>
      <c r="BS5" s="524"/>
      <c r="BT5" s="521" t="s">
        <v>221</v>
      </c>
      <c r="BU5" s="521"/>
      <c r="BV5" s="521" t="s">
        <v>222</v>
      </c>
      <c r="BW5" s="521"/>
      <c r="BX5" s="521" t="s">
        <v>223</v>
      </c>
      <c r="BY5" s="521"/>
      <c r="BZ5" s="521" t="s">
        <v>224</v>
      </c>
      <c r="CA5" s="521"/>
      <c r="CB5" s="521" t="s">
        <v>216</v>
      </c>
      <c r="CC5" s="521"/>
      <c r="CD5" s="519"/>
      <c r="CE5" s="526"/>
      <c r="CF5" s="523"/>
      <c r="CG5" s="520"/>
      <c r="CH5" s="311"/>
      <c r="CI5" s="309"/>
      <c r="CJ5" s="310" t="s">
        <v>117</v>
      </c>
      <c r="CK5" s="310"/>
      <c r="CL5" s="311"/>
      <c r="CM5" s="309"/>
      <c r="CN5" s="309"/>
      <c r="CO5" s="312" t="s">
        <v>117</v>
      </c>
      <c r="CP5" s="313"/>
      <c r="CQ5" s="314"/>
    </row>
    <row r="6" spans="1:95" ht="37.5">
      <c r="A6" s="300"/>
      <c r="B6" s="315" t="s">
        <v>120</v>
      </c>
      <c r="C6" s="315" t="s">
        <v>121</v>
      </c>
      <c r="D6" s="309" t="s">
        <v>120</v>
      </c>
      <c r="E6" s="301" t="s">
        <v>121</v>
      </c>
      <c r="F6" s="316" t="s">
        <v>120</v>
      </c>
      <c r="G6" s="301" t="s">
        <v>121</v>
      </c>
      <c r="H6" s="317" t="s">
        <v>120</v>
      </c>
      <c r="I6" s="317" t="s">
        <v>121</v>
      </c>
      <c r="J6" s="317" t="s">
        <v>120</v>
      </c>
      <c r="K6" s="317" t="s">
        <v>121</v>
      </c>
      <c r="L6" s="317" t="s">
        <v>120</v>
      </c>
      <c r="M6" s="317" t="s">
        <v>121</v>
      </c>
      <c r="N6" s="317" t="s">
        <v>120</v>
      </c>
      <c r="O6" s="317" t="s">
        <v>121</v>
      </c>
      <c r="P6" s="317" t="s">
        <v>120</v>
      </c>
      <c r="Q6" s="317" t="s">
        <v>121</v>
      </c>
      <c r="R6" s="309" t="s">
        <v>120</v>
      </c>
      <c r="S6" s="315" t="s">
        <v>121</v>
      </c>
      <c r="T6" s="309" t="s">
        <v>120</v>
      </c>
      <c r="U6" s="318" t="s">
        <v>60</v>
      </c>
      <c r="V6" s="316" t="s">
        <v>120</v>
      </c>
      <c r="W6" s="315" t="s">
        <v>121</v>
      </c>
      <c r="X6" s="317" t="s">
        <v>120</v>
      </c>
      <c r="Y6" s="317" t="s">
        <v>121</v>
      </c>
      <c r="Z6" s="317" t="s">
        <v>120</v>
      </c>
      <c r="AA6" s="317" t="s">
        <v>121</v>
      </c>
      <c r="AB6" s="317" t="s">
        <v>120</v>
      </c>
      <c r="AC6" s="317" t="s">
        <v>121</v>
      </c>
      <c r="AD6" s="317" t="s">
        <v>120</v>
      </c>
      <c r="AE6" s="317" t="s">
        <v>121</v>
      </c>
      <c r="AF6" s="317" t="s">
        <v>120</v>
      </c>
      <c r="AG6" s="317" t="s">
        <v>121</v>
      </c>
      <c r="AH6" s="309" t="s">
        <v>120</v>
      </c>
      <c r="AI6" s="315" t="s">
        <v>121</v>
      </c>
      <c r="AJ6" s="319" t="s">
        <v>120</v>
      </c>
      <c r="AK6" s="320" t="s">
        <v>121</v>
      </c>
      <c r="AL6" s="316" t="s">
        <v>120</v>
      </c>
      <c r="AM6" s="315" t="s">
        <v>121</v>
      </c>
      <c r="AN6" s="317" t="s">
        <v>120</v>
      </c>
      <c r="AO6" s="317" t="s">
        <v>121</v>
      </c>
      <c r="AP6" s="317" t="s">
        <v>120</v>
      </c>
      <c r="AQ6" s="317" t="s">
        <v>121</v>
      </c>
      <c r="AR6" s="317" t="s">
        <v>120</v>
      </c>
      <c r="AS6" s="317" t="s">
        <v>121</v>
      </c>
      <c r="AT6" s="317" t="s">
        <v>120</v>
      </c>
      <c r="AU6" s="317" t="s">
        <v>121</v>
      </c>
      <c r="AV6" s="317" t="s">
        <v>120</v>
      </c>
      <c r="AW6" s="317" t="s">
        <v>121</v>
      </c>
      <c r="AX6" s="309" t="s">
        <v>120</v>
      </c>
      <c r="AY6" s="315" t="s">
        <v>121</v>
      </c>
      <c r="AZ6" s="309" t="s">
        <v>120</v>
      </c>
      <c r="BA6" s="320" t="s">
        <v>121</v>
      </c>
      <c r="BB6" s="316" t="s">
        <v>120</v>
      </c>
      <c r="BC6" s="315" t="s">
        <v>121</v>
      </c>
      <c r="BD6" s="317" t="s">
        <v>120</v>
      </c>
      <c r="BE6" s="317" t="s">
        <v>121</v>
      </c>
      <c r="BF6" s="317" t="s">
        <v>120</v>
      </c>
      <c r="BG6" s="317" t="s">
        <v>121</v>
      </c>
      <c r="BH6" s="317" t="s">
        <v>120</v>
      </c>
      <c r="BI6" s="317" t="s">
        <v>121</v>
      </c>
      <c r="BJ6" s="317" t="s">
        <v>120</v>
      </c>
      <c r="BK6" s="317" t="s">
        <v>121</v>
      </c>
      <c r="BL6" s="317" t="s">
        <v>120</v>
      </c>
      <c r="BM6" s="317" t="s">
        <v>121</v>
      </c>
      <c r="BN6" s="309" t="s">
        <v>120</v>
      </c>
      <c r="BO6" s="315" t="s">
        <v>121</v>
      </c>
      <c r="BP6" s="309" t="s">
        <v>120</v>
      </c>
      <c r="BQ6" s="320" t="s">
        <v>121</v>
      </c>
      <c r="BR6" s="316" t="s">
        <v>120</v>
      </c>
      <c r="BS6" s="315" t="s">
        <v>121</v>
      </c>
      <c r="BT6" s="317" t="s">
        <v>120</v>
      </c>
      <c r="BU6" s="317" t="s">
        <v>121</v>
      </c>
      <c r="BV6" s="317" t="s">
        <v>120</v>
      </c>
      <c r="BW6" s="317" t="s">
        <v>121</v>
      </c>
      <c r="BX6" s="317" t="s">
        <v>120</v>
      </c>
      <c r="BY6" s="317" t="s">
        <v>121</v>
      </c>
      <c r="BZ6" s="317" t="s">
        <v>120</v>
      </c>
      <c r="CA6" s="317" t="s">
        <v>121</v>
      </c>
      <c r="CB6" s="317" t="s">
        <v>120</v>
      </c>
      <c r="CC6" s="317" t="s">
        <v>121</v>
      </c>
      <c r="CD6" s="309" t="s">
        <v>120</v>
      </c>
      <c r="CE6" s="315" t="s">
        <v>121</v>
      </c>
      <c r="CF6" s="309" t="s">
        <v>120</v>
      </c>
      <c r="CG6" s="320" t="s">
        <v>121</v>
      </c>
      <c r="CH6" s="316" t="s">
        <v>120</v>
      </c>
      <c r="CI6" s="315" t="s">
        <v>121</v>
      </c>
      <c r="CJ6" s="309" t="s">
        <v>120</v>
      </c>
      <c r="CK6" s="301" t="s">
        <v>121</v>
      </c>
      <c r="CL6" s="316" t="s">
        <v>120</v>
      </c>
      <c r="CM6" s="315" t="s">
        <v>121</v>
      </c>
      <c r="CN6" s="321" t="s">
        <v>119</v>
      </c>
      <c r="CO6" s="315" t="s">
        <v>120</v>
      </c>
      <c r="CP6" s="309" t="s">
        <v>121</v>
      </c>
      <c r="CQ6" s="322" t="s">
        <v>119</v>
      </c>
    </row>
    <row r="7" spans="1:95" ht="32.1" customHeight="1">
      <c r="A7" s="323"/>
      <c r="B7" s="324" t="s">
        <v>122</v>
      </c>
      <c r="C7" s="324" t="s">
        <v>123</v>
      </c>
      <c r="D7" s="324" t="s">
        <v>7</v>
      </c>
      <c r="E7" s="325" t="s">
        <v>7</v>
      </c>
      <c r="F7" s="326" t="s">
        <v>122</v>
      </c>
      <c r="G7" s="325" t="s">
        <v>123</v>
      </c>
      <c r="H7" s="327" t="s">
        <v>122</v>
      </c>
      <c r="I7" s="327" t="s">
        <v>123</v>
      </c>
      <c r="J7" s="327" t="s">
        <v>122</v>
      </c>
      <c r="K7" s="327" t="s">
        <v>123</v>
      </c>
      <c r="L7" s="327" t="s">
        <v>122</v>
      </c>
      <c r="M7" s="327" t="s">
        <v>123</v>
      </c>
      <c r="N7" s="327" t="s">
        <v>122</v>
      </c>
      <c r="O7" s="327" t="s">
        <v>123</v>
      </c>
      <c r="P7" s="327" t="s">
        <v>122</v>
      </c>
      <c r="Q7" s="327" t="s">
        <v>123</v>
      </c>
      <c r="R7" s="324" t="s">
        <v>191</v>
      </c>
      <c r="S7" s="324" t="s">
        <v>123</v>
      </c>
      <c r="T7" s="324" t="s">
        <v>7</v>
      </c>
      <c r="U7" s="328" t="s">
        <v>7</v>
      </c>
      <c r="V7" s="326" t="s">
        <v>122</v>
      </c>
      <c r="W7" s="324" t="s">
        <v>123</v>
      </c>
      <c r="X7" s="327" t="s">
        <v>122</v>
      </c>
      <c r="Y7" s="327" t="s">
        <v>123</v>
      </c>
      <c r="Z7" s="327" t="s">
        <v>122</v>
      </c>
      <c r="AA7" s="327" t="s">
        <v>123</v>
      </c>
      <c r="AB7" s="327" t="s">
        <v>122</v>
      </c>
      <c r="AC7" s="327" t="s">
        <v>123</v>
      </c>
      <c r="AD7" s="327" t="s">
        <v>122</v>
      </c>
      <c r="AE7" s="327" t="s">
        <v>123</v>
      </c>
      <c r="AF7" s="327" t="s">
        <v>122</v>
      </c>
      <c r="AG7" s="327" t="s">
        <v>123</v>
      </c>
      <c r="AH7" s="324" t="s">
        <v>191</v>
      </c>
      <c r="AI7" s="324" t="s">
        <v>123</v>
      </c>
      <c r="AJ7" s="327" t="s">
        <v>7</v>
      </c>
      <c r="AK7" s="329" t="s">
        <v>7</v>
      </c>
      <c r="AL7" s="326" t="s">
        <v>122</v>
      </c>
      <c r="AM7" s="324" t="s">
        <v>123</v>
      </c>
      <c r="AN7" s="327" t="s">
        <v>122</v>
      </c>
      <c r="AO7" s="327" t="s">
        <v>123</v>
      </c>
      <c r="AP7" s="327" t="s">
        <v>122</v>
      </c>
      <c r="AQ7" s="327" t="s">
        <v>123</v>
      </c>
      <c r="AR7" s="327" t="s">
        <v>122</v>
      </c>
      <c r="AS7" s="327" t="s">
        <v>123</v>
      </c>
      <c r="AT7" s="327" t="s">
        <v>122</v>
      </c>
      <c r="AU7" s="327" t="s">
        <v>123</v>
      </c>
      <c r="AV7" s="327" t="s">
        <v>122</v>
      </c>
      <c r="AW7" s="327" t="s">
        <v>123</v>
      </c>
      <c r="AX7" s="324" t="s">
        <v>191</v>
      </c>
      <c r="AY7" s="324" t="s">
        <v>123</v>
      </c>
      <c r="AZ7" s="324" t="s">
        <v>7</v>
      </c>
      <c r="BA7" s="329" t="s">
        <v>7</v>
      </c>
      <c r="BB7" s="326" t="s">
        <v>122</v>
      </c>
      <c r="BC7" s="324" t="s">
        <v>123</v>
      </c>
      <c r="BD7" s="327" t="s">
        <v>122</v>
      </c>
      <c r="BE7" s="327" t="s">
        <v>123</v>
      </c>
      <c r="BF7" s="327" t="s">
        <v>122</v>
      </c>
      <c r="BG7" s="327" t="s">
        <v>123</v>
      </c>
      <c r="BH7" s="327" t="s">
        <v>122</v>
      </c>
      <c r="BI7" s="327" t="s">
        <v>123</v>
      </c>
      <c r="BJ7" s="327" t="s">
        <v>122</v>
      </c>
      <c r="BK7" s="327" t="s">
        <v>123</v>
      </c>
      <c r="BL7" s="327" t="s">
        <v>122</v>
      </c>
      <c r="BM7" s="327" t="s">
        <v>123</v>
      </c>
      <c r="BN7" s="324" t="s">
        <v>191</v>
      </c>
      <c r="BO7" s="324" t="s">
        <v>123</v>
      </c>
      <c r="BP7" s="324" t="s">
        <v>7</v>
      </c>
      <c r="BQ7" s="329" t="s">
        <v>7</v>
      </c>
      <c r="BR7" s="326" t="s">
        <v>122</v>
      </c>
      <c r="BS7" s="324" t="s">
        <v>123</v>
      </c>
      <c r="BT7" s="327" t="s">
        <v>122</v>
      </c>
      <c r="BU7" s="327" t="s">
        <v>123</v>
      </c>
      <c r="BV7" s="327" t="s">
        <v>122</v>
      </c>
      <c r="BW7" s="327" t="s">
        <v>123</v>
      </c>
      <c r="BX7" s="327" t="s">
        <v>122</v>
      </c>
      <c r="BY7" s="327" t="s">
        <v>123</v>
      </c>
      <c r="BZ7" s="327" t="s">
        <v>122</v>
      </c>
      <c r="CA7" s="327" t="s">
        <v>123</v>
      </c>
      <c r="CB7" s="327" t="s">
        <v>122</v>
      </c>
      <c r="CC7" s="327" t="s">
        <v>123</v>
      </c>
      <c r="CD7" s="324" t="s">
        <v>191</v>
      </c>
      <c r="CE7" s="324" t="s">
        <v>123</v>
      </c>
      <c r="CF7" s="324" t="s">
        <v>7</v>
      </c>
      <c r="CG7" s="329" t="s">
        <v>7</v>
      </c>
      <c r="CH7" s="326" t="s">
        <v>122</v>
      </c>
      <c r="CI7" s="324" t="s">
        <v>123</v>
      </c>
      <c r="CJ7" s="324" t="s">
        <v>7</v>
      </c>
      <c r="CK7" s="325" t="s">
        <v>7</v>
      </c>
      <c r="CL7" s="326" t="s">
        <v>122</v>
      </c>
      <c r="CM7" s="324" t="s">
        <v>123</v>
      </c>
      <c r="CN7" s="324" t="s">
        <v>124</v>
      </c>
      <c r="CO7" s="324" t="s">
        <v>7</v>
      </c>
      <c r="CP7" s="324" t="s">
        <v>7</v>
      </c>
      <c r="CQ7" s="330" t="s">
        <v>7</v>
      </c>
    </row>
    <row r="8" spans="1:95" ht="32.1" customHeight="1">
      <c r="A8" s="331"/>
      <c r="B8" s="284">
        <v>0</v>
      </c>
      <c r="C8" s="284">
        <v>0</v>
      </c>
      <c r="D8" s="237"/>
      <c r="E8" s="238"/>
      <c r="F8" s="285">
        <v>0</v>
      </c>
      <c r="G8" s="332">
        <v>0</v>
      </c>
      <c r="H8" s="286">
        <v>0</v>
      </c>
      <c r="I8" s="286">
        <v>0</v>
      </c>
      <c r="J8" s="286">
        <v>0</v>
      </c>
      <c r="K8" s="286">
        <v>0</v>
      </c>
      <c r="L8" s="286">
        <v>0</v>
      </c>
      <c r="M8" s="286">
        <v>0</v>
      </c>
      <c r="N8" s="286">
        <v>0</v>
      </c>
      <c r="O8" s="286">
        <v>0</v>
      </c>
      <c r="P8" s="286">
        <v>0</v>
      </c>
      <c r="Q8" s="286">
        <v>0</v>
      </c>
      <c r="R8" s="237"/>
      <c r="S8" s="237" t="s">
        <v>8</v>
      </c>
      <c r="T8" s="399"/>
      <c r="U8" s="400"/>
      <c r="V8" s="390">
        <v>0</v>
      </c>
      <c r="W8" s="284">
        <v>0</v>
      </c>
      <c r="X8" s="286">
        <v>0</v>
      </c>
      <c r="Y8" s="286">
        <v>0</v>
      </c>
      <c r="Z8" s="286">
        <v>0</v>
      </c>
      <c r="AA8" s="286">
        <v>0</v>
      </c>
      <c r="AB8" s="286">
        <v>0</v>
      </c>
      <c r="AC8" s="286">
        <v>0</v>
      </c>
      <c r="AD8" s="286">
        <v>0</v>
      </c>
      <c r="AE8" s="286">
        <v>0</v>
      </c>
      <c r="AF8" s="286">
        <v>0</v>
      </c>
      <c r="AG8" s="286">
        <v>0</v>
      </c>
      <c r="AH8" s="237"/>
      <c r="AI8" s="237" t="s">
        <v>8</v>
      </c>
      <c r="AJ8" s="333"/>
      <c r="AK8" s="334"/>
      <c r="AL8" s="285">
        <v>0</v>
      </c>
      <c r="AM8" s="284">
        <v>0</v>
      </c>
      <c r="AN8" s="286">
        <v>0</v>
      </c>
      <c r="AO8" s="286">
        <v>0</v>
      </c>
      <c r="AP8" s="286">
        <v>0</v>
      </c>
      <c r="AQ8" s="286">
        <v>0</v>
      </c>
      <c r="AR8" s="286">
        <v>0</v>
      </c>
      <c r="AS8" s="286">
        <v>0</v>
      </c>
      <c r="AT8" s="286">
        <v>0</v>
      </c>
      <c r="AU8" s="286">
        <v>0</v>
      </c>
      <c r="AV8" s="286">
        <v>0</v>
      </c>
      <c r="AW8" s="286">
        <v>0</v>
      </c>
      <c r="AX8" s="237" t="s">
        <v>8</v>
      </c>
      <c r="AY8" s="237" t="s">
        <v>8</v>
      </c>
      <c r="AZ8" s="386"/>
      <c r="BA8" s="335"/>
      <c r="BB8" s="285">
        <v>0</v>
      </c>
      <c r="BC8" s="284">
        <v>0</v>
      </c>
      <c r="BD8" s="286">
        <v>0</v>
      </c>
      <c r="BE8" s="286">
        <v>0</v>
      </c>
      <c r="BF8" s="286">
        <v>0</v>
      </c>
      <c r="BG8" s="286">
        <v>0</v>
      </c>
      <c r="BH8" s="286">
        <v>0</v>
      </c>
      <c r="BI8" s="286">
        <v>0</v>
      </c>
      <c r="BJ8" s="286">
        <v>0</v>
      </c>
      <c r="BK8" s="286">
        <v>0</v>
      </c>
      <c r="BL8" s="286">
        <v>0</v>
      </c>
      <c r="BM8" s="286">
        <v>0</v>
      </c>
      <c r="BN8" s="237" t="s">
        <v>8</v>
      </c>
      <c r="BO8" s="237" t="s">
        <v>8</v>
      </c>
      <c r="BP8" s="237"/>
      <c r="BQ8" s="334"/>
      <c r="BR8" s="285">
        <v>0</v>
      </c>
      <c r="BS8" s="284">
        <v>0</v>
      </c>
      <c r="BT8" s="286">
        <v>0</v>
      </c>
      <c r="BU8" s="286">
        <v>0</v>
      </c>
      <c r="BV8" s="286">
        <v>0</v>
      </c>
      <c r="BW8" s="286">
        <v>0</v>
      </c>
      <c r="BX8" s="286">
        <v>0</v>
      </c>
      <c r="BY8" s="286">
        <v>0</v>
      </c>
      <c r="BZ8" s="286">
        <v>0</v>
      </c>
      <c r="CA8" s="286">
        <v>0</v>
      </c>
      <c r="CB8" s="286">
        <v>0</v>
      </c>
      <c r="CC8" s="286">
        <v>0</v>
      </c>
      <c r="CD8" s="237" t="s">
        <v>8</v>
      </c>
      <c r="CE8" s="237" t="s">
        <v>8</v>
      </c>
      <c r="CF8" s="237"/>
      <c r="CG8" s="334"/>
      <c r="CH8" s="285">
        <v>0</v>
      </c>
      <c r="CI8" s="284">
        <v>0</v>
      </c>
      <c r="CJ8" s="237" t="s">
        <v>8</v>
      </c>
      <c r="CK8" s="238" t="s">
        <v>8</v>
      </c>
      <c r="CL8" s="285">
        <v>0</v>
      </c>
      <c r="CM8" s="284">
        <v>0</v>
      </c>
      <c r="CN8" s="284">
        <v>0</v>
      </c>
      <c r="CO8" s="237"/>
      <c r="CP8" s="237"/>
      <c r="CQ8" s="287"/>
    </row>
    <row r="9" spans="1:95" ht="32.1" customHeight="1">
      <c r="A9" s="336" t="s">
        <v>92</v>
      </c>
      <c r="B9" s="234">
        <v>14464800</v>
      </c>
      <c r="C9" s="234">
        <v>4018</v>
      </c>
      <c r="D9" s="337">
        <v>98.843788437884385</v>
      </c>
      <c r="E9" s="338">
        <v>98.843788437884385</v>
      </c>
      <c r="F9" s="339">
        <v>3100</v>
      </c>
      <c r="G9" s="340">
        <v>1</v>
      </c>
      <c r="H9" s="341">
        <v>0</v>
      </c>
      <c r="I9" s="341">
        <v>0</v>
      </c>
      <c r="J9" s="341">
        <v>4600</v>
      </c>
      <c r="K9" s="341">
        <v>1</v>
      </c>
      <c r="L9" s="341">
        <v>0</v>
      </c>
      <c r="M9" s="341">
        <v>0</v>
      </c>
      <c r="N9" s="341">
        <v>0</v>
      </c>
      <c r="O9" s="341">
        <v>0</v>
      </c>
      <c r="P9" s="341">
        <v>0</v>
      </c>
      <c r="Q9" s="341">
        <v>0</v>
      </c>
      <c r="R9" s="234">
        <f>SUM(P9,N9,L9,J9,H9,F9)</f>
        <v>7700</v>
      </c>
      <c r="S9" s="234">
        <f>SUM(Q9,O9,M9,K9,I9,G9)</f>
        <v>2</v>
      </c>
      <c r="T9" s="384">
        <v>100</v>
      </c>
      <c r="U9" s="401">
        <v>100</v>
      </c>
      <c r="V9" s="339">
        <v>16500</v>
      </c>
      <c r="W9" s="234">
        <v>3</v>
      </c>
      <c r="X9" s="341">
        <v>6900</v>
      </c>
      <c r="Y9" s="341">
        <v>1</v>
      </c>
      <c r="Z9" s="341">
        <v>16400</v>
      </c>
      <c r="AA9" s="341">
        <v>2</v>
      </c>
      <c r="AB9" s="341">
        <v>0</v>
      </c>
      <c r="AC9" s="341">
        <v>0</v>
      </c>
      <c r="AD9" s="341">
        <v>0</v>
      </c>
      <c r="AE9" s="341">
        <v>0</v>
      </c>
      <c r="AF9" s="341">
        <v>0</v>
      </c>
      <c r="AG9" s="341">
        <v>0</v>
      </c>
      <c r="AH9" s="234">
        <f>SUM(AF9,AD9,AB9,Z9,X9,V9)</f>
        <v>39800</v>
      </c>
      <c r="AI9" s="234">
        <f>SUM(AG9,AE9,AC9,AA9,Y9,W9)</f>
        <v>6</v>
      </c>
      <c r="AJ9" s="342">
        <v>90.454545454545496</v>
      </c>
      <c r="AK9" s="343">
        <v>85.714285714285708</v>
      </c>
      <c r="AL9" s="339">
        <v>38620800</v>
      </c>
      <c r="AM9" s="234">
        <v>5364</v>
      </c>
      <c r="AN9" s="341">
        <v>28663200</v>
      </c>
      <c r="AO9" s="341">
        <v>2654</v>
      </c>
      <c r="AP9" s="341">
        <v>27838200</v>
      </c>
      <c r="AQ9" s="341">
        <v>2158</v>
      </c>
      <c r="AR9" s="341">
        <v>0</v>
      </c>
      <c r="AS9" s="341">
        <v>0</v>
      </c>
      <c r="AT9" s="341">
        <v>1177200</v>
      </c>
      <c r="AU9" s="341">
        <v>218</v>
      </c>
      <c r="AV9" s="341">
        <v>2162700</v>
      </c>
      <c r="AW9" s="341">
        <v>267</v>
      </c>
      <c r="AX9" s="234">
        <f>SUM(AV9,AT9,AR9,AP9,AN9,AL9)</f>
        <v>98462100</v>
      </c>
      <c r="AY9" s="234">
        <f>SUM(AW9,AU9,AS9,AQ9,AO9,AM9)</f>
        <v>10661</v>
      </c>
      <c r="AZ9" s="342">
        <v>107.22740415244132</v>
      </c>
      <c r="BA9" s="344">
        <v>103.37438184815282</v>
      </c>
      <c r="BB9" s="339">
        <v>849000</v>
      </c>
      <c r="BC9" s="234">
        <v>283</v>
      </c>
      <c r="BD9" s="341">
        <v>813200</v>
      </c>
      <c r="BE9" s="341">
        <v>214</v>
      </c>
      <c r="BF9" s="341">
        <v>378000</v>
      </c>
      <c r="BG9" s="341">
        <v>84</v>
      </c>
      <c r="BH9" s="341">
        <v>0</v>
      </c>
      <c r="BI9" s="341">
        <v>0</v>
      </c>
      <c r="BJ9" s="341">
        <v>0</v>
      </c>
      <c r="BK9" s="341">
        <v>0</v>
      </c>
      <c r="BL9" s="341">
        <v>124700</v>
      </c>
      <c r="BM9" s="341">
        <v>43</v>
      </c>
      <c r="BN9" s="234">
        <f>SUM(BB9,BD9,BF9,BH9,BJ9,BL9)</f>
        <v>2164900</v>
      </c>
      <c r="BO9" s="234">
        <f>SUM(BM9,BK9,BI9,BG9,BE9,BC9)</f>
        <v>624</v>
      </c>
      <c r="BP9" s="337">
        <v>109.31629973742677</v>
      </c>
      <c r="BQ9" s="343">
        <v>106.30323679727427</v>
      </c>
      <c r="BR9" s="339">
        <v>8060000</v>
      </c>
      <c r="BS9" s="234">
        <v>2015</v>
      </c>
      <c r="BT9" s="341">
        <v>6165000</v>
      </c>
      <c r="BU9" s="341">
        <v>1233</v>
      </c>
      <c r="BV9" s="341">
        <v>5856000</v>
      </c>
      <c r="BW9" s="341">
        <v>976</v>
      </c>
      <c r="BX9" s="341">
        <v>0</v>
      </c>
      <c r="BY9" s="341">
        <v>0</v>
      </c>
      <c r="BZ9" s="341">
        <v>0</v>
      </c>
      <c r="CA9" s="341">
        <v>0</v>
      </c>
      <c r="CB9" s="341">
        <v>535800</v>
      </c>
      <c r="CC9" s="341">
        <v>141</v>
      </c>
      <c r="CD9" s="234">
        <f>SUM(CB9,BZ9,BX9,BV9,BT9,BR9)</f>
        <v>20616800</v>
      </c>
      <c r="CE9" s="234">
        <f>SUM(CC9,CA9,BY9,BW9,BU9,BS9)</f>
        <v>4365</v>
      </c>
      <c r="CF9" s="337">
        <v>104.68515951477855</v>
      </c>
      <c r="CG9" s="343">
        <v>102.51291686237671</v>
      </c>
      <c r="CH9" s="345">
        <v>0</v>
      </c>
      <c r="CI9" s="346">
        <v>0</v>
      </c>
      <c r="CJ9" s="347" t="s">
        <v>8</v>
      </c>
      <c r="CK9" s="348" t="s">
        <v>8</v>
      </c>
      <c r="CL9" s="339">
        <f>SUM(CD9,CH9,BN9,AX9,AH9,R9,B9)</f>
        <v>135756100</v>
      </c>
      <c r="CM9" s="234">
        <f>SUM(C9,S9,AI9,AY9,BO9,CE9,CI9)</f>
        <v>19676</v>
      </c>
      <c r="CN9" s="234">
        <v>15324</v>
      </c>
      <c r="CO9" s="337">
        <v>105.90580696598764</v>
      </c>
      <c r="CP9" s="337">
        <v>102.30865224625624</v>
      </c>
      <c r="CQ9" s="349">
        <v>100.61059680913927</v>
      </c>
    </row>
    <row r="10" spans="1:95" ht="32.1" customHeight="1">
      <c r="A10" s="331"/>
      <c r="B10" s="350">
        <v>0</v>
      </c>
      <c r="C10" s="350">
        <v>0</v>
      </c>
      <c r="D10" s="351" t="s">
        <v>8</v>
      </c>
      <c r="E10" s="352" t="s">
        <v>8</v>
      </c>
      <c r="F10" s="353">
        <v>0</v>
      </c>
      <c r="G10" s="354">
        <v>0</v>
      </c>
      <c r="H10" s="355">
        <v>0</v>
      </c>
      <c r="I10" s="355">
        <v>0</v>
      </c>
      <c r="J10" s="355">
        <v>0</v>
      </c>
      <c r="K10" s="355">
        <v>0</v>
      </c>
      <c r="L10" s="355">
        <v>0</v>
      </c>
      <c r="M10" s="355">
        <v>0</v>
      </c>
      <c r="N10" s="355">
        <v>0</v>
      </c>
      <c r="O10" s="355">
        <v>0</v>
      </c>
      <c r="P10" s="355">
        <v>0</v>
      </c>
      <c r="Q10" s="355">
        <v>0</v>
      </c>
      <c r="R10" s="350">
        <f t="shared" ref="R10:S43" si="0">SUM(P10,N10,L10,J10,H10,F10)</f>
        <v>0</v>
      </c>
      <c r="S10" s="350">
        <f t="shared" si="0"/>
        <v>0</v>
      </c>
      <c r="T10" s="402" t="s">
        <v>8</v>
      </c>
      <c r="U10" s="403" t="s">
        <v>8</v>
      </c>
      <c r="V10" s="353">
        <v>0</v>
      </c>
      <c r="W10" s="350">
        <v>0</v>
      </c>
      <c r="X10" s="355">
        <v>0</v>
      </c>
      <c r="Y10" s="355">
        <v>0</v>
      </c>
      <c r="Z10" s="355">
        <v>0</v>
      </c>
      <c r="AA10" s="355">
        <v>0</v>
      </c>
      <c r="AB10" s="355">
        <v>0</v>
      </c>
      <c r="AC10" s="355">
        <v>0</v>
      </c>
      <c r="AD10" s="355">
        <v>0</v>
      </c>
      <c r="AE10" s="355">
        <v>0</v>
      </c>
      <c r="AF10" s="355">
        <v>0</v>
      </c>
      <c r="AG10" s="355">
        <v>0</v>
      </c>
      <c r="AH10" s="350">
        <f t="shared" ref="AH10:AI43" si="1">SUM(AF10,AD10,AB10,Z10,X10,V10)</f>
        <v>0</v>
      </c>
      <c r="AI10" s="350">
        <f t="shared" si="1"/>
        <v>0</v>
      </c>
      <c r="AJ10" s="356" t="s">
        <v>8</v>
      </c>
      <c r="AK10" s="357" t="s">
        <v>8</v>
      </c>
      <c r="AL10" s="353">
        <v>0</v>
      </c>
      <c r="AM10" s="350">
        <v>0</v>
      </c>
      <c r="AN10" s="355">
        <v>0</v>
      </c>
      <c r="AO10" s="355">
        <v>0</v>
      </c>
      <c r="AP10" s="355">
        <v>0</v>
      </c>
      <c r="AQ10" s="355">
        <v>0</v>
      </c>
      <c r="AR10" s="355">
        <v>0</v>
      </c>
      <c r="AS10" s="355">
        <v>0</v>
      </c>
      <c r="AT10" s="355">
        <v>0</v>
      </c>
      <c r="AU10" s="355">
        <v>0</v>
      </c>
      <c r="AV10" s="355">
        <v>0</v>
      </c>
      <c r="AW10" s="355">
        <v>0</v>
      </c>
      <c r="AX10" s="350">
        <f t="shared" ref="AX10:AY43" si="2">SUM(AV10,AT10,AR10,AP10,AN10,AL10)</f>
        <v>0</v>
      </c>
      <c r="AY10" s="350">
        <f t="shared" si="2"/>
        <v>0</v>
      </c>
      <c r="AZ10" s="356" t="s">
        <v>8</v>
      </c>
      <c r="BA10" s="358" t="s">
        <v>8</v>
      </c>
      <c r="BB10" s="353">
        <v>0</v>
      </c>
      <c r="BC10" s="350">
        <v>0</v>
      </c>
      <c r="BD10" s="355">
        <v>0</v>
      </c>
      <c r="BE10" s="355">
        <v>0</v>
      </c>
      <c r="BF10" s="355">
        <v>0</v>
      </c>
      <c r="BG10" s="355">
        <v>0</v>
      </c>
      <c r="BH10" s="355">
        <v>0</v>
      </c>
      <c r="BI10" s="355">
        <v>0</v>
      </c>
      <c r="BJ10" s="355">
        <v>0</v>
      </c>
      <c r="BK10" s="355">
        <v>0</v>
      </c>
      <c r="BL10" s="355">
        <v>0</v>
      </c>
      <c r="BM10" s="355">
        <v>0</v>
      </c>
      <c r="BN10" s="350">
        <f t="shared" ref="BN10:BN42" si="3">SUM(BB10,BD10,BF10,BH10,BJ10,BL10)</f>
        <v>0</v>
      </c>
      <c r="BO10" s="350">
        <f t="shared" ref="BO10:BO43" si="4">SUM(BM10,BK10,BI10,BG10,BE10,BC10)</f>
        <v>0</v>
      </c>
      <c r="BP10" s="351" t="s">
        <v>8</v>
      </c>
      <c r="BQ10" s="357" t="s">
        <v>8</v>
      </c>
      <c r="BR10" s="353">
        <v>0</v>
      </c>
      <c r="BS10" s="350">
        <v>0</v>
      </c>
      <c r="BT10" s="355">
        <v>0</v>
      </c>
      <c r="BU10" s="355">
        <v>0</v>
      </c>
      <c r="BV10" s="355">
        <v>0</v>
      </c>
      <c r="BW10" s="355">
        <v>0</v>
      </c>
      <c r="BX10" s="355">
        <v>0</v>
      </c>
      <c r="BY10" s="355">
        <v>0</v>
      </c>
      <c r="BZ10" s="355">
        <v>0</v>
      </c>
      <c r="CA10" s="355">
        <v>0</v>
      </c>
      <c r="CB10" s="355">
        <v>0</v>
      </c>
      <c r="CC10" s="355">
        <v>0</v>
      </c>
      <c r="CD10" s="350">
        <f t="shared" ref="CD10:CE43" si="5">SUM(CB10,BZ10,BX10,BV10,BT10,BR10)</f>
        <v>0</v>
      </c>
      <c r="CE10" s="350">
        <f t="shared" si="5"/>
        <v>0</v>
      </c>
      <c r="CF10" s="351" t="s">
        <v>8</v>
      </c>
      <c r="CG10" s="357" t="s">
        <v>8</v>
      </c>
      <c r="CH10" s="359">
        <v>0</v>
      </c>
      <c r="CI10" s="360">
        <v>0</v>
      </c>
      <c r="CJ10" s="361" t="s">
        <v>8</v>
      </c>
      <c r="CK10" s="462" t="s">
        <v>8</v>
      </c>
      <c r="CL10" s="353">
        <f t="shared" ref="CL10:CL42" si="6">SUM(CD10,CH10,BN10,AX10,AH10,R10,B10)</f>
        <v>0</v>
      </c>
      <c r="CM10" s="350">
        <f t="shared" ref="CM10:CM42" si="7">SUM(C10,S10,AI10,AY10,BO10,CE10,CI10)</f>
        <v>0</v>
      </c>
      <c r="CN10" s="350">
        <v>0</v>
      </c>
      <c r="CO10" s="351" t="s">
        <v>8</v>
      </c>
      <c r="CP10" s="351" t="s">
        <v>8</v>
      </c>
      <c r="CQ10" s="362" t="s">
        <v>8</v>
      </c>
    </row>
    <row r="11" spans="1:95" ht="32.1" customHeight="1">
      <c r="A11" s="336" t="s">
        <v>9</v>
      </c>
      <c r="B11" s="234">
        <v>12549600</v>
      </c>
      <c r="C11" s="234">
        <v>3486</v>
      </c>
      <c r="D11" s="337">
        <v>99.742489270386272</v>
      </c>
      <c r="E11" s="338">
        <v>99.742489270386272</v>
      </c>
      <c r="F11" s="339">
        <v>0</v>
      </c>
      <c r="G11" s="340">
        <v>0</v>
      </c>
      <c r="H11" s="341">
        <v>0</v>
      </c>
      <c r="I11" s="341">
        <v>0</v>
      </c>
      <c r="J11" s="341">
        <v>4600</v>
      </c>
      <c r="K11" s="341">
        <v>1</v>
      </c>
      <c r="L11" s="341">
        <v>0</v>
      </c>
      <c r="M11" s="341">
        <v>0</v>
      </c>
      <c r="N11" s="341">
        <v>0</v>
      </c>
      <c r="O11" s="341">
        <v>0</v>
      </c>
      <c r="P11" s="341">
        <v>0</v>
      </c>
      <c r="Q11" s="341">
        <v>0</v>
      </c>
      <c r="R11" s="234">
        <f t="shared" si="0"/>
        <v>4600</v>
      </c>
      <c r="S11" s="234">
        <f t="shared" si="0"/>
        <v>1</v>
      </c>
      <c r="T11" s="384">
        <v>100</v>
      </c>
      <c r="U11" s="401">
        <v>100</v>
      </c>
      <c r="V11" s="339">
        <v>5500</v>
      </c>
      <c r="W11" s="234">
        <v>1</v>
      </c>
      <c r="X11" s="341">
        <v>6900</v>
      </c>
      <c r="Y11" s="341">
        <v>1</v>
      </c>
      <c r="Z11" s="341">
        <v>8200</v>
      </c>
      <c r="AA11" s="341">
        <v>1</v>
      </c>
      <c r="AB11" s="341">
        <v>0</v>
      </c>
      <c r="AC11" s="341">
        <v>0</v>
      </c>
      <c r="AD11" s="341">
        <v>0</v>
      </c>
      <c r="AE11" s="341">
        <v>0</v>
      </c>
      <c r="AF11" s="341">
        <v>0</v>
      </c>
      <c r="AG11" s="341">
        <v>0</v>
      </c>
      <c r="AH11" s="234">
        <f t="shared" si="1"/>
        <v>20600</v>
      </c>
      <c r="AI11" s="234">
        <f t="shared" si="1"/>
        <v>3</v>
      </c>
      <c r="AJ11" s="342">
        <v>42.738589211618255</v>
      </c>
      <c r="AK11" s="343">
        <v>37.5</v>
      </c>
      <c r="AL11" s="339">
        <v>33919200</v>
      </c>
      <c r="AM11" s="234">
        <v>4711</v>
      </c>
      <c r="AN11" s="341">
        <v>26319600</v>
      </c>
      <c r="AO11" s="341">
        <v>2437</v>
      </c>
      <c r="AP11" s="341">
        <v>24355200</v>
      </c>
      <c r="AQ11" s="341">
        <v>1888</v>
      </c>
      <c r="AR11" s="341">
        <v>0</v>
      </c>
      <c r="AS11" s="341">
        <v>0</v>
      </c>
      <c r="AT11" s="341">
        <v>1188000</v>
      </c>
      <c r="AU11" s="341">
        <v>220</v>
      </c>
      <c r="AV11" s="341">
        <v>1798200</v>
      </c>
      <c r="AW11" s="341">
        <v>222</v>
      </c>
      <c r="AX11" s="234">
        <f t="shared" si="2"/>
        <v>87580200</v>
      </c>
      <c r="AY11" s="234">
        <f t="shared" si="2"/>
        <v>9478</v>
      </c>
      <c r="AZ11" s="342">
        <v>105.7651410581079</v>
      </c>
      <c r="BA11" s="344">
        <v>101.81544741647868</v>
      </c>
      <c r="BB11" s="339">
        <v>771000</v>
      </c>
      <c r="BC11" s="234">
        <v>257</v>
      </c>
      <c r="BD11" s="341">
        <v>927200</v>
      </c>
      <c r="BE11" s="341">
        <v>244</v>
      </c>
      <c r="BF11" s="341">
        <v>216000</v>
      </c>
      <c r="BG11" s="341">
        <v>48</v>
      </c>
      <c r="BH11" s="341">
        <v>0</v>
      </c>
      <c r="BI11" s="341">
        <v>0</v>
      </c>
      <c r="BJ11" s="341">
        <v>0</v>
      </c>
      <c r="BK11" s="341">
        <v>0</v>
      </c>
      <c r="BL11" s="341">
        <v>197200</v>
      </c>
      <c r="BM11" s="341">
        <v>68</v>
      </c>
      <c r="BN11" s="234">
        <f t="shared" si="3"/>
        <v>2111400</v>
      </c>
      <c r="BO11" s="234">
        <f t="shared" si="4"/>
        <v>617</v>
      </c>
      <c r="BP11" s="337">
        <v>113.9757085020243</v>
      </c>
      <c r="BQ11" s="343">
        <v>109.39716312056737</v>
      </c>
      <c r="BR11" s="339">
        <v>7876000</v>
      </c>
      <c r="BS11" s="234">
        <v>1969</v>
      </c>
      <c r="BT11" s="341">
        <v>6345000</v>
      </c>
      <c r="BU11" s="341">
        <v>1269</v>
      </c>
      <c r="BV11" s="341">
        <v>5370000</v>
      </c>
      <c r="BW11" s="341">
        <v>895</v>
      </c>
      <c r="BX11" s="341">
        <v>0</v>
      </c>
      <c r="BY11" s="341">
        <v>0</v>
      </c>
      <c r="BZ11" s="341">
        <v>0</v>
      </c>
      <c r="CA11" s="341">
        <v>0</v>
      </c>
      <c r="CB11" s="341">
        <v>380000</v>
      </c>
      <c r="CC11" s="341">
        <v>100</v>
      </c>
      <c r="CD11" s="234">
        <f t="shared" si="5"/>
        <v>19971000</v>
      </c>
      <c r="CE11" s="234">
        <f t="shared" si="5"/>
        <v>4233</v>
      </c>
      <c r="CF11" s="337">
        <v>100.8188279956383</v>
      </c>
      <c r="CG11" s="343">
        <v>98.533519553072622</v>
      </c>
      <c r="CH11" s="345">
        <v>0</v>
      </c>
      <c r="CI11" s="346">
        <v>0</v>
      </c>
      <c r="CJ11" s="347" t="s">
        <v>8</v>
      </c>
      <c r="CK11" s="348" t="s">
        <v>8</v>
      </c>
      <c r="CL11" s="339">
        <f>SUM(CD11,CH11,BN11,AX11,AH11,R11,B11)</f>
        <v>122237400</v>
      </c>
      <c r="CM11" s="234">
        <f>SUM(C11,S11,AI11,AY11,BO11,CE11,CI11)</f>
        <v>17818</v>
      </c>
      <c r="CN11" s="234">
        <v>12856</v>
      </c>
      <c r="CO11" s="337">
        <v>104.38505103225894</v>
      </c>
      <c r="CP11" s="337">
        <v>100.82046058959995</v>
      </c>
      <c r="CQ11" s="349">
        <v>100.75235109717869</v>
      </c>
    </row>
    <row r="12" spans="1:95" ht="32.1" customHeight="1">
      <c r="A12" s="331"/>
      <c r="B12" s="350">
        <v>0</v>
      </c>
      <c r="C12" s="350">
        <v>0</v>
      </c>
      <c r="D12" s="351" t="s">
        <v>8</v>
      </c>
      <c r="E12" s="352" t="s">
        <v>8</v>
      </c>
      <c r="F12" s="353">
        <v>0</v>
      </c>
      <c r="G12" s="354">
        <v>0</v>
      </c>
      <c r="H12" s="355">
        <v>0</v>
      </c>
      <c r="I12" s="355">
        <v>0</v>
      </c>
      <c r="J12" s="355">
        <v>0</v>
      </c>
      <c r="K12" s="355">
        <v>0</v>
      </c>
      <c r="L12" s="355">
        <v>0</v>
      </c>
      <c r="M12" s="355">
        <v>0</v>
      </c>
      <c r="N12" s="355">
        <v>0</v>
      </c>
      <c r="O12" s="355">
        <v>0</v>
      </c>
      <c r="P12" s="355">
        <v>0</v>
      </c>
      <c r="Q12" s="355">
        <v>0</v>
      </c>
      <c r="R12" s="350">
        <f t="shared" si="0"/>
        <v>0</v>
      </c>
      <c r="S12" s="350">
        <f t="shared" si="0"/>
        <v>0</v>
      </c>
      <c r="T12" s="382" t="s">
        <v>8</v>
      </c>
      <c r="U12" s="383" t="s">
        <v>8</v>
      </c>
      <c r="V12" s="353">
        <v>0</v>
      </c>
      <c r="W12" s="350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0</v>
      </c>
      <c r="AC12" s="355">
        <v>0</v>
      </c>
      <c r="AD12" s="355">
        <v>0</v>
      </c>
      <c r="AE12" s="355">
        <v>0</v>
      </c>
      <c r="AF12" s="355">
        <v>0</v>
      </c>
      <c r="AG12" s="355">
        <v>0</v>
      </c>
      <c r="AH12" s="350">
        <f t="shared" si="1"/>
        <v>0</v>
      </c>
      <c r="AI12" s="350">
        <f t="shared" si="1"/>
        <v>0</v>
      </c>
      <c r="AJ12" s="356" t="s">
        <v>8</v>
      </c>
      <c r="AK12" s="357" t="s">
        <v>8</v>
      </c>
      <c r="AL12" s="353">
        <v>0</v>
      </c>
      <c r="AM12" s="350">
        <v>0</v>
      </c>
      <c r="AN12" s="355">
        <v>0</v>
      </c>
      <c r="AO12" s="355">
        <v>0</v>
      </c>
      <c r="AP12" s="355">
        <v>0</v>
      </c>
      <c r="AQ12" s="355">
        <v>0</v>
      </c>
      <c r="AR12" s="355">
        <v>0</v>
      </c>
      <c r="AS12" s="355">
        <v>0</v>
      </c>
      <c r="AT12" s="355">
        <v>0</v>
      </c>
      <c r="AU12" s="355">
        <v>0</v>
      </c>
      <c r="AV12" s="355">
        <v>0</v>
      </c>
      <c r="AW12" s="355">
        <v>0</v>
      </c>
      <c r="AX12" s="350">
        <f t="shared" si="2"/>
        <v>0</v>
      </c>
      <c r="AY12" s="350">
        <f t="shared" si="2"/>
        <v>0</v>
      </c>
      <c r="AZ12" s="356" t="s">
        <v>8</v>
      </c>
      <c r="BA12" s="358" t="s">
        <v>8</v>
      </c>
      <c r="BB12" s="353">
        <v>0</v>
      </c>
      <c r="BC12" s="350">
        <v>0</v>
      </c>
      <c r="BD12" s="355">
        <v>0</v>
      </c>
      <c r="BE12" s="355">
        <v>0</v>
      </c>
      <c r="BF12" s="355">
        <v>0</v>
      </c>
      <c r="BG12" s="355">
        <v>0</v>
      </c>
      <c r="BH12" s="355">
        <v>0</v>
      </c>
      <c r="BI12" s="355">
        <v>0</v>
      </c>
      <c r="BJ12" s="355">
        <v>0</v>
      </c>
      <c r="BK12" s="355">
        <v>0</v>
      </c>
      <c r="BL12" s="355">
        <v>0</v>
      </c>
      <c r="BM12" s="355">
        <v>0</v>
      </c>
      <c r="BN12" s="350">
        <f t="shared" si="3"/>
        <v>0</v>
      </c>
      <c r="BO12" s="350">
        <f t="shared" si="4"/>
        <v>0</v>
      </c>
      <c r="BP12" s="351" t="s">
        <v>8</v>
      </c>
      <c r="BQ12" s="357" t="s">
        <v>8</v>
      </c>
      <c r="BR12" s="353">
        <v>0</v>
      </c>
      <c r="BS12" s="350">
        <v>0</v>
      </c>
      <c r="BT12" s="355">
        <v>0</v>
      </c>
      <c r="BU12" s="355">
        <v>0</v>
      </c>
      <c r="BV12" s="355">
        <v>0</v>
      </c>
      <c r="BW12" s="355">
        <v>0</v>
      </c>
      <c r="BX12" s="355">
        <v>0</v>
      </c>
      <c r="BY12" s="355">
        <v>0</v>
      </c>
      <c r="BZ12" s="355">
        <v>0</v>
      </c>
      <c r="CA12" s="355">
        <v>0</v>
      </c>
      <c r="CB12" s="355">
        <v>0</v>
      </c>
      <c r="CC12" s="355">
        <v>0</v>
      </c>
      <c r="CD12" s="350">
        <f t="shared" si="5"/>
        <v>0</v>
      </c>
      <c r="CE12" s="350">
        <f t="shared" si="5"/>
        <v>0</v>
      </c>
      <c r="CF12" s="351" t="s">
        <v>8</v>
      </c>
      <c r="CG12" s="357" t="s">
        <v>8</v>
      </c>
      <c r="CH12" s="359">
        <v>0</v>
      </c>
      <c r="CI12" s="360">
        <v>0</v>
      </c>
      <c r="CJ12" s="361" t="s">
        <v>8</v>
      </c>
      <c r="CK12" s="462" t="s">
        <v>8</v>
      </c>
      <c r="CL12" s="353">
        <f t="shared" si="6"/>
        <v>0</v>
      </c>
      <c r="CM12" s="350">
        <f t="shared" si="7"/>
        <v>0</v>
      </c>
      <c r="CN12" s="350">
        <v>0</v>
      </c>
      <c r="CO12" s="351" t="s">
        <v>8</v>
      </c>
      <c r="CP12" s="351" t="s">
        <v>8</v>
      </c>
      <c r="CQ12" s="362" t="s">
        <v>8</v>
      </c>
    </row>
    <row r="13" spans="1:95" ht="32.1" customHeight="1">
      <c r="A13" s="336" t="s">
        <v>10</v>
      </c>
      <c r="B13" s="234">
        <v>4352400</v>
      </c>
      <c r="C13" s="234">
        <v>1209</v>
      </c>
      <c r="D13" s="337">
        <v>98.855273916598534</v>
      </c>
      <c r="E13" s="338">
        <v>98.855273916598534</v>
      </c>
      <c r="F13" s="339">
        <v>0</v>
      </c>
      <c r="G13" s="340">
        <v>0</v>
      </c>
      <c r="H13" s="341">
        <v>0</v>
      </c>
      <c r="I13" s="341">
        <v>0</v>
      </c>
      <c r="J13" s="341">
        <v>0</v>
      </c>
      <c r="K13" s="341">
        <v>0</v>
      </c>
      <c r="L13" s="341">
        <v>0</v>
      </c>
      <c r="M13" s="341">
        <v>0</v>
      </c>
      <c r="N13" s="341">
        <v>0</v>
      </c>
      <c r="O13" s="341">
        <v>0</v>
      </c>
      <c r="P13" s="341">
        <v>0</v>
      </c>
      <c r="Q13" s="341">
        <v>0</v>
      </c>
      <c r="R13" s="234">
        <f t="shared" si="0"/>
        <v>0</v>
      </c>
      <c r="S13" s="234">
        <f t="shared" si="0"/>
        <v>0</v>
      </c>
      <c r="T13" s="384" t="s">
        <v>8</v>
      </c>
      <c r="U13" s="385" t="s">
        <v>8</v>
      </c>
      <c r="V13" s="339">
        <v>22000</v>
      </c>
      <c r="W13" s="234">
        <v>4</v>
      </c>
      <c r="X13" s="341">
        <v>0</v>
      </c>
      <c r="Y13" s="341">
        <v>0</v>
      </c>
      <c r="Z13" s="341">
        <v>8200</v>
      </c>
      <c r="AA13" s="341">
        <v>1</v>
      </c>
      <c r="AB13" s="341">
        <v>0</v>
      </c>
      <c r="AC13" s="341">
        <v>0</v>
      </c>
      <c r="AD13" s="341">
        <v>0</v>
      </c>
      <c r="AE13" s="341">
        <v>0</v>
      </c>
      <c r="AF13" s="341">
        <v>0</v>
      </c>
      <c r="AG13" s="341">
        <v>0</v>
      </c>
      <c r="AH13" s="234">
        <f t="shared" si="1"/>
        <v>30200</v>
      </c>
      <c r="AI13" s="234">
        <f t="shared" si="1"/>
        <v>5</v>
      </c>
      <c r="AJ13" s="342">
        <v>157.29166666666669</v>
      </c>
      <c r="AK13" s="343">
        <v>166.66666666666669</v>
      </c>
      <c r="AL13" s="339">
        <v>10936800</v>
      </c>
      <c r="AM13" s="234">
        <v>1519</v>
      </c>
      <c r="AN13" s="341">
        <v>10659600</v>
      </c>
      <c r="AO13" s="341">
        <v>987</v>
      </c>
      <c r="AP13" s="341">
        <v>7082100</v>
      </c>
      <c r="AQ13" s="341">
        <v>549</v>
      </c>
      <c r="AR13" s="341">
        <v>0</v>
      </c>
      <c r="AS13" s="341">
        <v>0</v>
      </c>
      <c r="AT13" s="341">
        <v>761400</v>
      </c>
      <c r="AU13" s="341">
        <v>141</v>
      </c>
      <c r="AV13" s="341">
        <v>461700</v>
      </c>
      <c r="AW13" s="341">
        <v>57</v>
      </c>
      <c r="AX13" s="234">
        <f t="shared" si="2"/>
        <v>29901600</v>
      </c>
      <c r="AY13" s="234">
        <f t="shared" si="2"/>
        <v>3253</v>
      </c>
      <c r="AZ13" s="342">
        <v>105.56461691626598</v>
      </c>
      <c r="BA13" s="344">
        <v>100.96213531967722</v>
      </c>
      <c r="BB13" s="339">
        <v>243000</v>
      </c>
      <c r="BC13" s="234">
        <v>81</v>
      </c>
      <c r="BD13" s="341">
        <v>300200</v>
      </c>
      <c r="BE13" s="341">
        <v>79</v>
      </c>
      <c r="BF13" s="341">
        <v>94500</v>
      </c>
      <c r="BG13" s="341">
        <v>21</v>
      </c>
      <c r="BH13" s="341">
        <v>0</v>
      </c>
      <c r="BI13" s="341">
        <v>0</v>
      </c>
      <c r="BJ13" s="341">
        <v>0</v>
      </c>
      <c r="BK13" s="341">
        <v>0</v>
      </c>
      <c r="BL13" s="341">
        <v>11600</v>
      </c>
      <c r="BM13" s="341">
        <v>4</v>
      </c>
      <c r="BN13" s="234">
        <f t="shared" si="3"/>
        <v>649300</v>
      </c>
      <c r="BO13" s="234">
        <f t="shared" si="4"/>
        <v>185</v>
      </c>
      <c r="BP13" s="337">
        <v>102.57503949447077</v>
      </c>
      <c r="BQ13" s="343">
        <v>98.930481283422452</v>
      </c>
      <c r="BR13" s="339">
        <v>3412000</v>
      </c>
      <c r="BS13" s="234">
        <v>853</v>
      </c>
      <c r="BT13" s="341">
        <v>2840000</v>
      </c>
      <c r="BU13" s="341">
        <v>568</v>
      </c>
      <c r="BV13" s="341">
        <v>1668000</v>
      </c>
      <c r="BW13" s="341">
        <v>278</v>
      </c>
      <c r="BX13" s="341">
        <v>0</v>
      </c>
      <c r="BY13" s="341">
        <v>0</v>
      </c>
      <c r="BZ13" s="341">
        <v>0</v>
      </c>
      <c r="CA13" s="341">
        <v>0</v>
      </c>
      <c r="CB13" s="341">
        <v>376200</v>
      </c>
      <c r="CC13" s="341">
        <v>99</v>
      </c>
      <c r="CD13" s="234">
        <f t="shared" si="5"/>
        <v>8296200</v>
      </c>
      <c r="CE13" s="234">
        <f t="shared" si="5"/>
        <v>1798</v>
      </c>
      <c r="CF13" s="337">
        <v>99.841143764892763</v>
      </c>
      <c r="CG13" s="343">
        <v>97.505422993492402</v>
      </c>
      <c r="CH13" s="345">
        <v>0</v>
      </c>
      <c r="CI13" s="346">
        <v>0</v>
      </c>
      <c r="CJ13" s="347" t="s">
        <v>8</v>
      </c>
      <c r="CK13" s="348" t="s">
        <v>8</v>
      </c>
      <c r="CL13" s="339">
        <f>SUM(CD13,CH13,BN13,AX13,AH13,R13,B13)</f>
        <v>43229700</v>
      </c>
      <c r="CM13" s="234">
        <f t="shared" si="7"/>
        <v>6450</v>
      </c>
      <c r="CN13" s="234">
        <v>3788</v>
      </c>
      <c r="CO13" s="337">
        <v>103.69370925262294</v>
      </c>
      <c r="CP13" s="337">
        <v>99.552400061737927</v>
      </c>
      <c r="CQ13" s="349">
        <v>99.110413396127683</v>
      </c>
    </row>
    <row r="14" spans="1:95" ht="32.1" customHeight="1">
      <c r="A14" s="331"/>
      <c r="B14" s="350">
        <v>3000</v>
      </c>
      <c r="C14" s="350">
        <v>3</v>
      </c>
      <c r="D14" s="351"/>
      <c r="E14" s="352"/>
      <c r="F14" s="353">
        <v>0</v>
      </c>
      <c r="G14" s="354">
        <v>0</v>
      </c>
      <c r="H14" s="355">
        <v>0</v>
      </c>
      <c r="I14" s="355">
        <v>0</v>
      </c>
      <c r="J14" s="355">
        <v>0</v>
      </c>
      <c r="K14" s="355">
        <v>0</v>
      </c>
      <c r="L14" s="355">
        <v>0</v>
      </c>
      <c r="M14" s="355">
        <v>0</v>
      </c>
      <c r="N14" s="355">
        <v>0</v>
      </c>
      <c r="O14" s="355">
        <v>0</v>
      </c>
      <c r="P14" s="355">
        <v>0</v>
      </c>
      <c r="Q14" s="355">
        <v>0</v>
      </c>
      <c r="R14" s="350">
        <f t="shared" si="0"/>
        <v>0</v>
      </c>
      <c r="S14" s="350">
        <f t="shared" si="0"/>
        <v>0</v>
      </c>
      <c r="T14" s="382" t="s">
        <v>8</v>
      </c>
      <c r="U14" s="383" t="s">
        <v>8</v>
      </c>
      <c r="V14" s="353">
        <v>0</v>
      </c>
      <c r="W14" s="350">
        <v>0</v>
      </c>
      <c r="X14" s="355">
        <v>0</v>
      </c>
      <c r="Y14" s="355">
        <v>0</v>
      </c>
      <c r="Z14" s="355">
        <v>0</v>
      </c>
      <c r="AA14" s="355">
        <v>0</v>
      </c>
      <c r="AB14" s="355">
        <v>0</v>
      </c>
      <c r="AC14" s="355">
        <v>0</v>
      </c>
      <c r="AD14" s="355">
        <v>0</v>
      </c>
      <c r="AE14" s="355">
        <v>0</v>
      </c>
      <c r="AF14" s="355">
        <v>0</v>
      </c>
      <c r="AG14" s="355">
        <v>0</v>
      </c>
      <c r="AH14" s="350">
        <f t="shared" si="1"/>
        <v>0</v>
      </c>
      <c r="AI14" s="350">
        <f t="shared" si="1"/>
        <v>0</v>
      </c>
      <c r="AJ14" s="356" t="s">
        <v>8</v>
      </c>
      <c r="AK14" s="357" t="s">
        <v>8</v>
      </c>
      <c r="AL14" s="353"/>
      <c r="AM14" s="350"/>
      <c r="AN14" s="355">
        <v>0</v>
      </c>
      <c r="AO14" s="355">
        <v>0</v>
      </c>
      <c r="AP14" s="355">
        <v>0</v>
      </c>
      <c r="AQ14" s="355">
        <v>0</v>
      </c>
      <c r="AR14" s="355">
        <v>0</v>
      </c>
      <c r="AS14" s="355">
        <v>0</v>
      </c>
      <c r="AT14" s="355">
        <v>0</v>
      </c>
      <c r="AU14" s="355">
        <v>0</v>
      </c>
      <c r="AV14" s="355">
        <v>0</v>
      </c>
      <c r="AW14" s="355">
        <v>0</v>
      </c>
      <c r="AX14" s="350">
        <v>21000</v>
      </c>
      <c r="AY14" s="350">
        <v>7</v>
      </c>
      <c r="AZ14" s="356">
        <v>233.3</v>
      </c>
      <c r="BA14" s="358">
        <v>233.3</v>
      </c>
      <c r="BB14" s="353">
        <v>0</v>
      </c>
      <c r="BC14" s="350">
        <v>0</v>
      </c>
      <c r="BD14" s="355">
        <v>0</v>
      </c>
      <c r="BE14" s="355">
        <v>0</v>
      </c>
      <c r="BF14" s="355">
        <v>0</v>
      </c>
      <c r="BG14" s="355">
        <v>0</v>
      </c>
      <c r="BH14" s="355">
        <v>0</v>
      </c>
      <c r="BI14" s="355">
        <v>0</v>
      </c>
      <c r="BJ14" s="355">
        <v>0</v>
      </c>
      <c r="BK14" s="355">
        <v>0</v>
      </c>
      <c r="BL14" s="355">
        <v>0</v>
      </c>
      <c r="BM14" s="355">
        <v>0</v>
      </c>
      <c r="BN14" s="350">
        <f t="shared" si="3"/>
        <v>0</v>
      </c>
      <c r="BO14" s="350">
        <f t="shared" si="4"/>
        <v>0</v>
      </c>
      <c r="BP14" s="351" t="s">
        <v>8</v>
      </c>
      <c r="BQ14" s="357" t="s">
        <v>8</v>
      </c>
      <c r="BR14" s="353">
        <v>0</v>
      </c>
      <c r="BS14" s="350">
        <v>0</v>
      </c>
      <c r="BT14" s="355">
        <v>0</v>
      </c>
      <c r="BU14" s="355">
        <v>0</v>
      </c>
      <c r="BV14" s="355">
        <v>0</v>
      </c>
      <c r="BW14" s="355">
        <v>0</v>
      </c>
      <c r="BX14" s="355">
        <v>0</v>
      </c>
      <c r="BY14" s="355">
        <v>0</v>
      </c>
      <c r="BZ14" s="355">
        <v>0</v>
      </c>
      <c r="CA14" s="355">
        <v>0</v>
      </c>
      <c r="CB14" s="355">
        <v>0</v>
      </c>
      <c r="CC14" s="355">
        <v>0</v>
      </c>
      <c r="CD14" s="350">
        <f t="shared" si="5"/>
        <v>0</v>
      </c>
      <c r="CE14" s="350">
        <f t="shared" si="5"/>
        <v>0</v>
      </c>
      <c r="CF14" s="351" t="s">
        <v>8</v>
      </c>
      <c r="CG14" s="357" t="s">
        <v>8</v>
      </c>
      <c r="CH14" s="359">
        <v>0</v>
      </c>
      <c r="CI14" s="360">
        <v>0</v>
      </c>
      <c r="CJ14" s="361" t="s">
        <v>8</v>
      </c>
      <c r="CK14" s="462" t="s">
        <v>8</v>
      </c>
      <c r="CL14" s="353">
        <f>SUM(CD14,CH14,BN14,AX14,AH14,R14,B14)</f>
        <v>24000</v>
      </c>
      <c r="CM14" s="350">
        <f>SUM(C14,S14,AI14,AY14,BO14,CE14,CI14)</f>
        <v>10</v>
      </c>
      <c r="CN14" s="350">
        <v>0</v>
      </c>
      <c r="CO14" s="351">
        <v>266.7</v>
      </c>
      <c r="CP14" s="351">
        <v>333.4</v>
      </c>
      <c r="CQ14" s="362" t="s">
        <v>8</v>
      </c>
    </row>
    <row r="15" spans="1:95" ht="32.1" customHeight="1">
      <c r="A15" s="336" t="s">
        <v>93</v>
      </c>
      <c r="B15" s="234">
        <v>6400800</v>
      </c>
      <c r="C15" s="234">
        <v>1778</v>
      </c>
      <c r="D15" s="337">
        <v>101.02272727272728</v>
      </c>
      <c r="E15" s="338">
        <v>101.02272727272728</v>
      </c>
      <c r="F15" s="339">
        <v>0</v>
      </c>
      <c r="G15" s="340">
        <v>0</v>
      </c>
      <c r="H15" s="341">
        <v>0</v>
      </c>
      <c r="I15" s="341">
        <v>0</v>
      </c>
      <c r="J15" s="341">
        <v>13800</v>
      </c>
      <c r="K15" s="341">
        <v>3</v>
      </c>
      <c r="L15" s="341">
        <v>0</v>
      </c>
      <c r="M15" s="341">
        <v>0</v>
      </c>
      <c r="N15" s="341">
        <v>0</v>
      </c>
      <c r="O15" s="341">
        <v>0</v>
      </c>
      <c r="P15" s="341">
        <v>0</v>
      </c>
      <c r="Q15" s="341">
        <v>0</v>
      </c>
      <c r="R15" s="234">
        <f t="shared" si="0"/>
        <v>13800</v>
      </c>
      <c r="S15" s="234">
        <f t="shared" si="0"/>
        <v>3</v>
      </c>
      <c r="T15" s="384">
        <v>100</v>
      </c>
      <c r="U15" s="385">
        <v>100</v>
      </c>
      <c r="V15" s="339">
        <v>5500</v>
      </c>
      <c r="W15" s="234">
        <v>1</v>
      </c>
      <c r="X15" s="341">
        <v>0</v>
      </c>
      <c r="Y15" s="341">
        <v>0</v>
      </c>
      <c r="Z15" s="341">
        <v>0</v>
      </c>
      <c r="AA15" s="341">
        <v>0</v>
      </c>
      <c r="AB15" s="341">
        <v>0</v>
      </c>
      <c r="AC15" s="341">
        <v>0</v>
      </c>
      <c r="AD15" s="341">
        <v>0</v>
      </c>
      <c r="AE15" s="341">
        <v>0</v>
      </c>
      <c r="AF15" s="341">
        <v>0</v>
      </c>
      <c r="AG15" s="341">
        <v>0</v>
      </c>
      <c r="AH15" s="234">
        <f t="shared" si="1"/>
        <v>5500</v>
      </c>
      <c r="AI15" s="234">
        <f t="shared" si="1"/>
        <v>1</v>
      </c>
      <c r="AJ15" s="342" t="s">
        <v>8</v>
      </c>
      <c r="AK15" s="343" t="s">
        <v>8</v>
      </c>
      <c r="AL15" s="339">
        <v>14724000</v>
      </c>
      <c r="AM15" s="234">
        <v>2045</v>
      </c>
      <c r="AN15" s="341">
        <v>14094000</v>
      </c>
      <c r="AO15" s="341">
        <v>1305</v>
      </c>
      <c r="AP15" s="341">
        <v>11197200</v>
      </c>
      <c r="AQ15" s="341">
        <v>868</v>
      </c>
      <c r="AR15" s="341">
        <v>0</v>
      </c>
      <c r="AS15" s="341">
        <v>0</v>
      </c>
      <c r="AT15" s="341">
        <v>820800</v>
      </c>
      <c r="AU15" s="341">
        <v>152</v>
      </c>
      <c r="AV15" s="341">
        <v>639900</v>
      </c>
      <c r="AW15" s="341">
        <v>79</v>
      </c>
      <c r="AX15" s="234">
        <f t="shared" si="2"/>
        <v>41475900</v>
      </c>
      <c r="AY15" s="234">
        <f t="shared" si="2"/>
        <v>4449</v>
      </c>
      <c r="AZ15" s="342">
        <v>106.98626426775004</v>
      </c>
      <c r="BA15" s="344">
        <v>101.94775435380386</v>
      </c>
      <c r="BB15" s="339">
        <v>483000</v>
      </c>
      <c r="BC15" s="234">
        <v>161</v>
      </c>
      <c r="BD15" s="341">
        <v>307800</v>
      </c>
      <c r="BE15" s="341">
        <v>81</v>
      </c>
      <c r="BF15" s="341">
        <v>216000</v>
      </c>
      <c r="BG15" s="341">
        <v>48</v>
      </c>
      <c r="BH15" s="341">
        <v>0</v>
      </c>
      <c r="BI15" s="341">
        <v>0</v>
      </c>
      <c r="BJ15" s="341">
        <v>0</v>
      </c>
      <c r="BK15" s="341">
        <v>0</v>
      </c>
      <c r="BL15" s="341">
        <v>11600</v>
      </c>
      <c r="BM15" s="341">
        <v>4</v>
      </c>
      <c r="BN15" s="234">
        <f>SUM(BB15,BD15,BF15,BH15,BJ15,BL15)</f>
        <v>1018400</v>
      </c>
      <c r="BO15" s="234">
        <f>SUM(BM15,BK15,BI15,BG15,BE15,BC15)</f>
        <v>294</v>
      </c>
      <c r="BP15" s="337">
        <v>129.68292372341782</v>
      </c>
      <c r="BQ15" s="343">
        <v>127.82608695652173</v>
      </c>
      <c r="BR15" s="339">
        <v>3952000</v>
      </c>
      <c r="BS15" s="234">
        <v>988</v>
      </c>
      <c r="BT15" s="341">
        <v>3190000</v>
      </c>
      <c r="BU15" s="341">
        <v>638</v>
      </c>
      <c r="BV15" s="341">
        <v>2460000</v>
      </c>
      <c r="BW15" s="341">
        <v>410</v>
      </c>
      <c r="BX15" s="341">
        <v>0</v>
      </c>
      <c r="BY15" s="341">
        <v>0</v>
      </c>
      <c r="BZ15" s="341">
        <v>0</v>
      </c>
      <c r="CA15" s="341">
        <v>0</v>
      </c>
      <c r="CB15" s="341">
        <v>212800</v>
      </c>
      <c r="CC15" s="341">
        <v>56</v>
      </c>
      <c r="CD15" s="234">
        <f t="shared" si="5"/>
        <v>9814800</v>
      </c>
      <c r="CE15" s="234">
        <f t="shared" si="5"/>
        <v>2092</v>
      </c>
      <c r="CF15" s="337">
        <v>99.256697308940872</v>
      </c>
      <c r="CG15" s="343">
        <v>96.986555401019942</v>
      </c>
      <c r="CH15" s="345">
        <v>3600</v>
      </c>
      <c r="CI15" s="346">
        <v>1</v>
      </c>
      <c r="CJ15" s="347">
        <v>100</v>
      </c>
      <c r="CK15" s="348">
        <v>100</v>
      </c>
      <c r="CL15" s="339">
        <f>SUM(CD15,CH15,BN15,AX15,AH15,R15,B15)</f>
        <v>58732800</v>
      </c>
      <c r="CM15" s="234">
        <f t="shared" si="7"/>
        <v>8618</v>
      </c>
      <c r="CN15" s="234">
        <v>5768</v>
      </c>
      <c r="CO15" s="337">
        <v>105.2662896880517</v>
      </c>
      <c r="CP15" s="337">
        <v>101.20963006459189</v>
      </c>
      <c r="CQ15" s="349">
        <v>101.12201963534362</v>
      </c>
    </row>
    <row r="16" spans="1:95" ht="32.1" customHeight="1">
      <c r="A16" s="331"/>
      <c r="B16" s="350">
        <v>0</v>
      </c>
      <c r="C16" s="350">
        <v>0</v>
      </c>
      <c r="D16" s="351" t="s">
        <v>8</v>
      </c>
      <c r="E16" s="352" t="s">
        <v>8</v>
      </c>
      <c r="F16" s="353">
        <v>0</v>
      </c>
      <c r="G16" s="354">
        <v>0</v>
      </c>
      <c r="H16" s="355">
        <v>0</v>
      </c>
      <c r="I16" s="355">
        <v>0</v>
      </c>
      <c r="J16" s="355">
        <v>0</v>
      </c>
      <c r="K16" s="355">
        <v>0</v>
      </c>
      <c r="L16" s="355">
        <v>0</v>
      </c>
      <c r="M16" s="355">
        <v>0</v>
      </c>
      <c r="N16" s="355">
        <v>0</v>
      </c>
      <c r="O16" s="355">
        <v>0</v>
      </c>
      <c r="P16" s="355">
        <v>0</v>
      </c>
      <c r="Q16" s="355">
        <v>0</v>
      </c>
      <c r="R16" s="350">
        <f t="shared" si="0"/>
        <v>0</v>
      </c>
      <c r="S16" s="350">
        <f t="shared" si="0"/>
        <v>0</v>
      </c>
      <c r="T16" s="382" t="s">
        <v>8</v>
      </c>
      <c r="U16" s="383" t="s">
        <v>8</v>
      </c>
      <c r="V16" s="353">
        <v>0</v>
      </c>
      <c r="W16" s="350">
        <v>0</v>
      </c>
      <c r="X16" s="355">
        <v>0</v>
      </c>
      <c r="Y16" s="355">
        <v>0</v>
      </c>
      <c r="Z16" s="355">
        <v>0</v>
      </c>
      <c r="AA16" s="355">
        <v>0</v>
      </c>
      <c r="AB16" s="355">
        <v>0</v>
      </c>
      <c r="AC16" s="355">
        <v>0</v>
      </c>
      <c r="AD16" s="355">
        <v>0</v>
      </c>
      <c r="AE16" s="355">
        <v>0</v>
      </c>
      <c r="AF16" s="355">
        <v>0</v>
      </c>
      <c r="AG16" s="355">
        <v>0</v>
      </c>
      <c r="AH16" s="350">
        <f t="shared" si="1"/>
        <v>0</v>
      </c>
      <c r="AI16" s="350">
        <f t="shared" si="1"/>
        <v>0</v>
      </c>
      <c r="AJ16" s="356" t="s">
        <v>8</v>
      </c>
      <c r="AK16" s="357" t="s">
        <v>8</v>
      </c>
      <c r="AL16" s="353">
        <v>0</v>
      </c>
      <c r="AM16" s="350">
        <v>0</v>
      </c>
      <c r="AN16" s="355">
        <v>0</v>
      </c>
      <c r="AO16" s="355">
        <v>0</v>
      </c>
      <c r="AP16" s="355">
        <v>0</v>
      </c>
      <c r="AQ16" s="355">
        <v>0</v>
      </c>
      <c r="AR16" s="355">
        <v>0</v>
      </c>
      <c r="AS16" s="355">
        <v>0</v>
      </c>
      <c r="AT16" s="355">
        <v>0</v>
      </c>
      <c r="AU16" s="355">
        <v>0</v>
      </c>
      <c r="AV16" s="355">
        <v>0</v>
      </c>
      <c r="AW16" s="355">
        <v>0</v>
      </c>
      <c r="AX16" s="350">
        <f t="shared" si="2"/>
        <v>0</v>
      </c>
      <c r="AY16" s="350">
        <f t="shared" si="2"/>
        <v>0</v>
      </c>
      <c r="AZ16" s="356" t="s">
        <v>8</v>
      </c>
      <c r="BA16" s="358" t="s">
        <v>8</v>
      </c>
      <c r="BB16" s="353">
        <v>0</v>
      </c>
      <c r="BC16" s="350">
        <v>0</v>
      </c>
      <c r="BD16" s="355">
        <v>0</v>
      </c>
      <c r="BE16" s="355">
        <v>0</v>
      </c>
      <c r="BF16" s="355">
        <v>0</v>
      </c>
      <c r="BG16" s="355">
        <v>0</v>
      </c>
      <c r="BH16" s="355">
        <v>0</v>
      </c>
      <c r="BI16" s="355">
        <v>0</v>
      </c>
      <c r="BJ16" s="355">
        <v>0</v>
      </c>
      <c r="BK16" s="355">
        <v>0</v>
      </c>
      <c r="BL16" s="355">
        <v>0</v>
      </c>
      <c r="BM16" s="355">
        <v>0</v>
      </c>
      <c r="BN16" s="350">
        <f t="shared" si="3"/>
        <v>0</v>
      </c>
      <c r="BO16" s="350">
        <f t="shared" si="4"/>
        <v>0</v>
      </c>
      <c r="BP16" s="351" t="s">
        <v>8</v>
      </c>
      <c r="BQ16" s="357" t="s">
        <v>8</v>
      </c>
      <c r="BR16" s="353">
        <v>0</v>
      </c>
      <c r="BS16" s="350">
        <v>0</v>
      </c>
      <c r="BT16" s="355">
        <v>0</v>
      </c>
      <c r="BU16" s="355">
        <v>0</v>
      </c>
      <c r="BV16" s="355">
        <v>0</v>
      </c>
      <c r="BW16" s="355">
        <v>0</v>
      </c>
      <c r="BX16" s="355">
        <v>0</v>
      </c>
      <c r="BY16" s="355">
        <v>0</v>
      </c>
      <c r="BZ16" s="355">
        <v>0</v>
      </c>
      <c r="CA16" s="355">
        <v>0</v>
      </c>
      <c r="CB16" s="355">
        <v>0</v>
      </c>
      <c r="CC16" s="355">
        <v>0</v>
      </c>
      <c r="CD16" s="350">
        <f t="shared" si="5"/>
        <v>0</v>
      </c>
      <c r="CE16" s="350">
        <f t="shared" si="5"/>
        <v>0</v>
      </c>
      <c r="CF16" s="351" t="s">
        <v>8</v>
      </c>
      <c r="CG16" s="357" t="s">
        <v>8</v>
      </c>
      <c r="CH16" s="359">
        <v>0</v>
      </c>
      <c r="CI16" s="360">
        <v>0</v>
      </c>
      <c r="CJ16" s="361" t="s">
        <v>8</v>
      </c>
      <c r="CK16" s="462" t="s">
        <v>8</v>
      </c>
      <c r="CL16" s="353">
        <f t="shared" si="6"/>
        <v>0</v>
      </c>
      <c r="CM16" s="350">
        <f t="shared" si="7"/>
        <v>0</v>
      </c>
      <c r="CN16" s="350">
        <v>0</v>
      </c>
      <c r="CO16" s="351" t="s">
        <v>8</v>
      </c>
      <c r="CP16" s="351" t="s">
        <v>8</v>
      </c>
      <c r="CQ16" s="362" t="s">
        <v>8</v>
      </c>
    </row>
    <row r="17" spans="1:95" ht="32.1" customHeight="1">
      <c r="A17" s="336" t="s">
        <v>94</v>
      </c>
      <c r="B17" s="234">
        <v>10962000</v>
      </c>
      <c r="C17" s="234">
        <v>3045</v>
      </c>
      <c r="D17" s="337">
        <v>98.799480856586626</v>
      </c>
      <c r="E17" s="338">
        <v>98.799480856586626</v>
      </c>
      <c r="F17" s="339">
        <v>0</v>
      </c>
      <c r="G17" s="340">
        <v>0</v>
      </c>
      <c r="H17" s="341">
        <v>0</v>
      </c>
      <c r="I17" s="341">
        <v>0</v>
      </c>
      <c r="J17" s="341">
        <v>0</v>
      </c>
      <c r="K17" s="341">
        <v>0</v>
      </c>
      <c r="L17" s="341">
        <v>0</v>
      </c>
      <c r="M17" s="341">
        <v>0</v>
      </c>
      <c r="N17" s="341">
        <v>0</v>
      </c>
      <c r="O17" s="341">
        <v>0</v>
      </c>
      <c r="P17" s="341">
        <v>0</v>
      </c>
      <c r="Q17" s="341">
        <v>0</v>
      </c>
      <c r="R17" s="234">
        <f t="shared" si="0"/>
        <v>0</v>
      </c>
      <c r="S17" s="234">
        <f t="shared" si="0"/>
        <v>0</v>
      </c>
      <c r="T17" s="384" t="s">
        <v>8</v>
      </c>
      <c r="U17" s="385" t="s">
        <v>8</v>
      </c>
      <c r="V17" s="339">
        <v>16500</v>
      </c>
      <c r="W17" s="234">
        <v>3</v>
      </c>
      <c r="X17" s="341">
        <v>6900</v>
      </c>
      <c r="Y17" s="341">
        <v>1</v>
      </c>
      <c r="Z17" s="341">
        <v>8200</v>
      </c>
      <c r="AA17" s="341">
        <v>1</v>
      </c>
      <c r="AB17" s="341">
        <v>0</v>
      </c>
      <c r="AC17" s="341">
        <v>0</v>
      </c>
      <c r="AD17" s="341">
        <v>0</v>
      </c>
      <c r="AE17" s="341">
        <v>0</v>
      </c>
      <c r="AF17" s="341">
        <v>0</v>
      </c>
      <c r="AG17" s="341">
        <v>0</v>
      </c>
      <c r="AH17" s="234">
        <f t="shared" si="1"/>
        <v>31600</v>
      </c>
      <c r="AI17" s="234">
        <f t="shared" si="1"/>
        <v>5</v>
      </c>
      <c r="AJ17" s="342">
        <v>127.93522267206478</v>
      </c>
      <c r="AK17" s="343">
        <v>125</v>
      </c>
      <c r="AL17" s="339">
        <v>26539200</v>
      </c>
      <c r="AM17" s="234">
        <v>3686</v>
      </c>
      <c r="AN17" s="341">
        <v>19029600</v>
      </c>
      <c r="AO17" s="341">
        <v>1762</v>
      </c>
      <c r="AP17" s="341">
        <v>20382000</v>
      </c>
      <c r="AQ17" s="341">
        <v>1580</v>
      </c>
      <c r="AR17" s="341">
        <v>0</v>
      </c>
      <c r="AS17" s="341">
        <v>0</v>
      </c>
      <c r="AT17" s="341">
        <v>567000</v>
      </c>
      <c r="AU17" s="341">
        <v>105</v>
      </c>
      <c r="AV17" s="341">
        <v>1239300</v>
      </c>
      <c r="AW17" s="341">
        <v>153</v>
      </c>
      <c r="AX17" s="234">
        <f t="shared" si="2"/>
        <v>67757100</v>
      </c>
      <c r="AY17" s="234">
        <f t="shared" si="2"/>
        <v>7286</v>
      </c>
      <c r="AZ17" s="342">
        <v>104.53003438716335</v>
      </c>
      <c r="BA17" s="344">
        <v>100.90015233347182</v>
      </c>
      <c r="BB17" s="339">
        <v>642000</v>
      </c>
      <c r="BC17" s="234">
        <v>214</v>
      </c>
      <c r="BD17" s="341">
        <v>577600</v>
      </c>
      <c r="BE17" s="341">
        <v>152</v>
      </c>
      <c r="BF17" s="341">
        <v>270000</v>
      </c>
      <c r="BG17" s="341">
        <v>60</v>
      </c>
      <c r="BH17" s="341">
        <v>0</v>
      </c>
      <c r="BI17" s="341">
        <v>0</v>
      </c>
      <c r="BJ17" s="341">
        <v>0</v>
      </c>
      <c r="BK17" s="341">
        <v>0</v>
      </c>
      <c r="BL17" s="341">
        <v>72500</v>
      </c>
      <c r="BM17" s="341">
        <v>25</v>
      </c>
      <c r="BN17" s="234">
        <f t="shared" si="3"/>
        <v>1562100</v>
      </c>
      <c r="BO17" s="234">
        <f t="shared" si="4"/>
        <v>451</v>
      </c>
      <c r="BP17" s="337">
        <v>114.481495053133</v>
      </c>
      <c r="BQ17" s="343">
        <v>111.35802469135803</v>
      </c>
      <c r="BR17" s="339">
        <v>5192000</v>
      </c>
      <c r="BS17" s="234">
        <v>1298</v>
      </c>
      <c r="BT17" s="341">
        <v>3765000</v>
      </c>
      <c r="BU17" s="341">
        <v>753</v>
      </c>
      <c r="BV17" s="341">
        <v>3558000</v>
      </c>
      <c r="BW17" s="341">
        <v>593</v>
      </c>
      <c r="BX17" s="341">
        <v>0</v>
      </c>
      <c r="BY17" s="341">
        <v>0</v>
      </c>
      <c r="BZ17" s="341">
        <v>0</v>
      </c>
      <c r="CA17" s="341">
        <v>0</v>
      </c>
      <c r="CB17" s="341">
        <v>152000</v>
      </c>
      <c r="CC17" s="341">
        <v>40</v>
      </c>
      <c r="CD17" s="234">
        <f t="shared" si="5"/>
        <v>12667000</v>
      </c>
      <c r="CE17" s="234">
        <f t="shared" si="5"/>
        <v>2684</v>
      </c>
      <c r="CF17" s="337">
        <v>99.608392048314045</v>
      </c>
      <c r="CG17" s="343">
        <v>97.706589006188565</v>
      </c>
      <c r="CH17" s="345">
        <v>0</v>
      </c>
      <c r="CI17" s="346">
        <v>0</v>
      </c>
      <c r="CJ17" s="347" t="s">
        <v>8</v>
      </c>
      <c r="CK17" s="348" t="s">
        <v>8</v>
      </c>
      <c r="CL17" s="339">
        <f t="shared" si="6"/>
        <v>92979800</v>
      </c>
      <c r="CM17" s="234">
        <f t="shared" si="7"/>
        <v>13471</v>
      </c>
      <c r="CN17" s="234">
        <v>10897</v>
      </c>
      <c r="CO17" s="337">
        <v>103.28575602159029</v>
      </c>
      <c r="CP17" s="337">
        <v>100.08915967010923</v>
      </c>
      <c r="CQ17" s="349">
        <v>100</v>
      </c>
    </row>
    <row r="18" spans="1:95" ht="32.1" customHeight="1">
      <c r="A18" s="331"/>
      <c r="B18" s="350">
        <v>0</v>
      </c>
      <c r="C18" s="350">
        <v>0</v>
      </c>
      <c r="D18" s="351" t="s">
        <v>8</v>
      </c>
      <c r="E18" s="352" t="s">
        <v>8</v>
      </c>
      <c r="F18" s="353">
        <v>0</v>
      </c>
      <c r="G18" s="354">
        <v>0</v>
      </c>
      <c r="H18" s="355">
        <v>0</v>
      </c>
      <c r="I18" s="355">
        <v>0</v>
      </c>
      <c r="J18" s="355">
        <v>0</v>
      </c>
      <c r="K18" s="355">
        <v>0</v>
      </c>
      <c r="L18" s="355">
        <v>0</v>
      </c>
      <c r="M18" s="355">
        <v>0</v>
      </c>
      <c r="N18" s="355">
        <v>0</v>
      </c>
      <c r="O18" s="355">
        <v>0</v>
      </c>
      <c r="P18" s="355">
        <v>0</v>
      </c>
      <c r="Q18" s="355">
        <v>0</v>
      </c>
      <c r="R18" s="350">
        <f t="shared" si="0"/>
        <v>0</v>
      </c>
      <c r="S18" s="350">
        <f t="shared" si="0"/>
        <v>0</v>
      </c>
      <c r="T18" s="382" t="s">
        <v>8</v>
      </c>
      <c r="U18" s="383" t="s">
        <v>8</v>
      </c>
      <c r="V18" s="353">
        <v>0</v>
      </c>
      <c r="W18" s="350">
        <v>0</v>
      </c>
      <c r="X18" s="355">
        <v>0</v>
      </c>
      <c r="Y18" s="355">
        <v>0</v>
      </c>
      <c r="Z18" s="355">
        <v>0</v>
      </c>
      <c r="AA18" s="355">
        <v>0</v>
      </c>
      <c r="AB18" s="355">
        <v>0</v>
      </c>
      <c r="AC18" s="355">
        <v>0</v>
      </c>
      <c r="AD18" s="355">
        <v>0</v>
      </c>
      <c r="AE18" s="355">
        <v>0</v>
      </c>
      <c r="AF18" s="355">
        <v>0</v>
      </c>
      <c r="AG18" s="355">
        <v>0</v>
      </c>
      <c r="AH18" s="350">
        <f t="shared" si="1"/>
        <v>0</v>
      </c>
      <c r="AI18" s="350">
        <f t="shared" si="1"/>
        <v>0</v>
      </c>
      <c r="AJ18" s="356" t="s">
        <v>8</v>
      </c>
      <c r="AK18" s="357" t="s">
        <v>8</v>
      </c>
      <c r="AL18" s="353">
        <v>0</v>
      </c>
      <c r="AM18" s="350">
        <v>0</v>
      </c>
      <c r="AN18" s="355">
        <v>0</v>
      </c>
      <c r="AO18" s="355">
        <v>0</v>
      </c>
      <c r="AP18" s="355">
        <v>0</v>
      </c>
      <c r="AQ18" s="355">
        <v>0</v>
      </c>
      <c r="AR18" s="355">
        <v>0</v>
      </c>
      <c r="AS18" s="355">
        <v>0</v>
      </c>
      <c r="AT18" s="355">
        <v>0</v>
      </c>
      <c r="AU18" s="355">
        <v>0</v>
      </c>
      <c r="AV18" s="355">
        <v>0</v>
      </c>
      <c r="AW18" s="355">
        <v>0</v>
      </c>
      <c r="AX18" s="350">
        <f t="shared" si="2"/>
        <v>0</v>
      </c>
      <c r="AY18" s="350">
        <f t="shared" si="2"/>
        <v>0</v>
      </c>
      <c r="AZ18" s="356" t="s">
        <v>8</v>
      </c>
      <c r="BA18" s="358" t="s">
        <v>8</v>
      </c>
      <c r="BB18" s="353">
        <v>0</v>
      </c>
      <c r="BC18" s="350">
        <v>0</v>
      </c>
      <c r="BD18" s="355">
        <v>0</v>
      </c>
      <c r="BE18" s="355">
        <v>0</v>
      </c>
      <c r="BF18" s="355">
        <v>0</v>
      </c>
      <c r="BG18" s="355">
        <v>0</v>
      </c>
      <c r="BH18" s="355">
        <v>0</v>
      </c>
      <c r="BI18" s="355">
        <v>0</v>
      </c>
      <c r="BJ18" s="355">
        <v>0</v>
      </c>
      <c r="BK18" s="355">
        <v>0</v>
      </c>
      <c r="BL18" s="355">
        <v>0</v>
      </c>
      <c r="BM18" s="355">
        <v>0</v>
      </c>
      <c r="BN18" s="350">
        <f t="shared" si="3"/>
        <v>0</v>
      </c>
      <c r="BO18" s="350">
        <f t="shared" si="4"/>
        <v>0</v>
      </c>
      <c r="BP18" s="351" t="s">
        <v>8</v>
      </c>
      <c r="BQ18" s="357" t="s">
        <v>8</v>
      </c>
      <c r="BR18" s="353">
        <v>0</v>
      </c>
      <c r="BS18" s="350">
        <v>0</v>
      </c>
      <c r="BT18" s="355">
        <v>0</v>
      </c>
      <c r="BU18" s="355">
        <v>0</v>
      </c>
      <c r="BV18" s="355">
        <v>0</v>
      </c>
      <c r="BW18" s="355">
        <v>0</v>
      </c>
      <c r="BX18" s="355">
        <v>0</v>
      </c>
      <c r="BY18" s="355">
        <v>0</v>
      </c>
      <c r="BZ18" s="355">
        <v>0</v>
      </c>
      <c r="CA18" s="355">
        <v>0</v>
      </c>
      <c r="CB18" s="355">
        <v>0</v>
      </c>
      <c r="CC18" s="355">
        <v>0</v>
      </c>
      <c r="CD18" s="350">
        <f t="shared" si="5"/>
        <v>0</v>
      </c>
      <c r="CE18" s="350">
        <f t="shared" si="5"/>
        <v>0</v>
      </c>
      <c r="CF18" s="351" t="s">
        <v>8</v>
      </c>
      <c r="CG18" s="357" t="s">
        <v>8</v>
      </c>
      <c r="CH18" s="359">
        <v>0</v>
      </c>
      <c r="CI18" s="360">
        <v>0</v>
      </c>
      <c r="CJ18" s="361" t="s">
        <v>8</v>
      </c>
      <c r="CK18" s="462" t="s">
        <v>8</v>
      </c>
      <c r="CL18" s="353">
        <f t="shared" si="6"/>
        <v>0</v>
      </c>
      <c r="CM18" s="350">
        <f t="shared" si="7"/>
        <v>0</v>
      </c>
      <c r="CN18" s="350">
        <v>0</v>
      </c>
      <c r="CO18" s="351" t="s">
        <v>8</v>
      </c>
      <c r="CP18" s="351" t="s">
        <v>8</v>
      </c>
      <c r="CQ18" s="362" t="s">
        <v>8</v>
      </c>
    </row>
    <row r="19" spans="1:95" ht="32.1" customHeight="1">
      <c r="A19" s="336" t="s">
        <v>11</v>
      </c>
      <c r="B19" s="234">
        <v>12020400</v>
      </c>
      <c r="C19" s="234">
        <v>3339</v>
      </c>
      <c r="D19" s="337">
        <v>100.81521739130434</v>
      </c>
      <c r="E19" s="338">
        <v>100.81521739130434</v>
      </c>
      <c r="F19" s="339">
        <v>0</v>
      </c>
      <c r="G19" s="340">
        <v>0</v>
      </c>
      <c r="H19" s="341">
        <v>0</v>
      </c>
      <c r="I19" s="341">
        <v>0</v>
      </c>
      <c r="J19" s="341">
        <v>9200</v>
      </c>
      <c r="K19" s="341">
        <v>2</v>
      </c>
      <c r="L19" s="341">
        <v>0</v>
      </c>
      <c r="M19" s="341">
        <v>0</v>
      </c>
      <c r="N19" s="341">
        <v>0</v>
      </c>
      <c r="O19" s="341">
        <v>0</v>
      </c>
      <c r="P19" s="341">
        <v>0</v>
      </c>
      <c r="Q19" s="341">
        <v>0</v>
      </c>
      <c r="R19" s="234">
        <f t="shared" si="0"/>
        <v>9200</v>
      </c>
      <c r="S19" s="234">
        <f t="shared" si="0"/>
        <v>2</v>
      </c>
      <c r="T19" s="384">
        <v>100</v>
      </c>
      <c r="U19" s="385">
        <v>100</v>
      </c>
      <c r="V19" s="339">
        <v>33000</v>
      </c>
      <c r="W19" s="234">
        <v>6</v>
      </c>
      <c r="X19" s="341">
        <v>20700</v>
      </c>
      <c r="Y19" s="341">
        <v>3</v>
      </c>
      <c r="Z19" s="341">
        <v>0</v>
      </c>
      <c r="AA19" s="341">
        <v>0</v>
      </c>
      <c r="AB19" s="341">
        <v>0</v>
      </c>
      <c r="AC19" s="341">
        <v>0</v>
      </c>
      <c r="AD19" s="341">
        <v>0</v>
      </c>
      <c r="AE19" s="341">
        <v>0</v>
      </c>
      <c r="AF19" s="341">
        <v>0</v>
      </c>
      <c r="AG19" s="341">
        <v>0</v>
      </c>
      <c r="AH19" s="234">
        <f t="shared" si="1"/>
        <v>53700</v>
      </c>
      <c r="AI19" s="234">
        <f t="shared" si="1"/>
        <v>9</v>
      </c>
      <c r="AJ19" s="342">
        <v>111.41078838174275</v>
      </c>
      <c r="AK19" s="343">
        <v>112.5</v>
      </c>
      <c r="AL19" s="339">
        <v>38577600</v>
      </c>
      <c r="AM19" s="234">
        <v>5358</v>
      </c>
      <c r="AN19" s="341">
        <v>29052000</v>
      </c>
      <c r="AO19" s="341">
        <v>2690</v>
      </c>
      <c r="AP19" s="341">
        <v>23839200</v>
      </c>
      <c r="AQ19" s="341">
        <v>1848</v>
      </c>
      <c r="AR19" s="341">
        <v>0</v>
      </c>
      <c r="AS19" s="341">
        <v>0</v>
      </c>
      <c r="AT19" s="341">
        <v>847800</v>
      </c>
      <c r="AU19" s="341">
        <v>157</v>
      </c>
      <c r="AV19" s="341">
        <v>2203200</v>
      </c>
      <c r="AW19" s="341">
        <v>272</v>
      </c>
      <c r="AX19" s="234">
        <f t="shared" si="2"/>
        <v>94519800</v>
      </c>
      <c r="AY19" s="234">
        <f t="shared" si="2"/>
        <v>10325</v>
      </c>
      <c r="AZ19" s="342">
        <v>105.43883486048178</v>
      </c>
      <c r="BA19" s="344">
        <v>101.5740285292671</v>
      </c>
      <c r="BB19" s="339">
        <v>666000</v>
      </c>
      <c r="BC19" s="234">
        <v>222</v>
      </c>
      <c r="BD19" s="341">
        <v>1022200</v>
      </c>
      <c r="BE19" s="341">
        <v>269</v>
      </c>
      <c r="BF19" s="341">
        <v>256500</v>
      </c>
      <c r="BG19" s="341">
        <v>57</v>
      </c>
      <c r="BH19" s="341">
        <v>0</v>
      </c>
      <c r="BI19" s="341">
        <v>0</v>
      </c>
      <c r="BJ19" s="341">
        <v>0</v>
      </c>
      <c r="BK19" s="341">
        <v>0</v>
      </c>
      <c r="BL19" s="341">
        <v>17400</v>
      </c>
      <c r="BM19" s="341">
        <v>6</v>
      </c>
      <c r="BN19" s="234">
        <f t="shared" si="3"/>
        <v>1962100</v>
      </c>
      <c r="BO19" s="234">
        <f t="shared" si="4"/>
        <v>554</v>
      </c>
      <c r="BP19" s="337">
        <v>121.81660147761843</v>
      </c>
      <c r="BQ19" s="343">
        <v>118.12366737739872</v>
      </c>
      <c r="BR19" s="339">
        <v>5880000</v>
      </c>
      <c r="BS19" s="234">
        <v>1470</v>
      </c>
      <c r="BT19" s="341">
        <v>4410000</v>
      </c>
      <c r="BU19" s="341">
        <v>882</v>
      </c>
      <c r="BV19" s="341">
        <v>4368000</v>
      </c>
      <c r="BW19" s="341">
        <v>728</v>
      </c>
      <c r="BX19" s="341">
        <v>2600</v>
      </c>
      <c r="BY19" s="341">
        <v>2</v>
      </c>
      <c r="BZ19" s="341">
        <v>0</v>
      </c>
      <c r="CA19" s="341">
        <v>0</v>
      </c>
      <c r="CB19" s="341">
        <v>281200</v>
      </c>
      <c r="CC19" s="341">
        <v>74</v>
      </c>
      <c r="CD19" s="234">
        <f t="shared" si="5"/>
        <v>14941800</v>
      </c>
      <c r="CE19" s="234">
        <f t="shared" si="5"/>
        <v>3156</v>
      </c>
      <c r="CF19" s="337">
        <v>101.2262208010406</v>
      </c>
      <c r="CG19" s="343">
        <v>99.526963103122043</v>
      </c>
      <c r="CH19" s="345">
        <v>0</v>
      </c>
      <c r="CI19" s="346">
        <v>0</v>
      </c>
      <c r="CJ19" s="347" t="s">
        <v>8</v>
      </c>
      <c r="CK19" s="348" t="s">
        <v>8</v>
      </c>
      <c r="CL19" s="339">
        <f t="shared" si="6"/>
        <v>123507000</v>
      </c>
      <c r="CM19" s="234">
        <f t="shared" si="7"/>
        <v>17385</v>
      </c>
      <c r="CN19" s="234">
        <v>13487</v>
      </c>
      <c r="CO19" s="337">
        <v>104.67023118521513</v>
      </c>
      <c r="CP19" s="337">
        <v>101.50639341390786</v>
      </c>
      <c r="CQ19" s="349">
        <v>100.62672535999404</v>
      </c>
    </row>
    <row r="20" spans="1:95" ht="32.1" customHeight="1">
      <c r="A20" s="331"/>
      <c r="B20" s="350">
        <v>0</v>
      </c>
      <c r="C20" s="350">
        <v>0</v>
      </c>
      <c r="D20" s="351" t="s">
        <v>8</v>
      </c>
      <c r="E20" s="352" t="s">
        <v>8</v>
      </c>
      <c r="F20" s="353">
        <v>0</v>
      </c>
      <c r="G20" s="354">
        <v>0</v>
      </c>
      <c r="H20" s="355">
        <v>0</v>
      </c>
      <c r="I20" s="355">
        <v>0</v>
      </c>
      <c r="J20" s="355">
        <v>0</v>
      </c>
      <c r="K20" s="355">
        <v>0</v>
      </c>
      <c r="L20" s="355">
        <v>0</v>
      </c>
      <c r="M20" s="355">
        <v>0</v>
      </c>
      <c r="N20" s="355">
        <v>0</v>
      </c>
      <c r="O20" s="355">
        <v>0</v>
      </c>
      <c r="P20" s="355">
        <v>0</v>
      </c>
      <c r="Q20" s="355">
        <v>0</v>
      </c>
      <c r="R20" s="350">
        <f t="shared" si="0"/>
        <v>0</v>
      </c>
      <c r="S20" s="350">
        <f t="shared" si="0"/>
        <v>0</v>
      </c>
      <c r="T20" s="382" t="s">
        <v>8</v>
      </c>
      <c r="U20" s="383" t="s">
        <v>8</v>
      </c>
      <c r="V20" s="353">
        <v>0</v>
      </c>
      <c r="W20" s="350">
        <v>0</v>
      </c>
      <c r="X20" s="355">
        <v>0</v>
      </c>
      <c r="Y20" s="355">
        <v>0</v>
      </c>
      <c r="Z20" s="355">
        <v>0</v>
      </c>
      <c r="AA20" s="355">
        <v>0</v>
      </c>
      <c r="AB20" s="355">
        <v>0</v>
      </c>
      <c r="AC20" s="355">
        <v>0</v>
      </c>
      <c r="AD20" s="355">
        <v>0</v>
      </c>
      <c r="AE20" s="355">
        <v>0</v>
      </c>
      <c r="AF20" s="355">
        <v>0</v>
      </c>
      <c r="AG20" s="355">
        <v>0</v>
      </c>
      <c r="AH20" s="350">
        <f t="shared" si="1"/>
        <v>0</v>
      </c>
      <c r="AI20" s="350">
        <f t="shared" si="1"/>
        <v>0</v>
      </c>
      <c r="AJ20" s="356" t="s">
        <v>8</v>
      </c>
      <c r="AK20" s="357" t="s">
        <v>8</v>
      </c>
      <c r="AL20" s="353">
        <v>0</v>
      </c>
      <c r="AM20" s="350">
        <v>0</v>
      </c>
      <c r="AN20" s="355">
        <v>0</v>
      </c>
      <c r="AO20" s="355">
        <v>0</v>
      </c>
      <c r="AP20" s="355">
        <v>0</v>
      </c>
      <c r="AQ20" s="355">
        <v>0</v>
      </c>
      <c r="AR20" s="355">
        <v>0</v>
      </c>
      <c r="AS20" s="355">
        <v>0</v>
      </c>
      <c r="AT20" s="355">
        <v>0</v>
      </c>
      <c r="AU20" s="355">
        <v>0</v>
      </c>
      <c r="AV20" s="355">
        <v>0</v>
      </c>
      <c r="AW20" s="355">
        <v>0</v>
      </c>
      <c r="AX20" s="350">
        <f t="shared" si="2"/>
        <v>0</v>
      </c>
      <c r="AY20" s="350">
        <f t="shared" si="2"/>
        <v>0</v>
      </c>
      <c r="AZ20" s="356" t="s">
        <v>8</v>
      </c>
      <c r="BA20" s="358" t="s">
        <v>8</v>
      </c>
      <c r="BB20" s="353">
        <v>0</v>
      </c>
      <c r="BC20" s="350">
        <v>0</v>
      </c>
      <c r="BD20" s="355">
        <v>0</v>
      </c>
      <c r="BE20" s="355">
        <v>0</v>
      </c>
      <c r="BF20" s="355">
        <v>0</v>
      </c>
      <c r="BG20" s="355">
        <v>0</v>
      </c>
      <c r="BH20" s="355">
        <v>0</v>
      </c>
      <c r="BI20" s="355">
        <v>0</v>
      </c>
      <c r="BJ20" s="355">
        <v>0</v>
      </c>
      <c r="BK20" s="355">
        <v>0</v>
      </c>
      <c r="BL20" s="355">
        <v>0</v>
      </c>
      <c r="BM20" s="355">
        <v>0</v>
      </c>
      <c r="BN20" s="350">
        <f t="shared" si="3"/>
        <v>0</v>
      </c>
      <c r="BO20" s="350">
        <f t="shared" si="4"/>
        <v>0</v>
      </c>
      <c r="BP20" s="351" t="s">
        <v>8</v>
      </c>
      <c r="BQ20" s="357" t="s">
        <v>8</v>
      </c>
      <c r="BR20" s="353">
        <v>0</v>
      </c>
      <c r="BS20" s="350">
        <v>0</v>
      </c>
      <c r="BT20" s="355">
        <v>0</v>
      </c>
      <c r="BU20" s="355">
        <v>0</v>
      </c>
      <c r="BV20" s="355">
        <v>0</v>
      </c>
      <c r="BW20" s="355">
        <v>0</v>
      </c>
      <c r="BX20" s="355">
        <v>0</v>
      </c>
      <c r="BY20" s="355">
        <v>0</v>
      </c>
      <c r="BZ20" s="355">
        <v>0</v>
      </c>
      <c r="CA20" s="355">
        <v>0</v>
      </c>
      <c r="CB20" s="355">
        <v>0</v>
      </c>
      <c r="CC20" s="355">
        <v>0</v>
      </c>
      <c r="CD20" s="350">
        <f t="shared" si="5"/>
        <v>0</v>
      </c>
      <c r="CE20" s="350">
        <f t="shared" si="5"/>
        <v>0</v>
      </c>
      <c r="CF20" s="351" t="s">
        <v>8</v>
      </c>
      <c r="CG20" s="357" t="s">
        <v>8</v>
      </c>
      <c r="CH20" s="359">
        <v>0</v>
      </c>
      <c r="CI20" s="360">
        <v>0</v>
      </c>
      <c r="CJ20" s="361" t="s">
        <v>8</v>
      </c>
      <c r="CK20" s="462" t="s">
        <v>8</v>
      </c>
      <c r="CL20" s="353">
        <f t="shared" si="6"/>
        <v>0</v>
      </c>
      <c r="CM20" s="350">
        <f t="shared" si="7"/>
        <v>0</v>
      </c>
      <c r="CN20" s="350">
        <v>0</v>
      </c>
      <c r="CO20" s="351" t="s">
        <v>8</v>
      </c>
      <c r="CP20" s="351" t="s">
        <v>8</v>
      </c>
      <c r="CQ20" s="362" t="s">
        <v>8</v>
      </c>
    </row>
    <row r="21" spans="1:95" ht="32.1" customHeight="1">
      <c r="A21" s="336" t="s">
        <v>12</v>
      </c>
      <c r="B21" s="234">
        <v>13392000</v>
      </c>
      <c r="C21" s="234">
        <v>3720</v>
      </c>
      <c r="D21" s="337">
        <v>97.458737228189676</v>
      </c>
      <c r="E21" s="338">
        <v>97.458737228189676</v>
      </c>
      <c r="F21" s="339">
        <v>0</v>
      </c>
      <c r="G21" s="340">
        <v>0</v>
      </c>
      <c r="H21" s="341">
        <v>0</v>
      </c>
      <c r="I21" s="341">
        <v>0</v>
      </c>
      <c r="J21" s="341">
        <v>13800</v>
      </c>
      <c r="K21" s="341">
        <v>3</v>
      </c>
      <c r="L21" s="341">
        <v>0</v>
      </c>
      <c r="M21" s="341">
        <v>0</v>
      </c>
      <c r="N21" s="341">
        <v>0</v>
      </c>
      <c r="O21" s="341">
        <v>0</v>
      </c>
      <c r="P21" s="341">
        <v>0</v>
      </c>
      <c r="Q21" s="341">
        <v>0</v>
      </c>
      <c r="R21" s="234">
        <f t="shared" si="0"/>
        <v>13800</v>
      </c>
      <c r="S21" s="234">
        <f t="shared" si="0"/>
        <v>3</v>
      </c>
      <c r="T21" s="384">
        <v>100</v>
      </c>
      <c r="U21" s="385">
        <v>100</v>
      </c>
      <c r="V21" s="339">
        <v>5500</v>
      </c>
      <c r="W21" s="234">
        <v>1</v>
      </c>
      <c r="X21" s="341">
        <v>13800</v>
      </c>
      <c r="Y21" s="341">
        <v>2</v>
      </c>
      <c r="Z21" s="341">
        <v>16400</v>
      </c>
      <c r="AA21" s="341">
        <v>2</v>
      </c>
      <c r="AB21" s="341">
        <v>0</v>
      </c>
      <c r="AC21" s="341">
        <v>0</v>
      </c>
      <c r="AD21" s="341">
        <v>0</v>
      </c>
      <c r="AE21" s="341">
        <v>0</v>
      </c>
      <c r="AF21" s="341">
        <v>0</v>
      </c>
      <c r="AG21" s="341">
        <v>0</v>
      </c>
      <c r="AH21" s="234">
        <f t="shared" si="1"/>
        <v>35700</v>
      </c>
      <c r="AI21" s="234">
        <f t="shared" si="1"/>
        <v>5</v>
      </c>
      <c r="AJ21" s="342">
        <v>108.51063829787233</v>
      </c>
      <c r="AK21" s="343">
        <v>100</v>
      </c>
      <c r="AL21" s="339">
        <v>35143200</v>
      </c>
      <c r="AM21" s="234">
        <v>4881</v>
      </c>
      <c r="AN21" s="341">
        <v>26870400</v>
      </c>
      <c r="AO21" s="341">
        <v>2488</v>
      </c>
      <c r="AP21" s="341">
        <v>24806700</v>
      </c>
      <c r="AQ21" s="341">
        <v>1923</v>
      </c>
      <c r="AR21" s="341">
        <v>0</v>
      </c>
      <c r="AS21" s="341">
        <v>0</v>
      </c>
      <c r="AT21" s="341">
        <v>729000</v>
      </c>
      <c r="AU21" s="341">
        <v>135</v>
      </c>
      <c r="AV21" s="341">
        <v>2016900</v>
      </c>
      <c r="AW21" s="341">
        <v>249</v>
      </c>
      <c r="AX21" s="234">
        <f t="shared" si="2"/>
        <v>89566200</v>
      </c>
      <c r="AY21" s="234">
        <f t="shared" si="2"/>
        <v>9676</v>
      </c>
      <c r="AZ21" s="342">
        <v>106.39046970825419</v>
      </c>
      <c r="BA21" s="344">
        <v>102.45658619229141</v>
      </c>
      <c r="BB21" s="339">
        <v>735000</v>
      </c>
      <c r="BC21" s="234">
        <v>245</v>
      </c>
      <c r="BD21" s="341">
        <v>482600</v>
      </c>
      <c r="BE21" s="341">
        <v>127</v>
      </c>
      <c r="BF21" s="341">
        <v>265500</v>
      </c>
      <c r="BG21" s="341">
        <v>59</v>
      </c>
      <c r="BH21" s="341">
        <v>0</v>
      </c>
      <c r="BI21" s="341">
        <v>0</v>
      </c>
      <c r="BJ21" s="341">
        <v>0</v>
      </c>
      <c r="BK21" s="341">
        <v>0</v>
      </c>
      <c r="BL21" s="341">
        <v>63800</v>
      </c>
      <c r="BM21" s="341">
        <v>22</v>
      </c>
      <c r="BN21" s="234">
        <f t="shared" si="3"/>
        <v>1546900</v>
      </c>
      <c r="BO21" s="234">
        <f t="shared" si="4"/>
        <v>453</v>
      </c>
      <c r="BP21" s="337">
        <v>124.58923969072164</v>
      </c>
      <c r="BQ21" s="343">
        <v>121.12299465240642</v>
      </c>
      <c r="BR21" s="339">
        <v>5964000</v>
      </c>
      <c r="BS21" s="234">
        <v>1491</v>
      </c>
      <c r="BT21" s="341">
        <v>4375000</v>
      </c>
      <c r="BU21" s="341">
        <v>875</v>
      </c>
      <c r="BV21" s="341">
        <v>4578000</v>
      </c>
      <c r="BW21" s="341">
        <v>763</v>
      </c>
      <c r="BX21" s="341">
        <v>2600</v>
      </c>
      <c r="BY21" s="341">
        <v>2</v>
      </c>
      <c r="BZ21" s="341">
        <v>0</v>
      </c>
      <c r="CA21" s="341">
        <v>0</v>
      </c>
      <c r="CB21" s="341">
        <v>247000</v>
      </c>
      <c r="CC21" s="341">
        <v>65</v>
      </c>
      <c r="CD21" s="234">
        <f t="shared" si="5"/>
        <v>15166600</v>
      </c>
      <c r="CE21" s="234">
        <f t="shared" si="5"/>
        <v>3196</v>
      </c>
      <c r="CF21" s="337">
        <v>101.91511665412321</v>
      </c>
      <c r="CG21" s="343">
        <v>100.21950454687989</v>
      </c>
      <c r="CH21" s="345">
        <v>0</v>
      </c>
      <c r="CI21" s="346">
        <v>0</v>
      </c>
      <c r="CJ21" s="347" t="s">
        <v>8</v>
      </c>
      <c r="CK21" s="348" t="s">
        <v>8</v>
      </c>
      <c r="CL21" s="339">
        <f t="shared" si="6"/>
        <v>119721200</v>
      </c>
      <c r="CM21" s="234">
        <f t="shared" si="7"/>
        <v>17053</v>
      </c>
      <c r="CN21" s="234">
        <v>13783</v>
      </c>
      <c r="CO21" s="337">
        <v>104.92894667187859</v>
      </c>
      <c r="CP21" s="337">
        <v>101.31297528517109</v>
      </c>
      <c r="CQ21" s="349">
        <v>100.37870511980191</v>
      </c>
    </row>
    <row r="22" spans="1:95" ht="32.1" customHeight="1">
      <c r="A22" s="331"/>
      <c r="B22" s="350">
        <v>0</v>
      </c>
      <c r="C22" s="350">
        <v>0</v>
      </c>
      <c r="D22" s="351" t="s">
        <v>8</v>
      </c>
      <c r="E22" s="352" t="s">
        <v>8</v>
      </c>
      <c r="F22" s="353">
        <v>0</v>
      </c>
      <c r="G22" s="354">
        <v>0</v>
      </c>
      <c r="H22" s="355">
        <v>0</v>
      </c>
      <c r="I22" s="355">
        <v>0</v>
      </c>
      <c r="J22" s="355">
        <v>0</v>
      </c>
      <c r="K22" s="355">
        <v>0</v>
      </c>
      <c r="L22" s="355">
        <v>0</v>
      </c>
      <c r="M22" s="355">
        <v>0</v>
      </c>
      <c r="N22" s="355">
        <v>0</v>
      </c>
      <c r="O22" s="355">
        <v>0</v>
      </c>
      <c r="P22" s="355">
        <v>0</v>
      </c>
      <c r="Q22" s="355">
        <v>0</v>
      </c>
      <c r="R22" s="350">
        <f t="shared" si="0"/>
        <v>0</v>
      </c>
      <c r="S22" s="350">
        <f t="shared" si="0"/>
        <v>0</v>
      </c>
      <c r="T22" s="382" t="s">
        <v>8</v>
      </c>
      <c r="U22" s="383" t="s">
        <v>8</v>
      </c>
      <c r="V22" s="353">
        <v>0</v>
      </c>
      <c r="W22" s="350">
        <v>0</v>
      </c>
      <c r="X22" s="355">
        <v>0</v>
      </c>
      <c r="Y22" s="355">
        <v>0</v>
      </c>
      <c r="Z22" s="355">
        <v>0</v>
      </c>
      <c r="AA22" s="355">
        <v>0</v>
      </c>
      <c r="AB22" s="355">
        <v>0</v>
      </c>
      <c r="AC22" s="355">
        <v>0</v>
      </c>
      <c r="AD22" s="355">
        <v>0</v>
      </c>
      <c r="AE22" s="355">
        <v>0</v>
      </c>
      <c r="AF22" s="355">
        <v>0</v>
      </c>
      <c r="AG22" s="355">
        <v>0</v>
      </c>
      <c r="AH22" s="350">
        <f t="shared" si="1"/>
        <v>0</v>
      </c>
      <c r="AI22" s="350">
        <f t="shared" si="1"/>
        <v>0</v>
      </c>
      <c r="AJ22" s="356" t="s">
        <v>8</v>
      </c>
      <c r="AK22" s="357" t="s">
        <v>8</v>
      </c>
      <c r="AL22" s="353">
        <v>0</v>
      </c>
      <c r="AM22" s="350">
        <v>0</v>
      </c>
      <c r="AN22" s="355">
        <v>0</v>
      </c>
      <c r="AO22" s="355">
        <v>0</v>
      </c>
      <c r="AP22" s="355">
        <v>0</v>
      </c>
      <c r="AQ22" s="355">
        <v>0</v>
      </c>
      <c r="AR22" s="355">
        <v>0</v>
      </c>
      <c r="AS22" s="355">
        <v>0</v>
      </c>
      <c r="AT22" s="355">
        <v>0</v>
      </c>
      <c r="AU22" s="355">
        <v>0</v>
      </c>
      <c r="AV22" s="355">
        <v>0</v>
      </c>
      <c r="AW22" s="355">
        <v>0</v>
      </c>
      <c r="AX22" s="350">
        <f t="shared" si="2"/>
        <v>0</v>
      </c>
      <c r="AY22" s="350">
        <f t="shared" si="2"/>
        <v>0</v>
      </c>
      <c r="AZ22" s="356" t="s">
        <v>8</v>
      </c>
      <c r="BA22" s="358" t="s">
        <v>8</v>
      </c>
      <c r="BB22" s="353">
        <v>0</v>
      </c>
      <c r="BC22" s="350">
        <v>0</v>
      </c>
      <c r="BD22" s="355">
        <v>0</v>
      </c>
      <c r="BE22" s="355">
        <v>0</v>
      </c>
      <c r="BF22" s="355">
        <v>0</v>
      </c>
      <c r="BG22" s="355">
        <v>0</v>
      </c>
      <c r="BH22" s="355">
        <v>0</v>
      </c>
      <c r="BI22" s="355">
        <v>0</v>
      </c>
      <c r="BJ22" s="355">
        <v>0</v>
      </c>
      <c r="BK22" s="355">
        <v>0</v>
      </c>
      <c r="BL22" s="355">
        <v>0</v>
      </c>
      <c r="BM22" s="355">
        <v>0</v>
      </c>
      <c r="BN22" s="350">
        <f t="shared" si="3"/>
        <v>0</v>
      </c>
      <c r="BO22" s="350">
        <f t="shared" si="4"/>
        <v>0</v>
      </c>
      <c r="BP22" s="351" t="s">
        <v>8</v>
      </c>
      <c r="BQ22" s="357" t="s">
        <v>8</v>
      </c>
      <c r="BR22" s="353">
        <v>0</v>
      </c>
      <c r="BS22" s="350">
        <v>0</v>
      </c>
      <c r="BT22" s="355">
        <v>0</v>
      </c>
      <c r="BU22" s="355">
        <v>0</v>
      </c>
      <c r="BV22" s="355">
        <v>0</v>
      </c>
      <c r="BW22" s="355">
        <v>0</v>
      </c>
      <c r="BX22" s="355">
        <v>0</v>
      </c>
      <c r="BY22" s="355">
        <v>0</v>
      </c>
      <c r="BZ22" s="355">
        <v>0</v>
      </c>
      <c r="CA22" s="355">
        <v>0</v>
      </c>
      <c r="CB22" s="355">
        <v>0</v>
      </c>
      <c r="CC22" s="355">
        <v>0</v>
      </c>
      <c r="CD22" s="350">
        <f t="shared" si="5"/>
        <v>0</v>
      </c>
      <c r="CE22" s="350">
        <f t="shared" si="5"/>
        <v>0</v>
      </c>
      <c r="CF22" s="351" t="s">
        <v>8</v>
      </c>
      <c r="CG22" s="357" t="s">
        <v>8</v>
      </c>
      <c r="CH22" s="359">
        <v>0</v>
      </c>
      <c r="CI22" s="360">
        <v>0</v>
      </c>
      <c r="CJ22" s="361" t="s">
        <v>8</v>
      </c>
      <c r="CK22" s="462" t="s">
        <v>8</v>
      </c>
      <c r="CL22" s="353">
        <f t="shared" si="6"/>
        <v>0</v>
      </c>
      <c r="CM22" s="350">
        <f t="shared" si="7"/>
        <v>0</v>
      </c>
      <c r="CN22" s="350">
        <v>0</v>
      </c>
      <c r="CO22" s="351" t="s">
        <v>8</v>
      </c>
      <c r="CP22" s="351" t="s">
        <v>8</v>
      </c>
      <c r="CQ22" s="362" t="s">
        <v>8</v>
      </c>
    </row>
    <row r="23" spans="1:95" ht="32.1" customHeight="1">
      <c r="A23" s="336" t="s">
        <v>95</v>
      </c>
      <c r="B23" s="234">
        <v>14562000</v>
      </c>
      <c r="C23" s="234">
        <v>4045</v>
      </c>
      <c r="D23" s="337">
        <v>101.5056461731493</v>
      </c>
      <c r="E23" s="338">
        <v>101.5056461731493</v>
      </c>
      <c r="F23" s="339">
        <v>0</v>
      </c>
      <c r="G23" s="340">
        <v>0</v>
      </c>
      <c r="H23" s="341">
        <v>0</v>
      </c>
      <c r="I23" s="341">
        <v>0</v>
      </c>
      <c r="J23" s="341">
        <v>0</v>
      </c>
      <c r="K23" s="341">
        <v>0</v>
      </c>
      <c r="L23" s="341">
        <v>0</v>
      </c>
      <c r="M23" s="341">
        <v>0</v>
      </c>
      <c r="N23" s="341">
        <v>0</v>
      </c>
      <c r="O23" s="341">
        <v>0</v>
      </c>
      <c r="P23" s="341">
        <v>0</v>
      </c>
      <c r="Q23" s="341">
        <v>0</v>
      </c>
      <c r="R23" s="234">
        <f t="shared" si="0"/>
        <v>0</v>
      </c>
      <c r="S23" s="234">
        <f t="shared" si="0"/>
        <v>0</v>
      </c>
      <c r="T23" s="384" t="s">
        <v>8</v>
      </c>
      <c r="U23" s="385" t="s">
        <v>8</v>
      </c>
      <c r="V23" s="339">
        <v>11000</v>
      </c>
      <c r="W23" s="234">
        <v>2</v>
      </c>
      <c r="X23" s="341">
        <v>13800</v>
      </c>
      <c r="Y23" s="341">
        <v>2</v>
      </c>
      <c r="Z23" s="341">
        <v>0</v>
      </c>
      <c r="AA23" s="341">
        <v>0</v>
      </c>
      <c r="AB23" s="341">
        <v>0</v>
      </c>
      <c r="AC23" s="341">
        <v>0</v>
      </c>
      <c r="AD23" s="341">
        <v>0</v>
      </c>
      <c r="AE23" s="341">
        <v>0</v>
      </c>
      <c r="AF23" s="341">
        <v>5200</v>
      </c>
      <c r="AG23" s="341">
        <v>1</v>
      </c>
      <c r="AH23" s="234">
        <f t="shared" si="1"/>
        <v>30000</v>
      </c>
      <c r="AI23" s="234">
        <f t="shared" si="1"/>
        <v>5</v>
      </c>
      <c r="AJ23" s="342">
        <v>156.25</v>
      </c>
      <c r="AK23" s="343">
        <v>166.66666666666669</v>
      </c>
      <c r="AL23" s="339">
        <v>60494400</v>
      </c>
      <c r="AM23" s="234">
        <v>8402</v>
      </c>
      <c r="AN23" s="341">
        <v>42368400</v>
      </c>
      <c r="AO23" s="341">
        <v>3923</v>
      </c>
      <c r="AP23" s="341">
        <v>39138600</v>
      </c>
      <c r="AQ23" s="341">
        <v>3034</v>
      </c>
      <c r="AR23" s="341">
        <v>0</v>
      </c>
      <c r="AS23" s="341">
        <v>0</v>
      </c>
      <c r="AT23" s="341">
        <v>961200</v>
      </c>
      <c r="AU23" s="341">
        <v>178</v>
      </c>
      <c r="AV23" s="341">
        <v>2891700</v>
      </c>
      <c r="AW23" s="341">
        <v>357</v>
      </c>
      <c r="AX23" s="234">
        <f t="shared" si="2"/>
        <v>145854300</v>
      </c>
      <c r="AY23" s="234">
        <f t="shared" si="2"/>
        <v>15894</v>
      </c>
      <c r="AZ23" s="342">
        <v>105.12226183860875</v>
      </c>
      <c r="BA23" s="344">
        <v>101.42948308870454</v>
      </c>
      <c r="BB23" s="339">
        <v>618000</v>
      </c>
      <c r="BC23" s="234">
        <v>206</v>
      </c>
      <c r="BD23" s="341">
        <v>710600</v>
      </c>
      <c r="BE23" s="341">
        <v>187</v>
      </c>
      <c r="BF23" s="341">
        <v>279000</v>
      </c>
      <c r="BG23" s="341">
        <v>62</v>
      </c>
      <c r="BH23" s="341">
        <v>0</v>
      </c>
      <c r="BI23" s="341">
        <v>0</v>
      </c>
      <c r="BJ23" s="341">
        <v>0</v>
      </c>
      <c r="BK23" s="341">
        <v>0</v>
      </c>
      <c r="BL23" s="341">
        <v>43500</v>
      </c>
      <c r="BM23" s="341">
        <v>15</v>
      </c>
      <c r="BN23" s="234">
        <f t="shared" si="3"/>
        <v>1651100</v>
      </c>
      <c r="BO23" s="234">
        <f t="shared" si="4"/>
        <v>470</v>
      </c>
      <c r="BP23" s="337">
        <v>107.37465045197372</v>
      </c>
      <c r="BQ23" s="343">
        <v>103.29670329670331</v>
      </c>
      <c r="BR23" s="339">
        <v>9204000</v>
      </c>
      <c r="BS23" s="234">
        <v>2301</v>
      </c>
      <c r="BT23" s="341">
        <v>6185000</v>
      </c>
      <c r="BU23" s="341">
        <v>1237</v>
      </c>
      <c r="BV23" s="341">
        <v>7800000</v>
      </c>
      <c r="BW23" s="341">
        <v>1300</v>
      </c>
      <c r="BX23" s="341">
        <v>1300</v>
      </c>
      <c r="BY23" s="341">
        <v>1</v>
      </c>
      <c r="BZ23" s="341">
        <v>0</v>
      </c>
      <c r="CA23" s="341">
        <v>0</v>
      </c>
      <c r="CB23" s="341">
        <v>406600</v>
      </c>
      <c r="CC23" s="341">
        <v>107</v>
      </c>
      <c r="CD23" s="234">
        <f t="shared" si="5"/>
        <v>23596900</v>
      </c>
      <c r="CE23" s="234">
        <f t="shared" si="5"/>
        <v>4946</v>
      </c>
      <c r="CF23" s="337">
        <v>103.34876468862095</v>
      </c>
      <c r="CG23" s="343">
        <v>101.02124183006535</v>
      </c>
      <c r="CH23" s="345">
        <v>0</v>
      </c>
      <c r="CI23" s="346">
        <v>0</v>
      </c>
      <c r="CJ23" s="347" t="s">
        <v>8</v>
      </c>
      <c r="CK23" s="348" t="s">
        <v>8</v>
      </c>
      <c r="CL23" s="339">
        <f t="shared" si="6"/>
        <v>185694300</v>
      </c>
      <c r="CM23" s="234">
        <f t="shared" si="7"/>
        <v>25360</v>
      </c>
      <c r="CN23" s="234">
        <v>20413</v>
      </c>
      <c r="CO23" s="337">
        <v>104.62682236276817</v>
      </c>
      <c r="CP23" s="337">
        <v>101.40349474189291</v>
      </c>
      <c r="CQ23" s="349">
        <v>100.87467879027476</v>
      </c>
    </row>
    <row r="24" spans="1:95" ht="32.1" customHeight="1">
      <c r="A24" s="331"/>
      <c r="B24" s="350">
        <v>0</v>
      </c>
      <c r="C24" s="350">
        <v>0</v>
      </c>
      <c r="D24" s="351" t="s">
        <v>8</v>
      </c>
      <c r="E24" s="352" t="s">
        <v>8</v>
      </c>
      <c r="F24" s="353">
        <v>0</v>
      </c>
      <c r="G24" s="354">
        <v>0</v>
      </c>
      <c r="H24" s="355">
        <v>0</v>
      </c>
      <c r="I24" s="355">
        <v>0</v>
      </c>
      <c r="J24" s="355">
        <v>0</v>
      </c>
      <c r="K24" s="355">
        <v>0</v>
      </c>
      <c r="L24" s="355">
        <v>0</v>
      </c>
      <c r="M24" s="355">
        <v>0</v>
      </c>
      <c r="N24" s="355">
        <v>0</v>
      </c>
      <c r="O24" s="355">
        <v>0</v>
      </c>
      <c r="P24" s="355">
        <v>0</v>
      </c>
      <c r="Q24" s="355">
        <v>0</v>
      </c>
      <c r="R24" s="350">
        <f t="shared" si="0"/>
        <v>0</v>
      </c>
      <c r="S24" s="350">
        <f t="shared" si="0"/>
        <v>0</v>
      </c>
      <c r="T24" s="382" t="s">
        <v>8</v>
      </c>
      <c r="U24" s="383" t="s">
        <v>8</v>
      </c>
      <c r="V24" s="353">
        <v>0</v>
      </c>
      <c r="W24" s="350">
        <v>0</v>
      </c>
      <c r="X24" s="355">
        <v>0</v>
      </c>
      <c r="Y24" s="355">
        <v>0</v>
      </c>
      <c r="Z24" s="355">
        <v>0</v>
      </c>
      <c r="AA24" s="355">
        <v>0</v>
      </c>
      <c r="AB24" s="355">
        <v>0</v>
      </c>
      <c r="AC24" s="355">
        <v>0</v>
      </c>
      <c r="AD24" s="355">
        <v>0</v>
      </c>
      <c r="AE24" s="355">
        <v>0</v>
      </c>
      <c r="AF24" s="355">
        <v>0</v>
      </c>
      <c r="AG24" s="355">
        <v>0</v>
      </c>
      <c r="AH24" s="350">
        <f t="shared" si="1"/>
        <v>0</v>
      </c>
      <c r="AI24" s="350">
        <f t="shared" si="1"/>
        <v>0</v>
      </c>
      <c r="AJ24" s="356" t="s">
        <v>8</v>
      </c>
      <c r="AK24" s="357" t="s">
        <v>8</v>
      </c>
      <c r="AL24" s="353">
        <v>0</v>
      </c>
      <c r="AM24" s="350">
        <v>0</v>
      </c>
      <c r="AN24" s="355">
        <v>0</v>
      </c>
      <c r="AO24" s="355">
        <v>0</v>
      </c>
      <c r="AP24" s="355">
        <v>0</v>
      </c>
      <c r="AQ24" s="355">
        <v>0</v>
      </c>
      <c r="AR24" s="355">
        <v>0</v>
      </c>
      <c r="AS24" s="355">
        <v>0</v>
      </c>
      <c r="AT24" s="355">
        <v>0</v>
      </c>
      <c r="AU24" s="355">
        <v>0</v>
      </c>
      <c r="AV24" s="355">
        <v>0</v>
      </c>
      <c r="AW24" s="355">
        <v>0</v>
      </c>
      <c r="AX24" s="350">
        <f t="shared" si="2"/>
        <v>0</v>
      </c>
      <c r="AY24" s="350">
        <f t="shared" si="2"/>
        <v>0</v>
      </c>
      <c r="AZ24" s="356" t="s">
        <v>8</v>
      </c>
      <c r="BA24" s="358" t="s">
        <v>8</v>
      </c>
      <c r="BB24" s="353">
        <v>0</v>
      </c>
      <c r="BC24" s="350">
        <v>0</v>
      </c>
      <c r="BD24" s="355">
        <v>0</v>
      </c>
      <c r="BE24" s="355">
        <v>0</v>
      </c>
      <c r="BF24" s="355">
        <v>0</v>
      </c>
      <c r="BG24" s="355">
        <v>0</v>
      </c>
      <c r="BH24" s="355">
        <v>0</v>
      </c>
      <c r="BI24" s="355">
        <v>0</v>
      </c>
      <c r="BJ24" s="355">
        <v>0</v>
      </c>
      <c r="BK24" s="355">
        <v>0</v>
      </c>
      <c r="BL24" s="355">
        <v>0</v>
      </c>
      <c r="BM24" s="355">
        <v>0</v>
      </c>
      <c r="BN24" s="350">
        <f t="shared" si="3"/>
        <v>0</v>
      </c>
      <c r="BO24" s="350">
        <f t="shared" si="4"/>
        <v>0</v>
      </c>
      <c r="BP24" s="351" t="s">
        <v>8</v>
      </c>
      <c r="BQ24" s="357" t="s">
        <v>8</v>
      </c>
      <c r="BR24" s="353">
        <v>0</v>
      </c>
      <c r="BS24" s="350">
        <v>0</v>
      </c>
      <c r="BT24" s="355">
        <v>0</v>
      </c>
      <c r="BU24" s="355">
        <v>0</v>
      </c>
      <c r="BV24" s="355">
        <v>0</v>
      </c>
      <c r="BW24" s="355">
        <v>0</v>
      </c>
      <c r="BX24" s="355">
        <v>0</v>
      </c>
      <c r="BY24" s="355">
        <v>0</v>
      </c>
      <c r="BZ24" s="355">
        <v>0</v>
      </c>
      <c r="CA24" s="355">
        <v>0</v>
      </c>
      <c r="CB24" s="355">
        <v>0</v>
      </c>
      <c r="CC24" s="355">
        <v>0</v>
      </c>
      <c r="CD24" s="350">
        <f t="shared" si="5"/>
        <v>0</v>
      </c>
      <c r="CE24" s="350">
        <f t="shared" si="5"/>
        <v>0</v>
      </c>
      <c r="CF24" s="351" t="s">
        <v>8</v>
      </c>
      <c r="CG24" s="357" t="s">
        <v>8</v>
      </c>
      <c r="CH24" s="359">
        <v>0</v>
      </c>
      <c r="CI24" s="360">
        <v>0</v>
      </c>
      <c r="CJ24" s="361" t="s">
        <v>8</v>
      </c>
      <c r="CK24" s="462" t="s">
        <v>8</v>
      </c>
      <c r="CL24" s="353">
        <f t="shared" si="6"/>
        <v>0</v>
      </c>
      <c r="CM24" s="350">
        <f t="shared" si="7"/>
        <v>0</v>
      </c>
      <c r="CN24" s="350">
        <v>0</v>
      </c>
      <c r="CO24" s="351" t="s">
        <v>8</v>
      </c>
      <c r="CP24" s="351" t="s">
        <v>8</v>
      </c>
      <c r="CQ24" s="362" t="s">
        <v>8</v>
      </c>
    </row>
    <row r="25" spans="1:95" ht="32.1" customHeight="1">
      <c r="A25" s="336" t="s">
        <v>96</v>
      </c>
      <c r="B25" s="234">
        <v>9590400</v>
      </c>
      <c r="C25" s="234">
        <v>2664</v>
      </c>
      <c r="D25" s="337">
        <v>98.996655518394647</v>
      </c>
      <c r="E25" s="338">
        <v>98.996655518394647</v>
      </c>
      <c r="F25" s="339">
        <v>0</v>
      </c>
      <c r="G25" s="340">
        <v>0</v>
      </c>
      <c r="H25" s="341">
        <v>3900</v>
      </c>
      <c r="I25" s="341">
        <v>1</v>
      </c>
      <c r="J25" s="341">
        <v>0</v>
      </c>
      <c r="K25" s="341">
        <v>0</v>
      </c>
      <c r="L25" s="341">
        <v>0</v>
      </c>
      <c r="M25" s="341">
        <v>0</v>
      </c>
      <c r="N25" s="341">
        <v>0</v>
      </c>
      <c r="O25" s="341">
        <v>0</v>
      </c>
      <c r="P25" s="341">
        <v>0</v>
      </c>
      <c r="Q25" s="341">
        <v>0</v>
      </c>
      <c r="R25" s="234">
        <f t="shared" si="0"/>
        <v>3900</v>
      </c>
      <c r="S25" s="234">
        <f t="shared" si="0"/>
        <v>1</v>
      </c>
      <c r="T25" s="384">
        <v>100</v>
      </c>
      <c r="U25" s="385">
        <v>100</v>
      </c>
      <c r="V25" s="339">
        <v>60500</v>
      </c>
      <c r="W25" s="234">
        <v>11</v>
      </c>
      <c r="X25" s="341">
        <v>6900</v>
      </c>
      <c r="Y25" s="341">
        <v>1</v>
      </c>
      <c r="Z25" s="341">
        <v>0</v>
      </c>
      <c r="AA25" s="341">
        <v>0</v>
      </c>
      <c r="AB25" s="341">
        <v>0</v>
      </c>
      <c r="AC25" s="341">
        <v>0</v>
      </c>
      <c r="AD25" s="341">
        <v>0</v>
      </c>
      <c r="AE25" s="341">
        <v>0</v>
      </c>
      <c r="AF25" s="341">
        <v>0</v>
      </c>
      <c r="AG25" s="341">
        <v>0</v>
      </c>
      <c r="AH25" s="234">
        <f t="shared" si="1"/>
        <v>67400</v>
      </c>
      <c r="AI25" s="234">
        <f t="shared" si="1"/>
        <v>12</v>
      </c>
      <c r="AJ25" s="342">
        <v>79.015240328253228</v>
      </c>
      <c r="AK25" s="343">
        <v>80</v>
      </c>
      <c r="AL25" s="339">
        <v>26085600</v>
      </c>
      <c r="AM25" s="234">
        <v>3623</v>
      </c>
      <c r="AN25" s="341">
        <v>18133200</v>
      </c>
      <c r="AO25" s="341">
        <v>1679</v>
      </c>
      <c r="AP25" s="341">
        <v>16847400</v>
      </c>
      <c r="AQ25" s="341">
        <v>1306</v>
      </c>
      <c r="AR25" s="341">
        <v>0</v>
      </c>
      <c r="AS25" s="341">
        <v>0</v>
      </c>
      <c r="AT25" s="341">
        <v>507600</v>
      </c>
      <c r="AU25" s="341">
        <v>94</v>
      </c>
      <c r="AV25" s="341">
        <v>1271700</v>
      </c>
      <c r="AW25" s="341">
        <v>157</v>
      </c>
      <c r="AX25" s="234">
        <f t="shared" si="2"/>
        <v>62845500</v>
      </c>
      <c r="AY25" s="234">
        <f t="shared" si="2"/>
        <v>6859</v>
      </c>
      <c r="AZ25" s="342">
        <v>103.71468744739629</v>
      </c>
      <c r="BA25" s="344">
        <v>100.55710306406684</v>
      </c>
      <c r="BB25" s="339">
        <v>528000</v>
      </c>
      <c r="BC25" s="234">
        <v>176</v>
      </c>
      <c r="BD25" s="341">
        <v>399000</v>
      </c>
      <c r="BE25" s="341">
        <v>105</v>
      </c>
      <c r="BF25" s="341">
        <v>256500</v>
      </c>
      <c r="BG25" s="341">
        <v>57</v>
      </c>
      <c r="BH25" s="341">
        <v>0</v>
      </c>
      <c r="BI25" s="341">
        <v>0</v>
      </c>
      <c r="BJ25" s="341">
        <v>0</v>
      </c>
      <c r="BK25" s="341">
        <v>0</v>
      </c>
      <c r="BL25" s="341">
        <v>11600</v>
      </c>
      <c r="BM25" s="341">
        <v>4</v>
      </c>
      <c r="BN25" s="234">
        <f t="shared" si="3"/>
        <v>1195100</v>
      </c>
      <c r="BO25" s="234">
        <f t="shared" si="4"/>
        <v>342</v>
      </c>
      <c r="BP25" s="337">
        <v>116.53827401267674</v>
      </c>
      <c r="BQ25" s="343">
        <v>113.62126245847175</v>
      </c>
      <c r="BR25" s="339">
        <v>3776000</v>
      </c>
      <c r="BS25" s="234">
        <v>944</v>
      </c>
      <c r="BT25" s="341">
        <v>3400000</v>
      </c>
      <c r="BU25" s="341">
        <v>680</v>
      </c>
      <c r="BV25" s="341">
        <v>2814000</v>
      </c>
      <c r="BW25" s="341">
        <v>469</v>
      </c>
      <c r="BX25" s="341">
        <v>3900</v>
      </c>
      <c r="BY25" s="341">
        <v>3</v>
      </c>
      <c r="BZ25" s="341">
        <v>0</v>
      </c>
      <c r="CA25" s="341">
        <v>0</v>
      </c>
      <c r="CB25" s="341">
        <v>1501000</v>
      </c>
      <c r="CC25" s="341">
        <v>395</v>
      </c>
      <c r="CD25" s="234">
        <f t="shared" si="5"/>
        <v>11494900</v>
      </c>
      <c r="CE25" s="234">
        <f t="shared" si="5"/>
        <v>2491</v>
      </c>
      <c r="CF25" s="337">
        <v>115.15628130635143</v>
      </c>
      <c r="CG25" s="343">
        <v>115.21739130434783</v>
      </c>
      <c r="CH25" s="345">
        <v>0</v>
      </c>
      <c r="CI25" s="346">
        <v>0</v>
      </c>
      <c r="CJ25" s="347" t="s">
        <v>8</v>
      </c>
      <c r="CK25" s="348" t="s">
        <v>8</v>
      </c>
      <c r="CL25" s="339">
        <f t="shared" si="6"/>
        <v>85197200</v>
      </c>
      <c r="CM25" s="234">
        <f>SUM(C25,S25,AI25,AY25,BO25,CE25,CI25)</f>
        <v>12369</v>
      </c>
      <c r="CN25" s="234">
        <v>9650</v>
      </c>
      <c r="CO25" s="337">
        <v>104.69200247238535</v>
      </c>
      <c r="CP25" s="337">
        <v>103.15236427320491</v>
      </c>
      <c r="CQ25" s="349">
        <v>99.917167115344796</v>
      </c>
    </row>
    <row r="26" spans="1:95" ht="32.1" customHeight="1">
      <c r="A26" s="331"/>
      <c r="B26" s="350">
        <v>0</v>
      </c>
      <c r="C26" s="350">
        <v>0</v>
      </c>
      <c r="D26" s="351" t="s">
        <v>8</v>
      </c>
      <c r="E26" s="352" t="s">
        <v>8</v>
      </c>
      <c r="F26" s="353">
        <v>0</v>
      </c>
      <c r="G26" s="354">
        <v>0</v>
      </c>
      <c r="H26" s="355">
        <v>0</v>
      </c>
      <c r="I26" s="355">
        <v>0</v>
      </c>
      <c r="J26" s="355">
        <v>0</v>
      </c>
      <c r="K26" s="355">
        <v>0</v>
      </c>
      <c r="L26" s="355">
        <v>0</v>
      </c>
      <c r="M26" s="355">
        <v>0</v>
      </c>
      <c r="N26" s="355">
        <v>0</v>
      </c>
      <c r="O26" s="355">
        <v>0</v>
      </c>
      <c r="P26" s="355">
        <v>0</v>
      </c>
      <c r="Q26" s="355">
        <v>0</v>
      </c>
      <c r="R26" s="350">
        <f t="shared" si="0"/>
        <v>0</v>
      </c>
      <c r="S26" s="350">
        <f t="shared" si="0"/>
        <v>0</v>
      </c>
      <c r="T26" s="382" t="s">
        <v>8</v>
      </c>
      <c r="U26" s="383" t="s">
        <v>8</v>
      </c>
      <c r="V26" s="353">
        <v>0</v>
      </c>
      <c r="W26" s="350">
        <v>0</v>
      </c>
      <c r="X26" s="355">
        <v>0</v>
      </c>
      <c r="Y26" s="355">
        <v>0</v>
      </c>
      <c r="Z26" s="355">
        <v>0</v>
      </c>
      <c r="AA26" s="355">
        <v>0</v>
      </c>
      <c r="AB26" s="355">
        <v>0</v>
      </c>
      <c r="AC26" s="355">
        <v>0</v>
      </c>
      <c r="AD26" s="355">
        <v>0</v>
      </c>
      <c r="AE26" s="355">
        <v>0</v>
      </c>
      <c r="AF26" s="355">
        <v>0</v>
      </c>
      <c r="AG26" s="355">
        <v>0</v>
      </c>
      <c r="AH26" s="350">
        <f t="shared" si="1"/>
        <v>0</v>
      </c>
      <c r="AI26" s="350">
        <f t="shared" si="1"/>
        <v>0</v>
      </c>
      <c r="AJ26" s="356" t="s">
        <v>8</v>
      </c>
      <c r="AK26" s="357" t="s">
        <v>8</v>
      </c>
      <c r="AL26" s="353">
        <v>0</v>
      </c>
      <c r="AM26" s="350">
        <v>0</v>
      </c>
      <c r="AN26" s="355">
        <v>0</v>
      </c>
      <c r="AO26" s="355">
        <v>0</v>
      </c>
      <c r="AP26" s="355">
        <v>0</v>
      </c>
      <c r="AQ26" s="355">
        <v>0</v>
      </c>
      <c r="AR26" s="355">
        <v>0</v>
      </c>
      <c r="AS26" s="355">
        <v>0</v>
      </c>
      <c r="AT26" s="355">
        <v>0</v>
      </c>
      <c r="AU26" s="355">
        <v>0</v>
      </c>
      <c r="AV26" s="355">
        <v>0</v>
      </c>
      <c r="AW26" s="355">
        <v>0</v>
      </c>
      <c r="AX26" s="350">
        <f t="shared" si="2"/>
        <v>0</v>
      </c>
      <c r="AY26" s="350">
        <f t="shared" si="2"/>
        <v>0</v>
      </c>
      <c r="AZ26" s="356" t="s">
        <v>8</v>
      </c>
      <c r="BA26" s="358" t="s">
        <v>8</v>
      </c>
      <c r="BB26" s="353">
        <v>0</v>
      </c>
      <c r="BC26" s="350">
        <v>0</v>
      </c>
      <c r="BD26" s="355">
        <v>0</v>
      </c>
      <c r="BE26" s="355">
        <v>0</v>
      </c>
      <c r="BF26" s="355">
        <v>0</v>
      </c>
      <c r="BG26" s="355">
        <v>0</v>
      </c>
      <c r="BH26" s="355">
        <v>0</v>
      </c>
      <c r="BI26" s="355">
        <v>0</v>
      </c>
      <c r="BJ26" s="355">
        <v>0</v>
      </c>
      <c r="BK26" s="355">
        <v>0</v>
      </c>
      <c r="BL26" s="355">
        <v>0</v>
      </c>
      <c r="BM26" s="355">
        <v>0</v>
      </c>
      <c r="BN26" s="350">
        <f t="shared" si="3"/>
        <v>0</v>
      </c>
      <c r="BO26" s="350">
        <f t="shared" si="4"/>
        <v>0</v>
      </c>
      <c r="BP26" s="351" t="s">
        <v>8</v>
      </c>
      <c r="BQ26" s="357" t="s">
        <v>8</v>
      </c>
      <c r="BR26" s="353">
        <v>0</v>
      </c>
      <c r="BS26" s="350">
        <v>0</v>
      </c>
      <c r="BT26" s="355">
        <v>0</v>
      </c>
      <c r="BU26" s="355">
        <v>0</v>
      </c>
      <c r="BV26" s="355">
        <v>0</v>
      </c>
      <c r="BW26" s="355">
        <v>0</v>
      </c>
      <c r="BX26" s="355">
        <v>0</v>
      </c>
      <c r="BY26" s="355">
        <v>0</v>
      </c>
      <c r="BZ26" s="355">
        <v>0</v>
      </c>
      <c r="CA26" s="355">
        <v>0</v>
      </c>
      <c r="CB26" s="355">
        <v>0</v>
      </c>
      <c r="CC26" s="355">
        <v>0</v>
      </c>
      <c r="CD26" s="350">
        <f t="shared" si="5"/>
        <v>0</v>
      </c>
      <c r="CE26" s="350">
        <f t="shared" si="5"/>
        <v>0</v>
      </c>
      <c r="CF26" s="351" t="s">
        <v>8</v>
      </c>
      <c r="CG26" s="357" t="s">
        <v>8</v>
      </c>
      <c r="CH26" s="359">
        <v>0</v>
      </c>
      <c r="CI26" s="360">
        <v>0</v>
      </c>
      <c r="CJ26" s="361" t="s">
        <v>8</v>
      </c>
      <c r="CK26" s="462" t="s">
        <v>8</v>
      </c>
      <c r="CL26" s="353">
        <f t="shared" si="6"/>
        <v>0</v>
      </c>
      <c r="CM26" s="350">
        <f t="shared" si="7"/>
        <v>0</v>
      </c>
      <c r="CN26" s="350">
        <v>0</v>
      </c>
      <c r="CO26" s="351" t="s">
        <v>8</v>
      </c>
      <c r="CP26" s="351" t="s">
        <v>8</v>
      </c>
      <c r="CQ26" s="362" t="s">
        <v>8</v>
      </c>
    </row>
    <row r="27" spans="1:95" ht="32.1" customHeight="1">
      <c r="A27" s="336" t="s">
        <v>13</v>
      </c>
      <c r="B27" s="234">
        <v>10954800</v>
      </c>
      <c r="C27" s="234">
        <v>3043</v>
      </c>
      <c r="D27" s="337">
        <v>100.7615894039735</v>
      </c>
      <c r="E27" s="338">
        <v>100.7615894039735</v>
      </c>
      <c r="F27" s="339">
        <v>0</v>
      </c>
      <c r="G27" s="340">
        <v>0</v>
      </c>
      <c r="H27" s="341">
        <v>0</v>
      </c>
      <c r="I27" s="341">
        <v>0</v>
      </c>
      <c r="J27" s="341">
        <v>0</v>
      </c>
      <c r="K27" s="341">
        <v>0</v>
      </c>
      <c r="L27" s="341">
        <v>0</v>
      </c>
      <c r="M27" s="341">
        <v>0</v>
      </c>
      <c r="N27" s="341">
        <v>0</v>
      </c>
      <c r="O27" s="341">
        <v>0</v>
      </c>
      <c r="P27" s="341">
        <v>0</v>
      </c>
      <c r="Q27" s="341">
        <v>0</v>
      </c>
      <c r="R27" s="234">
        <f t="shared" si="0"/>
        <v>0</v>
      </c>
      <c r="S27" s="234">
        <f t="shared" si="0"/>
        <v>0</v>
      </c>
      <c r="T27" s="384" t="s">
        <v>8</v>
      </c>
      <c r="U27" s="385" t="s">
        <v>8</v>
      </c>
      <c r="V27" s="339">
        <v>0</v>
      </c>
      <c r="W27" s="234">
        <v>0</v>
      </c>
      <c r="X27" s="341">
        <v>0</v>
      </c>
      <c r="Y27" s="341">
        <v>0</v>
      </c>
      <c r="Z27" s="341">
        <v>24600</v>
      </c>
      <c r="AA27" s="341">
        <v>3</v>
      </c>
      <c r="AB27" s="341">
        <v>0</v>
      </c>
      <c r="AC27" s="341">
        <v>0</v>
      </c>
      <c r="AD27" s="341">
        <v>0</v>
      </c>
      <c r="AE27" s="341">
        <v>0</v>
      </c>
      <c r="AF27" s="341">
        <v>0</v>
      </c>
      <c r="AG27" s="341">
        <v>0</v>
      </c>
      <c r="AH27" s="234">
        <f t="shared" si="1"/>
        <v>24600</v>
      </c>
      <c r="AI27" s="234">
        <f t="shared" si="1"/>
        <v>3</v>
      </c>
      <c r="AJ27" s="342">
        <v>112.32876712328768</v>
      </c>
      <c r="AK27" s="343">
        <v>100</v>
      </c>
      <c r="AL27" s="339">
        <v>35877600</v>
      </c>
      <c r="AM27" s="234">
        <v>4983</v>
      </c>
      <c r="AN27" s="341">
        <v>26168400</v>
      </c>
      <c r="AO27" s="341">
        <v>2423</v>
      </c>
      <c r="AP27" s="341">
        <v>21168900</v>
      </c>
      <c r="AQ27" s="341">
        <v>1641</v>
      </c>
      <c r="AR27" s="341">
        <v>0</v>
      </c>
      <c r="AS27" s="341">
        <v>0</v>
      </c>
      <c r="AT27" s="341">
        <v>788400</v>
      </c>
      <c r="AU27" s="341">
        <v>146</v>
      </c>
      <c r="AV27" s="341">
        <v>2016900</v>
      </c>
      <c r="AW27" s="341">
        <v>249</v>
      </c>
      <c r="AX27" s="234">
        <f t="shared" si="2"/>
        <v>86020200</v>
      </c>
      <c r="AY27" s="234">
        <f t="shared" si="2"/>
        <v>9442</v>
      </c>
      <c r="AZ27" s="342">
        <v>104.55891362058402</v>
      </c>
      <c r="BA27" s="344">
        <v>100.83297736010253</v>
      </c>
      <c r="BB27" s="339">
        <v>957000</v>
      </c>
      <c r="BC27" s="234">
        <v>319</v>
      </c>
      <c r="BD27" s="341">
        <v>741000</v>
      </c>
      <c r="BE27" s="341">
        <v>195</v>
      </c>
      <c r="BF27" s="341">
        <v>279000</v>
      </c>
      <c r="BG27" s="341">
        <v>62</v>
      </c>
      <c r="BH27" s="341">
        <v>0</v>
      </c>
      <c r="BI27" s="341">
        <v>0</v>
      </c>
      <c r="BJ27" s="341">
        <v>0</v>
      </c>
      <c r="BK27" s="341">
        <v>0</v>
      </c>
      <c r="BL27" s="341">
        <v>89900</v>
      </c>
      <c r="BM27" s="341">
        <v>31</v>
      </c>
      <c r="BN27" s="234">
        <f t="shared" si="3"/>
        <v>2066900</v>
      </c>
      <c r="BO27" s="234">
        <f t="shared" si="4"/>
        <v>607</v>
      </c>
      <c r="BP27" s="337">
        <v>112.99475180406735</v>
      </c>
      <c r="BQ27" s="343">
        <v>108.39285714285714</v>
      </c>
      <c r="BR27" s="339">
        <v>5200000</v>
      </c>
      <c r="BS27" s="234">
        <v>1300</v>
      </c>
      <c r="BT27" s="341">
        <v>3990000</v>
      </c>
      <c r="BU27" s="341">
        <v>798</v>
      </c>
      <c r="BV27" s="341">
        <v>3318000</v>
      </c>
      <c r="BW27" s="341">
        <v>553</v>
      </c>
      <c r="BX27" s="341">
        <v>0</v>
      </c>
      <c r="BY27" s="341">
        <v>0</v>
      </c>
      <c r="BZ27" s="341">
        <v>0</v>
      </c>
      <c r="CA27" s="341">
        <v>0</v>
      </c>
      <c r="CB27" s="341">
        <v>285000</v>
      </c>
      <c r="CC27" s="341">
        <v>75</v>
      </c>
      <c r="CD27" s="234">
        <f t="shared" si="5"/>
        <v>12793000</v>
      </c>
      <c r="CE27" s="234">
        <f t="shared" si="5"/>
        <v>2726</v>
      </c>
      <c r="CF27" s="337">
        <v>100.81484049930651</v>
      </c>
      <c r="CG27" s="343">
        <v>98.768115942028984</v>
      </c>
      <c r="CH27" s="345">
        <v>0</v>
      </c>
      <c r="CI27" s="346">
        <v>0</v>
      </c>
      <c r="CJ27" s="347" t="s">
        <v>8</v>
      </c>
      <c r="CK27" s="348" t="s">
        <v>8</v>
      </c>
      <c r="CL27" s="339">
        <f>SUM(CD27,CH27,BN27,AX27,AH27,R27,B27)</f>
        <v>111859500</v>
      </c>
      <c r="CM27" s="234">
        <f>SUM(C27,S27,AI27,AY27,BO27,CE27,CI27)</f>
        <v>15821</v>
      </c>
      <c r="CN27" s="234">
        <v>12366</v>
      </c>
      <c r="CO27" s="337">
        <v>103.87918905892613</v>
      </c>
      <c r="CP27" s="337">
        <v>100.72579104857707</v>
      </c>
      <c r="CQ27" s="349">
        <v>100.4794019663606</v>
      </c>
    </row>
    <row r="28" spans="1:95" ht="32.1" customHeight="1">
      <c r="A28" s="331"/>
      <c r="B28" s="350">
        <v>0</v>
      </c>
      <c r="C28" s="350">
        <v>0</v>
      </c>
      <c r="D28" s="351" t="s">
        <v>8</v>
      </c>
      <c r="E28" s="352" t="s">
        <v>8</v>
      </c>
      <c r="F28" s="353">
        <v>0</v>
      </c>
      <c r="G28" s="354">
        <v>0</v>
      </c>
      <c r="H28" s="355">
        <v>0</v>
      </c>
      <c r="I28" s="355">
        <v>0</v>
      </c>
      <c r="J28" s="355">
        <v>0</v>
      </c>
      <c r="K28" s="355">
        <v>0</v>
      </c>
      <c r="L28" s="355">
        <v>0</v>
      </c>
      <c r="M28" s="355">
        <v>0</v>
      </c>
      <c r="N28" s="355">
        <v>0</v>
      </c>
      <c r="O28" s="355">
        <v>0</v>
      </c>
      <c r="P28" s="355">
        <v>0</v>
      </c>
      <c r="Q28" s="355">
        <v>0</v>
      </c>
      <c r="R28" s="350">
        <f t="shared" si="0"/>
        <v>0</v>
      </c>
      <c r="S28" s="350">
        <f t="shared" si="0"/>
        <v>0</v>
      </c>
      <c r="T28" s="382" t="s">
        <v>8</v>
      </c>
      <c r="U28" s="383" t="s">
        <v>8</v>
      </c>
      <c r="V28" s="353">
        <v>0</v>
      </c>
      <c r="W28" s="350">
        <v>0</v>
      </c>
      <c r="X28" s="355">
        <v>0</v>
      </c>
      <c r="Y28" s="355">
        <v>0</v>
      </c>
      <c r="Z28" s="355">
        <v>0</v>
      </c>
      <c r="AA28" s="355">
        <v>0</v>
      </c>
      <c r="AB28" s="355">
        <v>0</v>
      </c>
      <c r="AC28" s="355">
        <v>0</v>
      </c>
      <c r="AD28" s="355">
        <v>0</v>
      </c>
      <c r="AE28" s="355">
        <v>0</v>
      </c>
      <c r="AF28" s="355">
        <v>0</v>
      </c>
      <c r="AG28" s="355">
        <v>0</v>
      </c>
      <c r="AH28" s="350">
        <f t="shared" si="1"/>
        <v>0</v>
      </c>
      <c r="AI28" s="350">
        <f t="shared" si="1"/>
        <v>0</v>
      </c>
      <c r="AJ28" s="356" t="s">
        <v>8</v>
      </c>
      <c r="AK28" s="357" t="s">
        <v>8</v>
      </c>
      <c r="AL28" s="353">
        <v>0</v>
      </c>
      <c r="AM28" s="350">
        <v>0</v>
      </c>
      <c r="AN28" s="355">
        <v>0</v>
      </c>
      <c r="AO28" s="355">
        <v>0</v>
      </c>
      <c r="AP28" s="355">
        <v>0</v>
      </c>
      <c r="AQ28" s="355">
        <v>0</v>
      </c>
      <c r="AR28" s="355">
        <v>0</v>
      </c>
      <c r="AS28" s="355">
        <v>0</v>
      </c>
      <c r="AT28" s="355">
        <v>0</v>
      </c>
      <c r="AU28" s="355">
        <v>0</v>
      </c>
      <c r="AV28" s="355">
        <v>0</v>
      </c>
      <c r="AW28" s="355">
        <v>0</v>
      </c>
      <c r="AX28" s="350">
        <f t="shared" si="2"/>
        <v>0</v>
      </c>
      <c r="AY28" s="350">
        <f t="shared" si="2"/>
        <v>0</v>
      </c>
      <c r="AZ28" s="356" t="s">
        <v>8</v>
      </c>
      <c r="BA28" s="358" t="s">
        <v>8</v>
      </c>
      <c r="BB28" s="353">
        <v>0</v>
      </c>
      <c r="BC28" s="350">
        <v>0</v>
      </c>
      <c r="BD28" s="355">
        <v>0</v>
      </c>
      <c r="BE28" s="355">
        <v>0</v>
      </c>
      <c r="BF28" s="355">
        <v>0</v>
      </c>
      <c r="BG28" s="355">
        <v>0</v>
      </c>
      <c r="BH28" s="355">
        <v>0</v>
      </c>
      <c r="BI28" s="355">
        <v>0</v>
      </c>
      <c r="BJ28" s="355">
        <v>0</v>
      </c>
      <c r="BK28" s="355">
        <v>0</v>
      </c>
      <c r="BL28" s="355">
        <v>0</v>
      </c>
      <c r="BM28" s="355">
        <v>0</v>
      </c>
      <c r="BN28" s="350">
        <f t="shared" si="3"/>
        <v>0</v>
      </c>
      <c r="BO28" s="350">
        <f t="shared" si="4"/>
        <v>0</v>
      </c>
      <c r="BP28" s="351" t="s">
        <v>8</v>
      </c>
      <c r="BQ28" s="357" t="s">
        <v>8</v>
      </c>
      <c r="BR28" s="353">
        <v>0</v>
      </c>
      <c r="BS28" s="350">
        <v>0</v>
      </c>
      <c r="BT28" s="355">
        <v>0</v>
      </c>
      <c r="BU28" s="355">
        <v>0</v>
      </c>
      <c r="BV28" s="355">
        <v>0</v>
      </c>
      <c r="BW28" s="355">
        <v>0</v>
      </c>
      <c r="BX28" s="355">
        <v>0</v>
      </c>
      <c r="BY28" s="355">
        <v>0</v>
      </c>
      <c r="BZ28" s="355">
        <v>0</v>
      </c>
      <c r="CA28" s="355">
        <v>0</v>
      </c>
      <c r="CB28" s="355">
        <v>0</v>
      </c>
      <c r="CC28" s="355">
        <v>0</v>
      </c>
      <c r="CD28" s="350">
        <f t="shared" si="5"/>
        <v>0</v>
      </c>
      <c r="CE28" s="350">
        <f t="shared" si="5"/>
        <v>0</v>
      </c>
      <c r="CF28" s="351" t="s">
        <v>8</v>
      </c>
      <c r="CG28" s="357" t="s">
        <v>8</v>
      </c>
      <c r="CH28" s="359">
        <v>0</v>
      </c>
      <c r="CI28" s="360">
        <v>0</v>
      </c>
      <c r="CJ28" s="361" t="s">
        <v>8</v>
      </c>
      <c r="CK28" s="462" t="s">
        <v>8</v>
      </c>
      <c r="CL28" s="353">
        <f t="shared" si="6"/>
        <v>0</v>
      </c>
      <c r="CM28" s="350">
        <f t="shared" si="7"/>
        <v>0</v>
      </c>
      <c r="CN28" s="350">
        <v>0</v>
      </c>
      <c r="CO28" s="351" t="s">
        <v>8</v>
      </c>
      <c r="CP28" s="351" t="s">
        <v>8</v>
      </c>
      <c r="CQ28" s="362" t="s">
        <v>8</v>
      </c>
    </row>
    <row r="29" spans="1:95" ht="32.1" customHeight="1">
      <c r="A29" s="336" t="s">
        <v>14</v>
      </c>
      <c r="B29" s="234">
        <v>14274000</v>
      </c>
      <c r="C29" s="234">
        <v>3965</v>
      </c>
      <c r="D29" s="337">
        <v>99.075462268865564</v>
      </c>
      <c r="E29" s="338">
        <v>99.075462268865564</v>
      </c>
      <c r="F29" s="339">
        <v>0</v>
      </c>
      <c r="G29" s="340">
        <v>0</v>
      </c>
      <c r="H29" s="341">
        <v>0</v>
      </c>
      <c r="I29" s="341">
        <v>0</v>
      </c>
      <c r="J29" s="341">
        <v>23000</v>
      </c>
      <c r="K29" s="341">
        <v>5</v>
      </c>
      <c r="L29" s="341">
        <v>0</v>
      </c>
      <c r="M29" s="341">
        <v>0</v>
      </c>
      <c r="N29" s="341">
        <v>0</v>
      </c>
      <c r="O29" s="341">
        <v>0</v>
      </c>
      <c r="P29" s="341">
        <v>0</v>
      </c>
      <c r="Q29" s="341">
        <v>0</v>
      </c>
      <c r="R29" s="234">
        <f t="shared" si="0"/>
        <v>23000</v>
      </c>
      <c r="S29" s="234">
        <f t="shared" si="0"/>
        <v>5</v>
      </c>
      <c r="T29" s="384">
        <v>100</v>
      </c>
      <c r="U29" s="385">
        <v>100</v>
      </c>
      <c r="V29" s="339">
        <v>44000</v>
      </c>
      <c r="W29" s="234">
        <v>8</v>
      </c>
      <c r="X29" s="341">
        <v>20700</v>
      </c>
      <c r="Y29" s="341">
        <v>3</v>
      </c>
      <c r="Z29" s="341">
        <v>24600</v>
      </c>
      <c r="AA29" s="341">
        <v>3</v>
      </c>
      <c r="AB29" s="341">
        <v>0</v>
      </c>
      <c r="AC29" s="341">
        <v>0</v>
      </c>
      <c r="AD29" s="341">
        <v>0</v>
      </c>
      <c r="AE29" s="341">
        <v>0</v>
      </c>
      <c r="AF29" s="341">
        <v>0</v>
      </c>
      <c r="AG29" s="341">
        <v>0</v>
      </c>
      <c r="AH29" s="234">
        <f t="shared" si="1"/>
        <v>89300</v>
      </c>
      <c r="AI29" s="234">
        <f t="shared" si="1"/>
        <v>14</v>
      </c>
      <c r="AJ29" s="342">
        <v>97.065217391304344</v>
      </c>
      <c r="AK29" s="343">
        <v>100</v>
      </c>
      <c r="AL29" s="339">
        <v>41688000</v>
      </c>
      <c r="AM29" s="234">
        <v>5790</v>
      </c>
      <c r="AN29" s="341">
        <v>35467200</v>
      </c>
      <c r="AO29" s="341">
        <v>3284</v>
      </c>
      <c r="AP29" s="341">
        <v>29863500</v>
      </c>
      <c r="AQ29" s="341">
        <v>2315</v>
      </c>
      <c r="AR29" s="341">
        <v>0</v>
      </c>
      <c r="AS29" s="341">
        <v>0</v>
      </c>
      <c r="AT29" s="341">
        <v>1069200</v>
      </c>
      <c r="AU29" s="341">
        <v>198</v>
      </c>
      <c r="AV29" s="341">
        <v>2697300</v>
      </c>
      <c r="AW29" s="341">
        <v>333</v>
      </c>
      <c r="AX29" s="234">
        <f t="shared" si="2"/>
        <v>110785200</v>
      </c>
      <c r="AY29" s="234">
        <f t="shared" si="2"/>
        <v>11920</v>
      </c>
      <c r="AZ29" s="342">
        <v>104.87417677446105</v>
      </c>
      <c r="BA29" s="344">
        <v>101.19704558960862</v>
      </c>
      <c r="BB29" s="339">
        <v>1326000</v>
      </c>
      <c r="BC29" s="234">
        <v>442</v>
      </c>
      <c r="BD29" s="341">
        <v>767600</v>
      </c>
      <c r="BE29" s="341">
        <v>202</v>
      </c>
      <c r="BF29" s="341">
        <v>472500</v>
      </c>
      <c r="BG29" s="341">
        <v>105</v>
      </c>
      <c r="BH29" s="341">
        <v>0</v>
      </c>
      <c r="BI29" s="341">
        <v>0</v>
      </c>
      <c r="BJ29" s="341">
        <v>0</v>
      </c>
      <c r="BK29" s="341">
        <v>0</v>
      </c>
      <c r="BL29" s="341">
        <v>78300</v>
      </c>
      <c r="BM29" s="341">
        <v>27</v>
      </c>
      <c r="BN29" s="234">
        <f t="shared" si="3"/>
        <v>2644400</v>
      </c>
      <c r="BO29" s="234">
        <f t="shared" si="4"/>
        <v>776</v>
      </c>
      <c r="BP29" s="337">
        <v>131.52292847906097</v>
      </c>
      <c r="BQ29" s="343">
        <v>127.21311475409836</v>
      </c>
      <c r="BR29" s="339">
        <v>9096000</v>
      </c>
      <c r="BS29" s="234">
        <v>2274</v>
      </c>
      <c r="BT29" s="341">
        <v>7700000</v>
      </c>
      <c r="BU29" s="341">
        <v>1540</v>
      </c>
      <c r="BV29" s="341">
        <v>6996000</v>
      </c>
      <c r="BW29" s="341">
        <v>1166</v>
      </c>
      <c r="BX29" s="341">
        <v>0</v>
      </c>
      <c r="BY29" s="341">
        <v>0</v>
      </c>
      <c r="BZ29" s="341">
        <v>0</v>
      </c>
      <c r="CA29" s="341">
        <v>0</v>
      </c>
      <c r="CB29" s="341">
        <v>562400</v>
      </c>
      <c r="CC29" s="341">
        <v>148</v>
      </c>
      <c r="CD29" s="234">
        <f t="shared" si="5"/>
        <v>24354400</v>
      </c>
      <c r="CE29" s="234">
        <f t="shared" si="5"/>
        <v>5128</v>
      </c>
      <c r="CF29" s="337">
        <v>101.78924447156477</v>
      </c>
      <c r="CG29" s="343">
        <v>99.96101364522417</v>
      </c>
      <c r="CH29" s="345">
        <v>0</v>
      </c>
      <c r="CI29" s="346">
        <v>0</v>
      </c>
      <c r="CJ29" s="347" t="s">
        <v>8</v>
      </c>
      <c r="CK29" s="348" t="s">
        <v>8</v>
      </c>
      <c r="CL29" s="339">
        <f>SUM(CD29,CH29,BN29,AX29,AH29,R29,B29)</f>
        <v>152170300</v>
      </c>
      <c r="CM29" s="234">
        <f>SUM(C29,S29,AI29,AY29,BO29,CE29,CI29)</f>
        <v>21808</v>
      </c>
      <c r="CN29" s="234">
        <v>16119</v>
      </c>
      <c r="CO29" s="337">
        <v>104.15817335795651</v>
      </c>
      <c r="CP29" s="337">
        <v>101.24419684308263</v>
      </c>
      <c r="CQ29" s="349">
        <v>100.56148231330712</v>
      </c>
    </row>
    <row r="30" spans="1:95" ht="32.1" customHeight="1">
      <c r="A30" s="331"/>
      <c r="B30" s="350">
        <v>0</v>
      </c>
      <c r="C30" s="350">
        <v>0</v>
      </c>
      <c r="D30" s="351" t="s">
        <v>8</v>
      </c>
      <c r="E30" s="352" t="s">
        <v>8</v>
      </c>
      <c r="F30" s="353">
        <v>0</v>
      </c>
      <c r="G30" s="354">
        <v>0</v>
      </c>
      <c r="H30" s="355">
        <v>0</v>
      </c>
      <c r="I30" s="355">
        <v>0</v>
      </c>
      <c r="J30" s="355">
        <v>0</v>
      </c>
      <c r="K30" s="355">
        <v>0</v>
      </c>
      <c r="L30" s="355">
        <v>0</v>
      </c>
      <c r="M30" s="355">
        <v>0</v>
      </c>
      <c r="N30" s="355">
        <v>0</v>
      </c>
      <c r="O30" s="355">
        <v>0</v>
      </c>
      <c r="P30" s="355">
        <v>0</v>
      </c>
      <c r="Q30" s="355">
        <v>0</v>
      </c>
      <c r="R30" s="350">
        <f t="shared" si="0"/>
        <v>0</v>
      </c>
      <c r="S30" s="350">
        <f t="shared" si="0"/>
        <v>0</v>
      </c>
      <c r="T30" s="382" t="s">
        <v>8</v>
      </c>
      <c r="U30" s="383" t="s">
        <v>8</v>
      </c>
      <c r="V30" s="353">
        <v>0</v>
      </c>
      <c r="W30" s="350">
        <v>0</v>
      </c>
      <c r="X30" s="355">
        <v>0</v>
      </c>
      <c r="Y30" s="355">
        <v>0</v>
      </c>
      <c r="Z30" s="355">
        <v>0</v>
      </c>
      <c r="AA30" s="355">
        <v>0</v>
      </c>
      <c r="AB30" s="355">
        <v>0</v>
      </c>
      <c r="AC30" s="355">
        <v>0</v>
      </c>
      <c r="AD30" s="355">
        <v>0</v>
      </c>
      <c r="AE30" s="355">
        <v>0</v>
      </c>
      <c r="AF30" s="355">
        <v>0</v>
      </c>
      <c r="AG30" s="355">
        <v>0</v>
      </c>
      <c r="AH30" s="350">
        <f t="shared" si="1"/>
        <v>0</v>
      </c>
      <c r="AI30" s="350">
        <f t="shared" si="1"/>
        <v>0</v>
      </c>
      <c r="AJ30" s="356" t="s">
        <v>8</v>
      </c>
      <c r="AK30" s="357" t="s">
        <v>8</v>
      </c>
      <c r="AL30" s="353">
        <v>0</v>
      </c>
      <c r="AM30" s="350">
        <v>0</v>
      </c>
      <c r="AN30" s="355">
        <v>0</v>
      </c>
      <c r="AO30" s="355">
        <v>0</v>
      </c>
      <c r="AP30" s="355">
        <v>0</v>
      </c>
      <c r="AQ30" s="355">
        <v>0</v>
      </c>
      <c r="AR30" s="355">
        <v>0</v>
      </c>
      <c r="AS30" s="355">
        <v>0</v>
      </c>
      <c r="AT30" s="355">
        <v>0</v>
      </c>
      <c r="AU30" s="355">
        <v>0</v>
      </c>
      <c r="AV30" s="355">
        <v>0</v>
      </c>
      <c r="AW30" s="355">
        <v>0</v>
      </c>
      <c r="AX30" s="350">
        <f t="shared" si="2"/>
        <v>0</v>
      </c>
      <c r="AY30" s="350">
        <f t="shared" si="2"/>
        <v>0</v>
      </c>
      <c r="AZ30" s="356" t="s">
        <v>8</v>
      </c>
      <c r="BA30" s="358" t="s">
        <v>8</v>
      </c>
      <c r="BB30" s="353">
        <v>0</v>
      </c>
      <c r="BC30" s="350">
        <v>0</v>
      </c>
      <c r="BD30" s="355">
        <v>0</v>
      </c>
      <c r="BE30" s="355">
        <v>0</v>
      </c>
      <c r="BF30" s="355">
        <v>0</v>
      </c>
      <c r="BG30" s="355">
        <v>0</v>
      </c>
      <c r="BH30" s="355">
        <v>0</v>
      </c>
      <c r="BI30" s="355">
        <v>0</v>
      </c>
      <c r="BJ30" s="355">
        <v>0</v>
      </c>
      <c r="BK30" s="355">
        <v>0</v>
      </c>
      <c r="BL30" s="355">
        <v>0</v>
      </c>
      <c r="BM30" s="355">
        <v>0</v>
      </c>
      <c r="BN30" s="350">
        <f t="shared" si="3"/>
        <v>0</v>
      </c>
      <c r="BO30" s="350">
        <f t="shared" si="4"/>
        <v>0</v>
      </c>
      <c r="BP30" s="351" t="s">
        <v>8</v>
      </c>
      <c r="BQ30" s="357" t="s">
        <v>8</v>
      </c>
      <c r="BR30" s="353">
        <v>0</v>
      </c>
      <c r="BS30" s="350">
        <v>0</v>
      </c>
      <c r="BT30" s="355">
        <v>0</v>
      </c>
      <c r="BU30" s="355">
        <v>0</v>
      </c>
      <c r="BV30" s="355">
        <v>0</v>
      </c>
      <c r="BW30" s="355">
        <v>0</v>
      </c>
      <c r="BX30" s="355">
        <v>0</v>
      </c>
      <c r="BY30" s="355">
        <v>0</v>
      </c>
      <c r="BZ30" s="355">
        <v>0</v>
      </c>
      <c r="CA30" s="355">
        <v>0</v>
      </c>
      <c r="CB30" s="355">
        <v>0</v>
      </c>
      <c r="CC30" s="355">
        <v>0</v>
      </c>
      <c r="CD30" s="350">
        <f t="shared" si="5"/>
        <v>0</v>
      </c>
      <c r="CE30" s="350">
        <f t="shared" si="5"/>
        <v>0</v>
      </c>
      <c r="CF30" s="351" t="s">
        <v>8</v>
      </c>
      <c r="CG30" s="357" t="s">
        <v>8</v>
      </c>
      <c r="CH30" s="359">
        <v>0</v>
      </c>
      <c r="CI30" s="360">
        <v>0</v>
      </c>
      <c r="CJ30" s="361" t="s">
        <v>8</v>
      </c>
      <c r="CK30" s="462" t="s">
        <v>8</v>
      </c>
      <c r="CL30" s="353">
        <f t="shared" si="6"/>
        <v>0</v>
      </c>
      <c r="CM30" s="350">
        <f t="shared" si="7"/>
        <v>0</v>
      </c>
      <c r="CN30" s="350">
        <v>0</v>
      </c>
      <c r="CO30" s="351" t="s">
        <v>8</v>
      </c>
      <c r="CP30" s="351" t="s">
        <v>8</v>
      </c>
      <c r="CQ30" s="362" t="s">
        <v>8</v>
      </c>
    </row>
    <row r="31" spans="1:95" ht="32.1" customHeight="1">
      <c r="A31" s="336" t="s">
        <v>97</v>
      </c>
      <c r="B31" s="234">
        <v>9378000</v>
      </c>
      <c r="C31" s="234">
        <v>2605</v>
      </c>
      <c r="D31" s="337">
        <v>98.636879969708446</v>
      </c>
      <c r="E31" s="338">
        <v>98.636879969708446</v>
      </c>
      <c r="F31" s="339">
        <v>0</v>
      </c>
      <c r="G31" s="340">
        <v>0</v>
      </c>
      <c r="H31" s="341">
        <v>0</v>
      </c>
      <c r="I31" s="341">
        <v>0</v>
      </c>
      <c r="J31" s="341">
        <v>4600</v>
      </c>
      <c r="K31" s="341">
        <v>1</v>
      </c>
      <c r="L31" s="341">
        <v>0</v>
      </c>
      <c r="M31" s="341">
        <v>0</v>
      </c>
      <c r="N31" s="341">
        <v>0</v>
      </c>
      <c r="O31" s="341">
        <v>0</v>
      </c>
      <c r="P31" s="341">
        <v>0</v>
      </c>
      <c r="Q31" s="341">
        <v>0</v>
      </c>
      <c r="R31" s="234">
        <f t="shared" si="0"/>
        <v>4600</v>
      </c>
      <c r="S31" s="234">
        <f t="shared" si="0"/>
        <v>1</v>
      </c>
      <c r="T31" s="384">
        <v>100</v>
      </c>
      <c r="U31" s="385">
        <v>100</v>
      </c>
      <c r="V31" s="339">
        <v>11000</v>
      </c>
      <c r="W31" s="234">
        <v>2</v>
      </c>
      <c r="X31" s="341">
        <v>6900</v>
      </c>
      <c r="Y31" s="341">
        <v>1</v>
      </c>
      <c r="Z31" s="341">
        <v>0</v>
      </c>
      <c r="AA31" s="341">
        <v>0</v>
      </c>
      <c r="AB31" s="341">
        <v>0</v>
      </c>
      <c r="AC31" s="341">
        <v>0</v>
      </c>
      <c r="AD31" s="341">
        <v>0</v>
      </c>
      <c r="AE31" s="341">
        <v>0</v>
      </c>
      <c r="AF31" s="341">
        <v>0</v>
      </c>
      <c r="AG31" s="341">
        <v>0</v>
      </c>
      <c r="AH31" s="234">
        <f t="shared" si="1"/>
        <v>17900</v>
      </c>
      <c r="AI31" s="234">
        <f>SUM(AG31,AE31,AC31,AA31,Y31,W31)</f>
        <v>3</v>
      </c>
      <c r="AJ31" s="342">
        <v>100</v>
      </c>
      <c r="AK31" s="343">
        <v>100</v>
      </c>
      <c r="AL31" s="339">
        <v>37324800</v>
      </c>
      <c r="AM31" s="234">
        <v>5184</v>
      </c>
      <c r="AN31" s="341">
        <v>28674000</v>
      </c>
      <c r="AO31" s="341">
        <v>2655</v>
      </c>
      <c r="AP31" s="341">
        <v>28018800</v>
      </c>
      <c r="AQ31" s="341">
        <v>2172</v>
      </c>
      <c r="AR31" s="341">
        <v>0</v>
      </c>
      <c r="AS31" s="341">
        <v>0</v>
      </c>
      <c r="AT31" s="341">
        <v>799200</v>
      </c>
      <c r="AU31" s="341">
        <v>148</v>
      </c>
      <c r="AV31" s="341">
        <v>1903500</v>
      </c>
      <c r="AW31" s="341">
        <v>235</v>
      </c>
      <c r="AX31" s="234">
        <f t="shared" si="2"/>
        <v>96720300</v>
      </c>
      <c r="AY31" s="234">
        <f t="shared" si="2"/>
        <v>10394</v>
      </c>
      <c r="AZ31" s="342">
        <v>105.8145297602442</v>
      </c>
      <c r="BA31" s="344">
        <v>102.2126069426689</v>
      </c>
      <c r="BB31" s="339">
        <v>594000</v>
      </c>
      <c r="BC31" s="234">
        <v>198</v>
      </c>
      <c r="BD31" s="341">
        <v>805600</v>
      </c>
      <c r="BE31" s="341">
        <v>212</v>
      </c>
      <c r="BF31" s="341">
        <v>247500</v>
      </c>
      <c r="BG31" s="341">
        <v>55</v>
      </c>
      <c r="BH31" s="341">
        <v>0</v>
      </c>
      <c r="BI31" s="341">
        <v>0</v>
      </c>
      <c r="BJ31" s="341">
        <v>0</v>
      </c>
      <c r="BK31" s="341">
        <v>0</v>
      </c>
      <c r="BL31" s="341">
        <v>63800</v>
      </c>
      <c r="BM31" s="341">
        <v>22</v>
      </c>
      <c r="BN31" s="234">
        <f t="shared" si="3"/>
        <v>1710900</v>
      </c>
      <c r="BO31" s="234">
        <f t="shared" si="4"/>
        <v>487</v>
      </c>
      <c r="BP31" s="337">
        <v>103.45265449268352</v>
      </c>
      <c r="BQ31" s="343">
        <v>100.82815734989647</v>
      </c>
      <c r="BR31" s="339">
        <v>5724000</v>
      </c>
      <c r="BS31" s="234">
        <v>1431</v>
      </c>
      <c r="BT31" s="341">
        <v>3775000</v>
      </c>
      <c r="BU31" s="341">
        <v>755</v>
      </c>
      <c r="BV31" s="341">
        <v>5580000</v>
      </c>
      <c r="BW31" s="341">
        <v>930</v>
      </c>
      <c r="BX31" s="341">
        <v>0</v>
      </c>
      <c r="BY31" s="341">
        <v>0</v>
      </c>
      <c r="BZ31" s="341">
        <v>0</v>
      </c>
      <c r="CA31" s="341">
        <v>0</v>
      </c>
      <c r="CB31" s="341">
        <v>292600</v>
      </c>
      <c r="CC31" s="341">
        <v>77</v>
      </c>
      <c r="CD31" s="234">
        <f t="shared" si="5"/>
        <v>15371600</v>
      </c>
      <c r="CE31" s="234">
        <f t="shared" si="5"/>
        <v>3193</v>
      </c>
      <c r="CF31" s="337">
        <v>102.76232752166008</v>
      </c>
      <c r="CG31" s="343">
        <v>101.01233786776336</v>
      </c>
      <c r="CH31" s="345">
        <v>0</v>
      </c>
      <c r="CI31" s="346">
        <v>0</v>
      </c>
      <c r="CJ31" s="347" t="s">
        <v>8</v>
      </c>
      <c r="CK31" s="348" t="s">
        <v>8</v>
      </c>
      <c r="CL31" s="339">
        <f>SUM(CD31,CH31,BN31,AX31,AH31,R31,B31)</f>
        <v>123203300</v>
      </c>
      <c r="CM31" s="234">
        <f>SUM(C31,S31,AI31,AY31,BO31,CE31,CI31)</f>
        <v>16683</v>
      </c>
      <c r="CN31" s="234">
        <v>13146</v>
      </c>
      <c r="CO31" s="337">
        <v>104.81123423832688</v>
      </c>
      <c r="CP31" s="337">
        <v>101.36711629602624</v>
      </c>
      <c r="CQ31" s="349">
        <v>101.06865533943261</v>
      </c>
    </row>
    <row r="32" spans="1:95" ht="32.1" customHeight="1">
      <c r="A32" s="331"/>
      <c r="B32" s="350">
        <v>0</v>
      </c>
      <c r="C32" s="350">
        <v>0</v>
      </c>
      <c r="D32" s="351" t="s">
        <v>8</v>
      </c>
      <c r="E32" s="352" t="s">
        <v>8</v>
      </c>
      <c r="F32" s="353">
        <v>0</v>
      </c>
      <c r="G32" s="354">
        <v>0</v>
      </c>
      <c r="H32" s="355">
        <v>0</v>
      </c>
      <c r="I32" s="355">
        <v>0</v>
      </c>
      <c r="J32" s="355">
        <v>0</v>
      </c>
      <c r="K32" s="355">
        <v>0</v>
      </c>
      <c r="L32" s="355">
        <v>0</v>
      </c>
      <c r="M32" s="355">
        <v>0</v>
      </c>
      <c r="N32" s="355">
        <v>0</v>
      </c>
      <c r="O32" s="355">
        <v>0</v>
      </c>
      <c r="P32" s="355">
        <v>0</v>
      </c>
      <c r="Q32" s="355">
        <v>0</v>
      </c>
      <c r="R32" s="350">
        <f t="shared" si="0"/>
        <v>0</v>
      </c>
      <c r="S32" s="350">
        <f t="shared" si="0"/>
        <v>0</v>
      </c>
      <c r="T32" s="382" t="s">
        <v>8</v>
      </c>
      <c r="U32" s="383" t="s">
        <v>8</v>
      </c>
      <c r="V32" s="353">
        <v>0</v>
      </c>
      <c r="W32" s="350">
        <v>0</v>
      </c>
      <c r="X32" s="355">
        <v>0</v>
      </c>
      <c r="Y32" s="355">
        <v>0</v>
      </c>
      <c r="Z32" s="355">
        <v>0</v>
      </c>
      <c r="AA32" s="355">
        <v>0</v>
      </c>
      <c r="AB32" s="355">
        <v>0</v>
      </c>
      <c r="AC32" s="355">
        <v>0</v>
      </c>
      <c r="AD32" s="355">
        <v>0</v>
      </c>
      <c r="AE32" s="355">
        <v>0</v>
      </c>
      <c r="AF32" s="355">
        <v>0</v>
      </c>
      <c r="AG32" s="355">
        <v>0</v>
      </c>
      <c r="AH32" s="350">
        <f t="shared" si="1"/>
        <v>0</v>
      </c>
      <c r="AI32" s="350">
        <f t="shared" si="1"/>
        <v>0</v>
      </c>
      <c r="AJ32" s="356" t="s">
        <v>8</v>
      </c>
      <c r="AK32" s="357" t="s">
        <v>8</v>
      </c>
      <c r="AL32" s="353">
        <v>0</v>
      </c>
      <c r="AM32" s="350">
        <v>0</v>
      </c>
      <c r="AN32" s="355">
        <v>0</v>
      </c>
      <c r="AO32" s="355">
        <v>0</v>
      </c>
      <c r="AP32" s="355">
        <v>0</v>
      </c>
      <c r="AQ32" s="355">
        <v>0</v>
      </c>
      <c r="AR32" s="355">
        <v>0</v>
      </c>
      <c r="AS32" s="355">
        <v>0</v>
      </c>
      <c r="AT32" s="355">
        <v>0</v>
      </c>
      <c r="AU32" s="355">
        <v>0</v>
      </c>
      <c r="AV32" s="355">
        <v>0</v>
      </c>
      <c r="AW32" s="355">
        <v>0</v>
      </c>
      <c r="AX32" s="350">
        <f t="shared" si="2"/>
        <v>0</v>
      </c>
      <c r="AY32" s="350">
        <f t="shared" si="2"/>
        <v>0</v>
      </c>
      <c r="AZ32" s="356" t="s">
        <v>8</v>
      </c>
      <c r="BA32" s="358" t="s">
        <v>8</v>
      </c>
      <c r="BB32" s="353">
        <v>0</v>
      </c>
      <c r="BC32" s="350">
        <v>0</v>
      </c>
      <c r="BD32" s="355">
        <v>0</v>
      </c>
      <c r="BE32" s="355">
        <v>0</v>
      </c>
      <c r="BF32" s="355">
        <v>0</v>
      </c>
      <c r="BG32" s="355">
        <v>0</v>
      </c>
      <c r="BH32" s="355">
        <v>0</v>
      </c>
      <c r="BI32" s="355">
        <v>0</v>
      </c>
      <c r="BJ32" s="355">
        <v>0</v>
      </c>
      <c r="BK32" s="355">
        <v>0</v>
      </c>
      <c r="BL32" s="355">
        <v>0</v>
      </c>
      <c r="BM32" s="355">
        <v>0</v>
      </c>
      <c r="BN32" s="350">
        <f t="shared" si="3"/>
        <v>0</v>
      </c>
      <c r="BO32" s="350">
        <f t="shared" si="4"/>
        <v>0</v>
      </c>
      <c r="BP32" s="351" t="s">
        <v>8</v>
      </c>
      <c r="BQ32" s="357" t="s">
        <v>8</v>
      </c>
      <c r="BR32" s="353">
        <v>0</v>
      </c>
      <c r="BS32" s="350">
        <v>0</v>
      </c>
      <c r="BT32" s="355">
        <v>0</v>
      </c>
      <c r="BU32" s="355">
        <v>0</v>
      </c>
      <c r="BV32" s="355">
        <v>0</v>
      </c>
      <c r="BW32" s="355">
        <v>0</v>
      </c>
      <c r="BX32" s="355">
        <v>0</v>
      </c>
      <c r="BY32" s="355">
        <v>0</v>
      </c>
      <c r="BZ32" s="355">
        <v>0</v>
      </c>
      <c r="CA32" s="355">
        <v>0</v>
      </c>
      <c r="CB32" s="355">
        <v>0</v>
      </c>
      <c r="CC32" s="355">
        <v>0</v>
      </c>
      <c r="CD32" s="350">
        <f t="shared" si="5"/>
        <v>0</v>
      </c>
      <c r="CE32" s="350">
        <f t="shared" si="5"/>
        <v>0</v>
      </c>
      <c r="CF32" s="351" t="s">
        <v>8</v>
      </c>
      <c r="CG32" s="357" t="s">
        <v>8</v>
      </c>
      <c r="CH32" s="359">
        <v>0</v>
      </c>
      <c r="CI32" s="360">
        <v>0</v>
      </c>
      <c r="CJ32" s="361" t="s">
        <v>8</v>
      </c>
      <c r="CK32" s="462" t="s">
        <v>8</v>
      </c>
      <c r="CL32" s="353">
        <f t="shared" si="6"/>
        <v>0</v>
      </c>
      <c r="CM32" s="350">
        <f t="shared" si="7"/>
        <v>0</v>
      </c>
      <c r="CN32" s="350">
        <v>0</v>
      </c>
      <c r="CO32" s="351" t="s">
        <v>8</v>
      </c>
      <c r="CP32" s="351" t="s">
        <v>8</v>
      </c>
      <c r="CQ32" s="362" t="s">
        <v>8</v>
      </c>
    </row>
    <row r="33" spans="1:95" ht="32.1" customHeight="1">
      <c r="A33" s="336" t="s">
        <v>15</v>
      </c>
      <c r="B33" s="234">
        <v>11178000</v>
      </c>
      <c r="C33" s="234">
        <v>3105</v>
      </c>
      <c r="D33" s="337">
        <v>100.81168831168831</v>
      </c>
      <c r="E33" s="338">
        <v>100.81168831168831</v>
      </c>
      <c r="F33" s="339">
        <v>0</v>
      </c>
      <c r="G33" s="340">
        <v>0</v>
      </c>
      <c r="H33" s="341">
        <v>0</v>
      </c>
      <c r="I33" s="341">
        <v>0</v>
      </c>
      <c r="J33" s="341">
        <v>9200</v>
      </c>
      <c r="K33" s="341">
        <v>2</v>
      </c>
      <c r="L33" s="341">
        <v>0</v>
      </c>
      <c r="M33" s="341">
        <v>0</v>
      </c>
      <c r="N33" s="341">
        <v>0</v>
      </c>
      <c r="O33" s="341">
        <v>0</v>
      </c>
      <c r="P33" s="341">
        <v>0</v>
      </c>
      <c r="Q33" s="341">
        <v>0</v>
      </c>
      <c r="R33" s="234">
        <f t="shared" si="0"/>
        <v>9200</v>
      </c>
      <c r="S33" s="234">
        <f t="shared" si="0"/>
        <v>2</v>
      </c>
      <c r="T33" s="384">
        <v>100</v>
      </c>
      <c r="U33" s="385">
        <v>100</v>
      </c>
      <c r="V33" s="339">
        <v>11000</v>
      </c>
      <c r="W33" s="234">
        <v>2</v>
      </c>
      <c r="X33" s="341">
        <v>6900</v>
      </c>
      <c r="Y33" s="341">
        <v>1</v>
      </c>
      <c r="Z33" s="341">
        <v>0</v>
      </c>
      <c r="AA33" s="341">
        <v>0</v>
      </c>
      <c r="AB33" s="341">
        <v>0</v>
      </c>
      <c r="AC33" s="341">
        <v>0</v>
      </c>
      <c r="AD33" s="341">
        <v>0</v>
      </c>
      <c r="AE33" s="341">
        <v>0</v>
      </c>
      <c r="AF33" s="341">
        <v>0</v>
      </c>
      <c r="AG33" s="341">
        <v>0</v>
      </c>
      <c r="AH33" s="234">
        <f t="shared" si="1"/>
        <v>17900</v>
      </c>
      <c r="AI33" s="234">
        <f>SUM(AG33,AE33,AC33,AA33,Y33,W33)</f>
        <v>3</v>
      </c>
      <c r="AJ33" s="342">
        <v>162.72727272727272</v>
      </c>
      <c r="AK33" s="343">
        <v>150</v>
      </c>
      <c r="AL33" s="339">
        <v>38880000</v>
      </c>
      <c r="AM33" s="234">
        <v>5400</v>
      </c>
      <c r="AN33" s="341">
        <v>30186000</v>
      </c>
      <c r="AO33" s="341">
        <v>2795</v>
      </c>
      <c r="AP33" s="341">
        <v>26354700</v>
      </c>
      <c r="AQ33" s="341">
        <v>2043</v>
      </c>
      <c r="AR33" s="341">
        <v>0</v>
      </c>
      <c r="AS33" s="341">
        <v>0</v>
      </c>
      <c r="AT33" s="341">
        <v>1036800</v>
      </c>
      <c r="AU33" s="341">
        <v>192</v>
      </c>
      <c r="AV33" s="341">
        <v>2494800</v>
      </c>
      <c r="AW33" s="341">
        <v>308</v>
      </c>
      <c r="AX33" s="234">
        <f t="shared" si="2"/>
        <v>98952300</v>
      </c>
      <c r="AY33" s="234">
        <f t="shared" si="2"/>
        <v>10738</v>
      </c>
      <c r="AZ33" s="342">
        <v>105.72470759437273</v>
      </c>
      <c r="BA33" s="344">
        <v>102.40320427236315</v>
      </c>
      <c r="BB33" s="339">
        <v>657000</v>
      </c>
      <c r="BC33" s="234">
        <v>219</v>
      </c>
      <c r="BD33" s="341">
        <v>562400</v>
      </c>
      <c r="BE33" s="341">
        <v>148</v>
      </c>
      <c r="BF33" s="341">
        <v>292500</v>
      </c>
      <c r="BG33" s="341">
        <v>65</v>
      </c>
      <c r="BH33" s="341">
        <v>0</v>
      </c>
      <c r="BI33" s="341">
        <v>0</v>
      </c>
      <c r="BJ33" s="341">
        <v>0</v>
      </c>
      <c r="BK33" s="341">
        <v>0</v>
      </c>
      <c r="BL33" s="341">
        <v>31900</v>
      </c>
      <c r="BM33" s="341">
        <v>11</v>
      </c>
      <c r="BN33" s="234">
        <f t="shared" si="3"/>
        <v>1543800</v>
      </c>
      <c r="BO33" s="234">
        <f t="shared" si="4"/>
        <v>443</v>
      </c>
      <c r="BP33" s="337">
        <v>111.99129488574538</v>
      </c>
      <c r="BQ33" s="343">
        <v>109.11330049261083</v>
      </c>
      <c r="BR33" s="339">
        <v>6748000</v>
      </c>
      <c r="BS33" s="234">
        <v>1687</v>
      </c>
      <c r="BT33" s="341">
        <v>4460000</v>
      </c>
      <c r="BU33" s="341">
        <v>892</v>
      </c>
      <c r="BV33" s="341">
        <v>5820000</v>
      </c>
      <c r="BW33" s="341">
        <v>970</v>
      </c>
      <c r="BX33" s="341">
        <v>0</v>
      </c>
      <c r="BY33" s="341">
        <v>0</v>
      </c>
      <c r="BZ33" s="341">
        <v>0</v>
      </c>
      <c r="CA33" s="341">
        <v>0</v>
      </c>
      <c r="CB33" s="341">
        <v>326800</v>
      </c>
      <c r="CC33" s="341">
        <v>86</v>
      </c>
      <c r="CD33" s="234">
        <f t="shared" si="5"/>
        <v>17354800</v>
      </c>
      <c r="CE33" s="234">
        <f t="shared" si="5"/>
        <v>3635</v>
      </c>
      <c r="CF33" s="337">
        <v>101.9467321451649</v>
      </c>
      <c r="CG33" s="343">
        <v>100.08259911894272</v>
      </c>
      <c r="CH33" s="345">
        <v>0</v>
      </c>
      <c r="CI33" s="346">
        <v>0</v>
      </c>
      <c r="CJ33" s="347" t="s">
        <v>8</v>
      </c>
      <c r="CK33" s="348" t="s">
        <v>8</v>
      </c>
      <c r="CL33" s="339">
        <f>SUM(CD33,CH33,BN33,AX33,AH33,R33,B33)</f>
        <v>129056000</v>
      </c>
      <c r="CM33" s="234">
        <f>SUM(C33,S33,AI33,AY33,BO33,CE33,CI33)</f>
        <v>17926</v>
      </c>
      <c r="CN33" s="234">
        <v>13959</v>
      </c>
      <c r="CO33" s="337">
        <v>104.83459567651521</v>
      </c>
      <c r="CP33" s="337">
        <v>101.80599727396637</v>
      </c>
      <c r="CQ33" s="349">
        <v>101.67528589117924</v>
      </c>
    </row>
    <row r="34" spans="1:95" ht="32.1" customHeight="1">
      <c r="A34" s="331"/>
      <c r="B34" s="350">
        <v>0</v>
      </c>
      <c r="C34" s="350">
        <v>0</v>
      </c>
      <c r="D34" s="351" t="s">
        <v>8</v>
      </c>
      <c r="E34" s="352" t="s">
        <v>8</v>
      </c>
      <c r="F34" s="353">
        <v>0</v>
      </c>
      <c r="G34" s="354">
        <v>0</v>
      </c>
      <c r="H34" s="355">
        <v>0</v>
      </c>
      <c r="I34" s="355">
        <v>0</v>
      </c>
      <c r="J34" s="355">
        <v>0</v>
      </c>
      <c r="K34" s="355">
        <v>0</v>
      </c>
      <c r="L34" s="355">
        <v>0</v>
      </c>
      <c r="M34" s="355">
        <v>0</v>
      </c>
      <c r="N34" s="355">
        <v>0</v>
      </c>
      <c r="O34" s="355">
        <v>0</v>
      </c>
      <c r="P34" s="355">
        <v>0</v>
      </c>
      <c r="Q34" s="355">
        <v>0</v>
      </c>
      <c r="R34" s="350">
        <f t="shared" si="0"/>
        <v>0</v>
      </c>
      <c r="S34" s="350">
        <f t="shared" si="0"/>
        <v>0</v>
      </c>
      <c r="T34" s="382" t="s">
        <v>8</v>
      </c>
      <c r="U34" s="383" t="s">
        <v>8</v>
      </c>
      <c r="V34" s="353">
        <v>0</v>
      </c>
      <c r="W34" s="350">
        <v>0</v>
      </c>
      <c r="X34" s="355">
        <v>0</v>
      </c>
      <c r="Y34" s="355">
        <v>0</v>
      </c>
      <c r="Z34" s="355">
        <v>0</v>
      </c>
      <c r="AA34" s="355">
        <v>0</v>
      </c>
      <c r="AB34" s="355">
        <v>0</v>
      </c>
      <c r="AC34" s="355">
        <v>0</v>
      </c>
      <c r="AD34" s="355">
        <v>0</v>
      </c>
      <c r="AE34" s="355">
        <v>0</v>
      </c>
      <c r="AF34" s="355">
        <v>0</v>
      </c>
      <c r="AG34" s="355">
        <v>0</v>
      </c>
      <c r="AH34" s="350">
        <f t="shared" si="1"/>
        <v>0</v>
      </c>
      <c r="AI34" s="350">
        <f t="shared" si="1"/>
        <v>0</v>
      </c>
      <c r="AJ34" s="356" t="s">
        <v>8</v>
      </c>
      <c r="AK34" s="357" t="s">
        <v>8</v>
      </c>
      <c r="AL34" s="353">
        <v>0</v>
      </c>
      <c r="AM34" s="350">
        <v>0</v>
      </c>
      <c r="AN34" s="355">
        <v>0</v>
      </c>
      <c r="AO34" s="355">
        <v>0</v>
      </c>
      <c r="AP34" s="355">
        <v>0</v>
      </c>
      <c r="AQ34" s="355">
        <v>0</v>
      </c>
      <c r="AR34" s="355">
        <v>0</v>
      </c>
      <c r="AS34" s="355">
        <v>0</v>
      </c>
      <c r="AT34" s="355">
        <v>0</v>
      </c>
      <c r="AU34" s="355">
        <v>0</v>
      </c>
      <c r="AV34" s="355">
        <v>0</v>
      </c>
      <c r="AW34" s="355">
        <v>0</v>
      </c>
      <c r="AX34" s="350">
        <f t="shared" si="2"/>
        <v>0</v>
      </c>
      <c r="AY34" s="350">
        <f t="shared" si="2"/>
        <v>0</v>
      </c>
      <c r="AZ34" s="356" t="s">
        <v>8</v>
      </c>
      <c r="BA34" s="358" t="s">
        <v>8</v>
      </c>
      <c r="BB34" s="353">
        <v>0</v>
      </c>
      <c r="BC34" s="350">
        <v>0</v>
      </c>
      <c r="BD34" s="355">
        <v>0</v>
      </c>
      <c r="BE34" s="355">
        <v>0</v>
      </c>
      <c r="BF34" s="355">
        <v>0</v>
      </c>
      <c r="BG34" s="355">
        <v>0</v>
      </c>
      <c r="BH34" s="355">
        <v>0</v>
      </c>
      <c r="BI34" s="355">
        <v>0</v>
      </c>
      <c r="BJ34" s="355">
        <v>0</v>
      </c>
      <c r="BK34" s="355">
        <v>0</v>
      </c>
      <c r="BL34" s="355">
        <v>0</v>
      </c>
      <c r="BM34" s="355">
        <v>0</v>
      </c>
      <c r="BN34" s="350">
        <f t="shared" si="3"/>
        <v>0</v>
      </c>
      <c r="BO34" s="350">
        <f t="shared" si="4"/>
        <v>0</v>
      </c>
      <c r="BP34" s="351" t="s">
        <v>8</v>
      </c>
      <c r="BQ34" s="357" t="s">
        <v>8</v>
      </c>
      <c r="BR34" s="353">
        <v>0</v>
      </c>
      <c r="BS34" s="350">
        <v>0</v>
      </c>
      <c r="BT34" s="355">
        <v>0</v>
      </c>
      <c r="BU34" s="355">
        <v>0</v>
      </c>
      <c r="BV34" s="355">
        <v>0</v>
      </c>
      <c r="BW34" s="355">
        <v>0</v>
      </c>
      <c r="BX34" s="355">
        <v>0</v>
      </c>
      <c r="BY34" s="355">
        <v>0</v>
      </c>
      <c r="BZ34" s="355">
        <v>0</v>
      </c>
      <c r="CA34" s="355">
        <v>0</v>
      </c>
      <c r="CB34" s="355">
        <v>0</v>
      </c>
      <c r="CC34" s="355">
        <v>0</v>
      </c>
      <c r="CD34" s="350">
        <f t="shared" si="5"/>
        <v>0</v>
      </c>
      <c r="CE34" s="350">
        <f t="shared" si="5"/>
        <v>0</v>
      </c>
      <c r="CF34" s="351" t="s">
        <v>8</v>
      </c>
      <c r="CG34" s="357" t="s">
        <v>8</v>
      </c>
      <c r="CH34" s="359">
        <v>0</v>
      </c>
      <c r="CI34" s="360">
        <v>0</v>
      </c>
      <c r="CJ34" s="361" t="s">
        <v>8</v>
      </c>
      <c r="CK34" s="462" t="s">
        <v>8</v>
      </c>
      <c r="CL34" s="353">
        <f t="shared" si="6"/>
        <v>0</v>
      </c>
      <c r="CM34" s="350">
        <f t="shared" si="7"/>
        <v>0</v>
      </c>
      <c r="CN34" s="350">
        <v>0</v>
      </c>
      <c r="CO34" s="351" t="s">
        <v>8</v>
      </c>
      <c r="CP34" s="351" t="s">
        <v>8</v>
      </c>
      <c r="CQ34" s="362" t="s">
        <v>8</v>
      </c>
    </row>
    <row r="35" spans="1:95" ht="32.1" customHeight="1">
      <c r="A35" s="336" t="s">
        <v>16</v>
      </c>
      <c r="B35" s="234">
        <v>9478800</v>
      </c>
      <c r="C35" s="234">
        <v>2633</v>
      </c>
      <c r="D35" s="337">
        <v>100</v>
      </c>
      <c r="E35" s="338">
        <v>100</v>
      </c>
      <c r="F35" s="339">
        <v>3100</v>
      </c>
      <c r="G35" s="340">
        <v>1</v>
      </c>
      <c r="H35" s="341">
        <v>0</v>
      </c>
      <c r="I35" s="341">
        <v>0</v>
      </c>
      <c r="J35" s="341">
        <v>4600</v>
      </c>
      <c r="K35" s="341">
        <v>1</v>
      </c>
      <c r="L35" s="341">
        <v>0</v>
      </c>
      <c r="M35" s="341">
        <v>0</v>
      </c>
      <c r="N35" s="341">
        <v>0</v>
      </c>
      <c r="O35" s="341">
        <v>0</v>
      </c>
      <c r="P35" s="341">
        <v>0</v>
      </c>
      <c r="Q35" s="341">
        <v>0</v>
      </c>
      <c r="R35" s="234">
        <f t="shared" si="0"/>
        <v>7700</v>
      </c>
      <c r="S35" s="234">
        <f t="shared" si="0"/>
        <v>2</v>
      </c>
      <c r="T35" s="384">
        <v>100</v>
      </c>
      <c r="U35" s="385">
        <v>100</v>
      </c>
      <c r="V35" s="339">
        <v>0</v>
      </c>
      <c r="W35" s="234">
        <v>0</v>
      </c>
      <c r="X35" s="341">
        <v>0</v>
      </c>
      <c r="Y35" s="341">
        <v>0</v>
      </c>
      <c r="Z35" s="341">
        <v>0</v>
      </c>
      <c r="AA35" s="341">
        <v>0</v>
      </c>
      <c r="AB35" s="341">
        <v>0</v>
      </c>
      <c r="AC35" s="341">
        <v>0</v>
      </c>
      <c r="AD35" s="341">
        <v>0</v>
      </c>
      <c r="AE35" s="341">
        <v>0</v>
      </c>
      <c r="AF35" s="341">
        <v>5200</v>
      </c>
      <c r="AG35" s="341">
        <v>1</v>
      </c>
      <c r="AH35" s="234">
        <f t="shared" si="1"/>
        <v>5200</v>
      </c>
      <c r="AI35" s="234">
        <f>SUM(AG35,AE35,AC35,AA35,Y35,W35)</f>
        <v>1</v>
      </c>
      <c r="AJ35" s="342">
        <v>63.414634146341463</v>
      </c>
      <c r="AK35" s="343">
        <v>100</v>
      </c>
      <c r="AL35" s="339">
        <v>37123200</v>
      </c>
      <c r="AM35" s="234">
        <v>5156</v>
      </c>
      <c r="AN35" s="341">
        <v>32302800</v>
      </c>
      <c r="AO35" s="341">
        <v>2991</v>
      </c>
      <c r="AP35" s="341">
        <v>26251500</v>
      </c>
      <c r="AQ35" s="341">
        <v>2035</v>
      </c>
      <c r="AR35" s="341">
        <v>0</v>
      </c>
      <c r="AS35" s="341">
        <v>0</v>
      </c>
      <c r="AT35" s="341">
        <v>1479600</v>
      </c>
      <c r="AU35" s="341">
        <v>274</v>
      </c>
      <c r="AV35" s="341">
        <v>2697300</v>
      </c>
      <c r="AW35" s="341">
        <v>333</v>
      </c>
      <c r="AX35" s="234">
        <f t="shared" si="2"/>
        <v>99854400</v>
      </c>
      <c r="AY35" s="234">
        <f>SUM(AW35,AU35,AS35,AQ35,AO35,AM35)</f>
        <v>10789</v>
      </c>
      <c r="AZ35" s="342">
        <v>106.51510933184849</v>
      </c>
      <c r="BA35" s="344">
        <v>102.86994660564454</v>
      </c>
      <c r="BB35" s="339">
        <v>846000</v>
      </c>
      <c r="BC35" s="234">
        <v>282</v>
      </c>
      <c r="BD35" s="341">
        <v>535800</v>
      </c>
      <c r="BE35" s="341">
        <v>141</v>
      </c>
      <c r="BF35" s="341">
        <v>346500</v>
      </c>
      <c r="BG35" s="341">
        <v>77</v>
      </c>
      <c r="BH35" s="341">
        <v>0</v>
      </c>
      <c r="BI35" s="341">
        <v>0</v>
      </c>
      <c r="BJ35" s="341">
        <v>0</v>
      </c>
      <c r="BK35" s="341">
        <v>0</v>
      </c>
      <c r="BL35" s="341">
        <v>72500</v>
      </c>
      <c r="BM35" s="341">
        <v>25</v>
      </c>
      <c r="BN35" s="234">
        <f t="shared" si="3"/>
        <v>1800800</v>
      </c>
      <c r="BO35" s="234">
        <f t="shared" si="4"/>
        <v>525</v>
      </c>
      <c r="BP35" s="337">
        <v>99.872441905607019</v>
      </c>
      <c r="BQ35" s="343">
        <v>97.765363128491629</v>
      </c>
      <c r="BR35" s="339">
        <v>9612000</v>
      </c>
      <c r="BS35" s="234">
        <v>2403</v>
      </c>
      <c r="BT35" s="341">
        <v>7615000</v>
      </c>
      <c r="BU35" s="341">
        <v>1523</v>
      </c>
      <c r="BV35" s="341">
        <v>6174000</v>
      </c>
      <c r="BW35" s="341">
        <v>1029</v>
      </c>
      <c r="BX35" s="341">
        <v>1300</v>
      </c>
      <c r="BY35" s="341">
        <v>1</v>
      </c>
      <c r="BZ35" s="341">
        <v>0</v>
      </c>
      <c r="CA35" s="341">
        <v>0</v>
      </c>
      <c r="CB35" s="341">
        <v>539600</v>
      </c>
      <c r="CC35" s="341">
        <v>142</v>
      </c>
      <c r="CD35" s="234">
        <f t="shared" si="5"/>
        <v>23941900</v>
      </c>
      <c r="CE35" s="234">
        <f t="shared" si="5"/>
        <v>5098</v>
      </c>
      <c r="CF35" s="337">
        <v>103.16671693885466</v>
      </c>
      <c r="CG35" s="343">
        <v>101.09062066230419</v>
      </c>
      <c r="CH35" s="345">
        <v>0</v>
      </c>
      <c r="CI35" s="346">
        <v>0</v>
      </c>
      <c r="CJ35" s="347" t="s">
        <v>8</v>
      </c>
      <c r="CK35" s="348" t="s">
        <v>8</v>
      </c>
      <c r="CL35" s="339">
        <f>SUM(CD35,CH35,BN35,AX35,AH35,R35,B35)</f>
        <v>135088800</v>
      </c>
      <c r="CM35" s="234">
        <f>SUM(C35,S35,AI35,AY35,BO35,CE35,CI35)</f>
        <v>19048</v>
      </c>
      <c r="CN35" s="234">
        <v>13039</v>
      </c>
      <c r="CO35" s="337">
        <v>105.33116571736004</v>
      </c>
      <c r="CP35" s="337">
        <v>101.83917878528656</v>
      </c>
      <c r="CQ35" s="349">
        <v>100.67948420971354</v>
      </c>
    </row>
    <row r="36" spans="1:95" ht="32.1" customHeight="1">
      <c r="A36" s="331"/>
      <c r="B36" s="350">
        <v>0</v>
      </c>
      <c r="C36" s="350">
        <v>0</v>
      </c>
      <c r="D36" s="351" t="s">
        <v>8</v>
      </c>
      <c r="E36" s="352" t="s">
        <v>8</v>
      </c>
      <c r="F36" s="353">
        <v>0</v>
      </c>
      <c r="G36" s="354">
        <v>0</v>
      </c>
      <c r="H36" s="355">
        <v>0</v>
      </c>
      <c r="I36" s="355">
        <v>0</v>
      </c>
      <c r="J36" s="355">
        <v>0</v>
      </c>
      <c r="K36" s="355">
        <v>0</v>
      </c>
      <c r="L36" s="355">
        <v>0</v>
      </c>
      <c r="M36" s="355">
        <v>0</v>
      </c>
      <c r="N36" s="355">
        <v>0</v>
      </c>
      <c r="O36" s="355">
        <v>0</v>
      </c>
      <c r="P36" s="355">
        <v>0</v>
      </c>
      <c r="Q36" s="355">
        <v>0</v>
      </c>
      <c r="R36" s="350">
        <f t="shared" si="0"/>
        <v>0</v>
      </c>
      <c r="S36" s="350">
        <f t="shared" si="0"/>
        <v>0</v>
      </c>
      <c r="T36" s="382" t="s">
        <v>8</v>
      </c>
      <c r="U36" s="383" t="s">
        <v>8</v>
      </c>
      <c r="V36" s="353">
        <v>0</v>
      </c>
      <c r="W36" s="350">
        <v>0</v>
      </c>
      <c r="X36" s="355">
        <v>0</v>
      </c>
      <c r="Y36" s="355">
        <v>0</v>
      </c>
      <c r="Z36" s="355">
        <v>0</v>
      </c>
      <c r="AA36" s="355">
        <v>0</v>
      </c>
      <c r="AB36" s="355">
        <v>0</v>
      </c>
      <c r="AC36" s="355">
        <v>0</v>
      </c>
      <c r="AD36" s="355">
        <v>0</v>
      </c>
      <c r="AE36" s="355">
        <v>0</v>
      </c>
      <c r="AF36" s="355">
        <v>0</v>
      </c>
      <c r="AG36" s="355">
        <v>0</v>
      </c>
      <c r="AH36" s="350">
        <f t="shared" si="1"/>
        <v>0</v>
      </c>
      <c r="AI36" s="350">
        <f t="shared" si="1"/>
        <v>0</v>
      </c>
      <c r="AJ36" s="356" t="s">
        <v>8</v>
      </c>
      <c r="AK36" s="357" t="s">
        <v>8</v>
      </c>
      <c r="AL36" s="353">
        <v>0</v>
      </c>
      <c r="AM36" s="350">
        <v>0</v>
      </c>
      <c r="AN36" s="355">
        <v>0</v>
      </c>
      <c r="AO36" s="355">
        <v>0</v>
      </c>
      <c r="AP36" s="355">
        <v>0</v>
      </c>
      <c r="AQ36" s="355">
        <v>0</v>
      </c>
      <c r="AR36" s="355"/>
      <c r="AS36" s="355"/>
      <c r="AT36" s="355">
        <v>0</v>
      </c>
      <c r="AU36" s="355">
        <v>0</v>
      </c>
      <c r="AV36" s="355">
        <v>0</v>
      </c>
      <c r="AW36" s="355">
        <v>0</v>
      </c>
      <c r="AX36" s="350">
        <f t="shared" si="2"/>
        <v>0</v>
      </c>
      <c r="AY36" s="350">
        <f t="shared" si="2"/>
        <v>0</v>
      </c>
      <c r="AZ36" s="356" t="s">
        <v>8</v>
      </c>
      <c r="BA36" s="358" t="s">
        <v>8</v>
      </c>
      <c r="BB36" s="353">
        <v>0</v>
      </c>
      <c r="BC36" s="350">
        <v>0</v>
      </c>
      <c r="BD36" s="355">
        <v>0</v>
      </c>
      <c r="BE36" s="355">
        <v>0</v>
      </c>
      <c r="BF36" s="355">
        <v>0</v>
      </c>
      <c r="BG36" s="355">
        <v>0</v>
      </c>
      <c r="BH36" s="355">
        <v>0</v>
      </c>
      <c r="BI36" s="355">
        <v>0</v>
      </c>
      <c r="BJ36" s="355">
        <v>0</v>
      </c>
      <c r="BK36" s="355">
        <v>0</v>
      </c>
      <c r="BL36" s="355">
        <v>0</v>
      </c>
      <c r="BM36" s="355">
        <v>0</v>
      </c>
      <c r="BN36" s="350">
        <f t="shared" si="3"/>
        <v>0</v>
      </c>
      <c r="BO36" s="350">
        <f t="shared" si="4"/>
        <v>0</v>
      </c>
      <c r="BP36" s="351" t="s">
        <v>8</v>
      </c>
      <c r="BQ36" s="357" t="s">
        <v>8</v>
      </c>
      <c r="BR36" s="353">
        <v>0</v>
      </c>
      <c r="BS36" s="350">
        <v>0</v>
      </c>
      <c r="BT36" s="355">
        <v>0</v>
      </c>
      <c r="BU36" s="355">
        <v>0</v>
      </c>
      <c r="BV36" s="355">
        <v>0</v>
      </c>
      <c r="BW36" s="355">
        <v>0</v>
      </c>
      <c r="BX36" s="355">
        <v>0</v>
      </c>
      <c r="BY36" s="355">
        <v>0</v>
      </c>
      <c r="BZ36" s="355">
        <v>0</v>
      </c>
      <c r="CA36" s="355">
        <v>0</v>
      </c>
      <c r="CB36" s="355">
        <v>0</v>
      </c>
      <c r="CC36" s="355">
        <v>0</v>
      </c>
      <c r="CD36" s="350">
        <f t="shared" si="5"/>
        <v>0</v>
      </c>
      <c r="CE36" s="350">
        <f t="shared" si="5"/>
        <v>0</v>
      </c>
      <c r="CF36" s="351" t="s">
        <v>8</v>
      </c>
      <c r="CG36" s="357" t="s">
        <v>8</v>
      </c>
      <c r="CH36" s="359">
        <v>0</v>
      </c>
      <c r="CI36" s="360">
        <v>0</v>
      </c>
      <c r="CJ36" s="361" t="s">
        <v>8</v>
      </c>
      <c r="CK36" s="462" t="s">
        <v>8</v>
      </c>
      <c r="CL36" s="353">
        <f t="shared" si="6"/>
        <v>0</v>
      </c>
      <c r="CM36" s="350">
        <f t="shared" si="7"/>
        <v>0</v>
      </c>
      <c r="CN36" s="350">
        <v>0</v>
      </c>
      <c r="CO36" s="351" t="s">
        <v>8</v>
      </c>
      <c r="CP36" s="351" t="s">
        <v>8</v>
      </c>
      <c r="CQ36" s="362" t="s">
        <v>8</v>
      </c>
    </row>
    <row r="37" spans="1:95" ht="32.1" customHeight="1">
      <c r="A37" s="336" t="s">
        <v>270</v>
      </c>
      <c r="B37" s="234">
        <v>15120000</v>
      </c>
      <c r="C37" s="234">
        <v>4200</v>
      </c>
      <c r="D37" s="337">
        <v>100.84033613445378</v>
      </c>
      <c r="E37" s="338">
        <v>100.84033613445378</v>
      </c>
      <c r="F37" s="339">
        <v>0</v>
      </c>
      <c r="G37" s="340">
        <v>0</v>
      </c>
      <c r="H37" s="341">
        <v>0</v>
      </c>
      <c r="I37" s="341">
        <v>0</v>
      </c>
      <c r="J37" s="341">
        <v>13800</v>
      </c>
      <c r="K37" s="341">
        <v>3</v>
      </c>
      <c r="L37" s="341">
        <v>0</v>
      </c>
      <c r="M37" s="341">
        <v>0</v>
      </c>
      <c r="N37" s="341">
        <v>0</v>
      </c>
      <c r="O37" s="341">
        <v>0</v>
      </c>
      <c r="P37" s="341">
        <v>0</v>
      </c>
      <c r="Q37" s="341">
        <v>0</v>
      </c>
      <c r="R37" s="234">
        <f t="shared" si="0"/>
        <v>13800</v>
      </c>
      <c r="S37" s="234">
        <f t="shared" si="0"/>
        <v>3</v>
      </c>
      <c r="T37" s="384">
        <v>100</v>
      </c>
      <c r="U37" s="385">
        <v>100</v>
      </c>
      <c r="V37" s="339">
        <v>33000</v>
      </c>
      <c r="W37" s="234">
        <v>6</v>
      </c>
      <c r="X37" s="341">
        <v>6900</v>
      </c>
      <c r="Y37" s="341">
        <v>1</v>
      </c>
      <c r="Z37" s="341">
        <v>8200</v>
      </c>
      <c r="AA37" s="341">
        <v>1</v>
      </c>
      <c r="AB37" s="341">
        <v>0</v>
      </c>
      <c r="AC37" s="341">
        <v>0</v>
      </c>
      <c r="AD37" s="341">
        <v>0</v>
      </c>
      <c r="AE37" s="341">
        <v>0</v>
      </c>
      <c r="AF37" s="341">
        <v>0</v>
      </c>
      <c r="AG37" s="341">
        <v>0</v>
      </c>
      <c r="AH37" s="234">
        <f t="shared" si="1"/>
        <v>48100</v>
      </c>
      <c r="AI37" s="234">
        <f>SUM(AG37,AE37,AC37,AA37,Y37,W37)</f>
        <v>8</v>
      </c>
      <c r="AJ37" s="342">
        <v>81.387478849407785</v>
      </c>
      <c r="AK37" s="343">
        <v>80</v>
      </c>
      <c r="AL37" s="339">
        <v>57276000</v>
      </c>
      <c r="AM37" s="234">
        <v>7955</v>
      </c>
      <c r="AN37" s="341">
        <v>47260800</v>
      </c>
      <c r="AO37" s="341">
        <v>4376</v>
      </c>
      <c r="AP37" s="341">
        <v>37655100</v>
      </c>
      <c r="AQ37" s="341">
        <v>2919</v>
      </c>
      <c r="AR37" s="341"/>
      <c r="AS37" s="341"/>
      <c r="AT37" s="341">
        <v>1058400</v>
      </c>
      <c r="AU37" s="341">
        <v>196</v>
      </c>
      <c r="AV37" s="341">
        <v>3458700</v>
      </c>
      <c r="AW37" s="341">
        <v>427</v>
      </c>
      <c r="AX37" s="234">
        <f t="shared" si="2"/>
        <v>146709000</v>
      </c>
      <c r="AY37" s="234">
        <f>SUM(AW37,AU37,AS37,AQ37,AO37,AM37)</f>
        <v>15873</v>
      </c>
      <c r="AZ37" s="342">
        <v>106.13827949334561</v>
      </c>
      <c r="BA37" s="344">
        <v>102.34702430846605</v>
      </c>
      <c r="BB37" s="339">
        <v>801000</v>
      </c>
      <c r="BC37" s="234">
        <v>267</v>
      </c>
      <c r="BD37" s="341">
        <v>733400</v>
      </c>
      <c r="BE37" s="341">
        <v>193</v>
      </c>
      <c r="BF37" s="341">
        <v>342000</v>
      </c>
      <c r="BG37" s="341">
        <v>76</v>
      </c>
      <c r="BH37" s="341">
        <v>0</v>
      </c>
      <c r="BI37" s="341">
        <v>0</v>
      </c>
      <c r="BJ37" s="341">
        <v>0</v>
      </c>
      <c r="BK37" s="341">
        <v>0</v>
      </c>
      <c r="BL37" s="341">
        <v>55100</v>
      </c>
      <c r="BM37" s="341">
        <v>19</v>
      </c>
      <c r="BN37" s="234">
        <f t="shared" si="3"/>
        <v>1931500</v>
      </c>
      <c r="BO37" s="234">
        <f t="shared" si="4"/>
        <v>555</v>
      </c>
      <c r="BP37" s="337">
        <v>113.21805392731537</v>
      </c>
      <c r="BQ37" s="343">
        <v>108.18713450292398</v>
      </c>
      <c r="BR37" s="339">
        <v>8608000</v>
      </c>
      <c r="BS37" s="234">
        <v>2152</v>
      </c>
      <c r="BT37" s="341">
        <v>6795000</v>
      </c>
      <c r="BU37" s="341">
        <v>1359</v>
      </c>
      <c r="BV37" s="341">
        <v>7050000</v>
      </c>
      <c r="BW37" s="341">
        <v>1175</v>
      </c>
      <c r="BX37" s="341">
        <v>0</v>
      </c>
      <c r="BY37" s="341">
        <v>0</v>
      </c>
      <c r="BZ37" s="341">
        <v>0</v>
      </c>
      <c r="CA37" s="341">
        <v>0</v>
      </c>
      <c r="CB37" s="341">
        <v>482600</v>
      </c>
      <c r="CC37" s="341">
        <v>127</v>
      </c>
      <c r="CD37" s="234">
        <f t="shared" si="5"/>
        <v>22935600</v>
      </c>
      <c r="CE37" s="234">
        <f t="shared" si="5"/>
        <v>4813</v>
      </c>
      <c r="CF37" s="337">
        <v>99.968181877617909</v>
      </c>
      <c r="CG37" s="343">
        <v>97.48835325096212</v>
      </c>
      <c r="CH37" s="345">
        <v>0</v>
      </c>
      <c r="CI37" s="346">
        <v>0</v>
      </c>
      <c r="CJ37" s="347" t="s">
        <v>8</v>
      </c>
      <c r="CK37" s="348" t="s">
        <v>8</v>
      </c>
      <c r="CL37" s="339">
        <f>SUM(CD37,CH37,BN37,AX37,AH37,R37,B37)</f>
        <v>186758000</v>
      </c>
      <c r="CM37" s="234">
        <f>SUM(C37,S37,AI37,AY37,BO37,CE37,CI37)</f>
        <v>25452</v>
      </c>
      <c r="CN37" s="234">
        <v>19556</v>
      </c>
      <c r="CO37" s="337">
        <v>104.95548504497579</v>
      </c>
      <c r="CP37" s="337">
        <v>101.2531328320802</v>
      </c>
      <c r="CQ37" s="349">
        <v>100.74699912420793</v>
      </c>
    </row>
    <row r="38" spans="1:95" ht="32.1" customHeight="1">
      <c r="A38" s="331"/>
      <c r="B38" s="350">
        <v>0</v>
      </c>
      <c r="C38" s="350">
        <v>0</v>
      </c>
      <c r="D38" s="351" t="s">
        <v>8</v>
      </c>
      <c r="E38" s="352" t="s">
        <v>8</v>
      </c>
      <c r="F38" s="353">
        <v>0</v>
      </c>
      <c r="G38" s="354">
        <v>0</v>
      </c>
      <c r="H38" s="355">
        <v>0</v>
      </c>
      <c r="I38" s="355">
        <v>0</v>
      </c>
      <c r="J38" s="355">
        <v>0</v>
      </c>
      <c r="K38" s="355">
        <v>0</v>
      </c>
      <c r="L38" s="355">
        <v>0</v>
      </c>
      <c r="M38" s="355">
        <v>0</v>
      </c>
      <c r="N38" s="355">
        <v>0</v>
      </c>
      <c r="O38" s="355">
        <v>0</v>
      </c>
      <c r="P38" s="355">
        <v>0</v>
      </c>
      <c r="Q38" s="355">
        <v>0</v>
      </c>
      <c r="R38" s="350">
        <f t="shared" si="0"/>
        <v>0</v>
      </c>
      <c r="S38" s="350">
        <f t="shared" si="0"/>
        <v>0</v>
      </c>
      <c r="T38" s="382" t="s">
        <v>8</v>
      </c>
      <c r="U38" s="383" t="s">
        <v>8</v>
      </c>
      <c r="V38" s="353">
        <v>0</v>
      </c>
      <c r="W38" s="350">
        <v>0</v>
      </c>
      <c r="X38" s="355">
        <v>0</v>
      </c>
      <c r="Y38" s="355">
        <v>0</v>
      </c>
      <c r="Z38" s="355">
        <v>0</v>
      </c>
      <c r="AA38" s="355">
        <v>0</v>
      </c>
      <c r="AB38" s="355">
        <v>0</v>
      </c>
      <c r="AC38" s="355">
        <v>0</v>
      </c>
      <c r="AD38" s="355">
        <v>0</v>
      </c>
      <c r="AE38" s="355">
        <v>0</v>
      </c>
      <c r="AF38" s="355">
        <v>0</v>
      </c>
      <c r="AG38" s="355">
        <v>0</v>
      </c>
      <c r="AH38" s="350">
        <f t="shared" si="1"/>
        <v>0</v>
      </c>
      <c r="AI38" s="350">
        <f t="shared" si="1"/>
        <v>0</v>
      </c>
      <c r="AJ38" s="356" t="s">
        <v>8</v>
      </c>
      <c r="AK38" s="357" t="s">
        <v>8</v>
      </c>
      <c r="AL38" s="353">
        <v>0</v>
      </c>
      <c r="AM38" s="350">
        <v>0</v>
      </c>
      <c r="AN38" s="355">
        <v>0</v>
      </c>
      <c r="AO38" s="355">
        <v>0</v>
      </c>
      <c r="AP38" s="355">
        <v>0</v>
      </c>
      <c r="AQ38" s="355">
        <v>0</v>
      </c>
      <c r="AR38" s="355"/>
      <c r="AS38" s="355"/>
      <c r="AT38" s="355">
        <v>0</v>
      </c>
      <c r="AU38" s="355">
        <v>0</v>
      </c>
      <c r="AV38" s="355">
        <v>0</v>
      </c>
      <c r="AW38" s="355">
        <v>0</v>
      </c>
      <c r="AX38" s="350">
        <f t="shared" si="2"/>
        <v>0</v>
      </c>
      <c r="AY38" s="350">
        <f t="shared" si="2"/>
        <v>0</v>
      </c>
      <c r="AZ38" s="356" t="s">
        <v>8</v>
      </c>
      <c r="BA38" s="358" t="s">
        <v>8</v>
      </c>
      <c r="BB38" s="353">
        <v>0</v>
      </c>
      <c r="BC38" s="350">
        <v>0</v>
      </c>
      <c r="BD38" s="355">
        <v>0</v>
      </c>
      <c r="BE38" s="355">
        <v>0</v>
      </c>
      <c r="BF38" s="355">
        <v>0</v>
      </c>
      <c r="BG38" s="355">
        <v>0</v>
      </c>
      <c r="BH38" s="355">
        <v>0</v>
      </c>
      <c r="BI38" s="355">
        <v>0</v>
      </c>
      <c r="BJ38" s="355">
        <v>0</v>
      </c>
      <c r="BK38" s="355">
        <v>0</v>
      </c>
      <c r="BL38" s="355">
        <v>0</v>
      </c>
      <c r="BM38" s="355">
        <v>0</v>
      </c>
      <c r="BN38" s="350">
        <f t="shared" si="3"/>
        <v>0</v>
      </c>
      <c r="BO38" s="350">
        <f t="shared" si="4"/>
        <v>0</v>
      </c>
      <c r="BP38" s="351" t="s">
        <v>8</v>
      </c>
      <c r="BQ38" s="357" t="s">
        <v>8</v>
      </c>
      <c r="BR38" s="353">
        <v>0</v>
      </c>
      <c r="BS38" s="350">
        <v>0</v>
      </c>
      <c r="BT38" s="355">
        <v>0</v>
      </c>
      <c r="BU38" s="355">
        <v>0</v>
      </c>
      <c r="BV38" s="355">
        <v>0</v>
      </c>
      <c r="BW38" s="355">
        <v>0</v>
      </c>
      <c r="BX38" s="355">
        <v>0</v>
      </c>
      <c r="BY38" s="355">
        <v>0</v>
      </c>
      <c r="BZ38" s="355">
        <v>0</v>
      </c>
      <c r="CA38" s="355">
        <v>0</v>
      </c>
      <c r="CB38" s="355">
        <v>0</v>
      </c>
      <c r="CC38" s="355">
        <v>0</v>
      </c>
      <c r="CD38" s="350">
        <f t="shared" si="5"/>
        <v>0</v>
      </c>
      <c r="CE38" s="350">
        <f t="shared" si="5"/>
        <v>0</v>
      </c>
      <c r="CF38" s="351" t="s">
        <v>8</v>
      </c>
      <c r="CG38" s="357" t="s">
        <v>8</v>
      </c>
      <c r="CH38" s="359">
        <v>0</v>
      </c>
      <c r="CI38" s="360">
        <v>0</v>
      </c>
      <c r="CJ38" s="361" t="s">
        <v>8</v>
      </c>
      <c r="CK38" s="462" t="s">
        <v>8</v>
      </c>
      <c r="CL38" s="353">
        <f t="shared" si="6"/>
        <v>0</v>
      </c>
      <c r="CM38" s="350">
        <f t="shared" si="7"/>
        <v>0</v>
      </c>
      <c r="CN38" s="350">
        <v>0</v>
      </c>
      <c r="CO38" s="351" t="s">
        <v>8</v>
      </c>
      <c r="CP38" s="351" t="s">
        <v>8</v>
      </c>
      <c r="CQ38" s="362" t="s">
        <v>8</v>
      </c>
    </row>
    <row r="39" spans="1:95" ht="32.1" customHeight="1">
      <c r="A39" s="336" t="s">
        <v>17</v>
      </c>
      <c r="B39" s="234">
        <v>6530400</v>
      </c>
      <c r="C39" s="234">
        <v>1814</v>
      </c>
      <c r="D39" s="337">
        <v>98.001080497028639</v>
      </c>
      <c r="E39" s="338">
        <v>98.001080497028639</v>
      </c>
      <c r="F39" s="339">
        <v>0</v>
      </c>
      <c r="G39" s="340">
        <v>0</v>
      </c>
      <c r="H39" s="341">
        <v>0</v>
      </c>
      <c r="I39" s="341">
        <v>0</v>
      </c>
      <c r="J39" s="341">
        <v>0</v>
      </c>
      <c r="K39" s="341">
        <v>0</v>
      </c>
      <c r="L39" s="341">
        <v>0</v>
      </c>
      <c r="M39" s="341">
        <v>0</v>
      </c>
      <c r="N39" s="341">
        <v>0</v>
      </c>
      <c r="O39" s="341">
        <v>0</v>
      </c>
      <c r="P39" s="341">
        <v>0</v>
      </c>
      <c r="Q39" s="341">
        <v>0</v>
      </c>
      <c r="R39" s="234">
        <f t="shared" si="0"/>
        <v>0</v>
      </c>
      <c r="S39" s="234">
        <f t="shared" si="0"/>
        <v>0</v>
      </c>
      <c r="T39" s="384" t="s">
        <v>8</v>
      </c>
      <c r="U39" s="385" t="s">
        <v>8</v>
      </c>
      <c r="V39" s="339">
        <v>5500</v>
      </c>
      <c r="W39" s="234">
        <v>1</v>
      </c>
      <c r="X39" s="341">
        <v>6900</v>
      </c>
      <c r="Y39" s="341">
        <v>1</v>
      </c>
      <c r="Z39" s="341">
        <v>0</v>
      </c>
      <c r="AA39" s="341">
        <v>0</v>
      </c>
      <c r="AB39" s="341">
        <v>0</v>
      </c>
      <c r="AC39" s="341">
        <v>0</v>
      </c>
      <c r="AD39" s="341">
        <v>0</v>
      </c>
      <c r="AE39" s="341">
        <v>0</v>
      </c>
      <c r="AF39" s="341">
        <v>0</v>
      </c>
      <c r="AG39" s="341">
        <v>0</v>
      </c>
      <c r="AH39" s="234">
        <f t="shared" si="1"/>
        <v>12400</v>
      </c>
      <c r="AI39" s="234">
        <f>SUM(AG39,AE39,AC39,AA39,Y39,W39)</f>
        <v>2</v>
      </c>
      <c r="AJ39" s="342">
        <v>100</v>
      </c>
      <c r="AK39" s="343">
        <v>100</v>
      </c>
      <c r="AL39" s="339">
        <v>23997600</v>
      </c>
      <c r="AM39" s="234">
        <v>3333</v>
      </c>
      <c r="AN39" s="341">
        <v>17377200</v>
      </c>
      <c r="AO39" s="341">
        <v>1609</v>
      </c>
      <c r="AP39" s="341">
        <v>15131700</v>
      </c>
      <c r="AQ39" s="341">
        <v>1173</v>
      </c>
      <c r="AR39" s="341"/>
      <c r="AS39" s="341"/>
      <c r="AT39" s="341">
        <v>442800</v>
      </c>
      <c r="AU39" s="341">
        <v>82</v>
      </c>
      <c r="AV39" s="341">
        <v>1482300</v>
      </c>
      <c r="AW39" s="341">
        <v>183</v>
      </c>
      <c r="AX39" s="234">
        <f t="shared" si="2"/>
        <v>58431600</v>
      </c>
      <c r="AY39" s="234">
        <f>SUM(AW39,AU39,AS39,AQ39,AO39,AM39)</f>
        <v>6380</v>
      </c>
      <c r="AZ39" s="342">
        <v>104.19515326592843</v>
      </c>
      <c r="BA39" s="344">
        <v>100.82174462705436</v>
      </c>
      <c r="BB39" s="339">
        <v>219000</v>
      </c>
      <c r="BC39" s="234">
        <v>73</v>
      </c>
      <c r="BD39" s="341">
        <v>224200</v>
      </c>
      <c r="BE39" s="341">
        <v>59</v>
      </c>
      <c r="BF39" s="341">
        <v>211500</v>
      </c>
      <c r="BG39" s="341">
        <v>47</v>
      </c>
      <c r="BH39" s="341">
        <v>0</v>
      </c>
      <c r="BI39" s="341">
        <v>0</v>
      </c>
      <c r="BJ39" s="341">
        <v>0</v>
      </c>
      <c r="BK39" s="341">
        <v>0</v>
      </c>
      <c r="BL39" s="341">
        <v>8700</v>
      </c>
      <c r="BM39" s="341">
        <v>3</v>
      </c>
      <c r="BN39" s="234">
        <f t="shared" si="3"/>
        <v>663400</v>
      </c>
      <c r="BO39" s="234">
        <f t="shared" si="4"/>
        <v>182</v>
      </c>
      <c r="BP39" s="337">
        <v>101.9360786724032</v>
      </c>
      <c r="BQ39" s="343">
        <v>98.91304347826086</v>
      </c>
      <c r="BR39" s="339">
        <v>3504000</v>
      </c>
      <c r="BS39" s="234">
        <v>876</v>
      </c>
      <c r="BT39" s="341">
        <v>2210000</v>
      </c>
      <c r="BU39" s="341">
        <v>442</v>
      </c>
      <c r="BV39" s="341">
        <v>2778000</v>
      </c>
      <c r="BW39" s="341">
        <v>463</v>
      </c>
      <c r="BX39" s="341">
        <v>1300</v>
      </c>
      <c r="BY39" s="341">
        <v>1</v>
      </c>
      <c r="BZ39" s="341">
        <v>0</v>
      </c>
      <c r="CA39" s="341">
        <v>0</v>
      </c>
      <c r="CB39" s="341">
        <v>106400</v>
      </c>
      <c r="CC39" s="341">
        <v>28</v>
      </c>
      <c r="CD39" s="234">
        <f t="shared" si="5"/>
        <v>8599700</v>
      </c>
      <c r="CE39" s="234">
        <f t="shared" si="5"/>
        <v>1810</v>
      </c>
      <c r="CF39" s="337">
        <v>100.79584612860124</v>
      </c>
      <c r="CG39" s="343">
        <v>99.232456140350877</v>
      </c>
      <c r="CH39" s="345">
        <v>0</v>
      </c>
      <c r="CI39" s="346">
        <v>0</v>
      </c>
      <c r="CJ39" s="347" t="s">
        <v>8</v>
      </c>
      <c r="CK39" s="348" t="s">
        <v>8</v>
      </c>
      <c r="CL39" s="339">
        <f>SUM(CD39,CH39,BN39,AX39,AH39,R39,B39)</f>
        <v>74237500</v>
      </c>
      <c r="CM39" s="234">
        <f>SUM(C39,S39,AI39,AY39,BO39,CE39,CI39)</f>
        <v>10188</v>
      </c>
      <c r="CN39" s="234">
        <v>8510</v>
      </c>
      <c r="CO39" s="337">
        <v>103.19707635506327</v>
      </c>
      <c r="CP39" s="337">
        <v>99.990185494160372</v>
      </c>
      <c r="CQ39" s="349">
        <v>100.22376634083147</v>
      </c>
    </row>
    <row r="40" spans="1:95" ht="32.1" customHeight="1">
      <c r="A40" s="331"/>
      <c r="B40" s="350">
        <v>0</v>
      </c>
      <c r="C40" s="350">
        <v>0</v>
      </c>
      <c r="D40" s="351" t="s">
        <v>8</v>
      </c>
      <c r="E40" s="352" t="s">
        <v>8</v>
      </c>
      <c r="F40" s="353">
        <v>0</v>
      </c>
      <c r="G40" s="354">
        <v>0</v>
      </c>
      <c r="H40" s="355">
        <v>0</v>
      </c>
      <c r="I40" s="355">
        <v>0</v>
      </c>
      <c r="J40" s="355">
        <v>0</v>
      </c>
      <c r="K40" s="355">
        <v>0</v>
      </c>
      <c r="L40" s="355">
        <v>0</v>
      </c>
      <c r="M40" s="355">
        <v>0</v>
      </c>
      <c r="N40" s="355">
        <v>0</v>
      </c>
      <c r="O40" s="355">
        <v>0</v>
      </c>
      <c r="P40" s="355">
        <v>0</v>
      </c>
      <c r="Q40" s="355">
        <v>0</v>
      </c>
      <c r="R40" s="350">
        <f t="shared" si="0"/>
        <v>0</v>
      </c>
      <c r="S40" s="350">
        <f t="shared" si="0"/>
        <v>0</v>
      </c>
      <c r="T40" s="382" t="s">
        <v>8</v>
      </c>
      <c r="U40" s="383" t="s">
        <v>8</v>
      </c>
      <c r="V40" s="353">
        <v>0</v>
      </c>
      <c r="W40" s="350">
        <v>0</v>
      </c>
      <c r="X40" s="355">
        <v>0</v>
      </c>
      <c r="Y40" s="355">
        <v>0</v>
      </c>
      <c r="Z40" s="355">
        <v>0</v>
      </c>
      <c r="AA40" s="355">
        <v>0</v>
      </c>
      <c r="AB40" s="355">
        <v>0</v>
      </c>
      <c r="AC40" s="355">
        <v>0</v>
      </c>
      <c r="AD40" s="355">
        <v>0</v>
      </c>
      <c r="AE40" s="355">
        <v>0</v>
      </c>
      <c r="AF40" s="355">
        <v>0</v>
      </c>
      <c r="AG40" s="355">
        <v>0</v>
      </c>
      <c r="AH40" s="350">
        <f t="shared" si="1"/>
        <v>0</v>
      </c>
      <c r="AI40" s="350">
        <f t="shared" si="1"/>
        <v>0</v>
      </c>
      <c r="AJ40" s="356" t="s">
        <v>8</v>
      </c>
      <c r="AK40" s="357" t="s">
        <v>8</v>
      </c>
      <c r="AL40" s="353">
        <v>0</v>
      </c>
      <c r="AM40" s="350">
        <v>0</v>
      </c>
      <c r="AN40" s="355">
        <v>0</v>
      </c>
      <c r="AO40" s="355">
        <v>0</v>
      </c>
      <c r="AP40" s="355">
        <v>0</v>
      </c>
      <c r="AQ40" s="355">
        <v>0</v>
      </c>
      <c r="AR40" s="355"/>
      <c r="AS40" s="355"/>
      <c r="AT40" s="355">
        <v>0</v>
      </c>
      <c r="AU40" s="355">
        <v>0</v>
      </c>
      <c r="AV40" s="355">
        <v>0</v>
      </c>
      <c r="AW40" s="355">
        <v>0</v>
      </c>
      <c r="AX40" s="350">
        <f t="shared" si="2"/>
        <v>0</v>
      </c>
      <c r="AY40" s="350">
        <f t="shared" si="2"/>
        <v>0</v>
      </c>
      <c r="AZ40" s="356" t="s">
        <v>8</v>
      </c>
      <c r="BA40" s="358" t="s">
        <v>8</v>
      </c>
      <c r="BB40" s="353">
        <v>0</v>
      </c>
      <c r="BC40" s="350">
        <v>0</v>
      </c>
      <c r="BD40" s="355">
        <v>0</v>
      </c>
      <c r="BE40" s="355">
        <v>0</v>
      </c>
      <c r="BF40" s="355">
        <v>0</v>
      </c>
      <c r="BG40" s="355">
        <v>0</v>
      </c>
      <c r="BH40" s="355">
        <v>0</v>
      </c>
      <c r="BI40" s="355">
        <v>0</v>
      </c>
      <c r="BJ40" s="355">
        <v>0</v>
      </c>
      <c r="BK40" s="355">
        <v>0</v>
      </c>
      <c r="BL40" s="355">
        <v>0</v>
      </c>
      <c r="BM40" s="355">
        <v>0</v>
      </c>
      <c r="BN40" s="350">
        <f t="shared" si="3"/>
        <v>0</v>
      </c>
      <c r="BO40" s="350">
        <f t="shared" si="4"/>
        <v>0</v>
      </c>
      <c r="BP40" s="351" t="s">
        <v>8</v>
      </c>
      <c r="BQ40" s="357" t="s">
        <v>8</v>
      </c>
      <c r="BR40" s="353">
        <v>0</v>
      </c>
      <c r="BS40" s="350">
        <v>0</v>
      </c>
      <c r="BT40" s="355">
        <v>0</v>
      </c>
      <c r="BU40" s="355">
        <v>0</v>
      </c>
      <c r="BV40" s="355">
        <v>0</v>
      </c>
      <c r="BW40" s="355">
        <v>0</v>
      </c>
      <c r="BX40" s="355">
        <v>0</v>
      </c>
      <c r="BY40" s="355">
        <v>0</v>
      </c>
      <c r="BZ40" s="355">
        <v>0</v>
      </c>
      <c r="CA40" s="355">
        <v>0</v>
      </c>
      <c r="CB40" s="355">
        <v>0</v>
      </c>
      <c r="CC40" s="355">
        <v>0</v>
      </c>
      <c r="CD40" s="350">
        <f t="shared" si="5"/>
        <v>0</v>
      </c>
      <c r="CE40" s="350">
        <f t="shared" si="5"/>
        <v>0</v>
      </c>
      <c r="CF40" s="351" t="s">
        <v>8</v>
      </c>
      <c r="CG40" s="357" t="s">
        <v>8</v>
      </c>
      <c r="CH40" s="359">
        <v>0</v>
      </c>
      <c r="CI40" s="360">
        <v>0</v>
      </c>
      <c r="CJ40" s="361" t="s">
        <v>8</v>
      </c>
      <c r="CK40" s="462" t="s">
        <v>8</v>
      </c>
      <c r="CL40" s="388">
        <f t="shared" si="6"/>
        <v>0</v>
      </c>
      <c r="CM40" s="389">
        <f t="shared" si="7"/>
        <v>0</v>
      </c>
      <c r="CN40" s="350">
        <v>0</v>
      </c>
      <c r="CO40" s="351" t="s">
        <v>8</v>
      </c>
      <c r="CP40" s="351" t="s">
        <v>8</v>
      </c>
      <c r="CQ40" s="362" t="s">
        <v>8</v>
      </c>
    </row>
    <row r="41" spans="1:95" ht="32.1" customHeight="1">
      <c r="A41" s="336" t="s">
        <v>98</v>
      </c>
      <c r="B41" s="234">
        <v>7660800</v>
      </c>
      <c r="C41" s="234">
        <v>2128</v>
      </c>
      <c r="D41" s="337">
        <v>100.23551577955723</v>
      </c>
      <c r="E41" s="338">
        <v>100.23551577955723</v>
      </c>
      <c r="F41" s="339">
        <v>0</v>
      </c>
      <c r="G41" s="340">
        <v>0</v>
      </c>
      <c r="H41" s="341">
        <v>0</v>
      </c>
      <c r="I41" s="341">
        <v>0</v>
      </c>
      <c r="J41" s="341">
        <v>4600</v>
      </c>
      <c r="K41" s="341">
        <v>1</v>
      </c>
      <c r="L41" s="341">
        <v>0</v>
      </c>
      <c r="M41" s="341">
        <v>0</v>
      </c>
      <c r="N41" s="341">
        <v>0</v>
      </c>
      <c r="O41" s="341">
        <v>0</v>
      </c>
      <c r="P41" s="341">
        <v>0</v>
      </c>
      <c r="Q41" s="341">
        <v>0</v>
      </c>
      <c r="R41" s="234">
        <f t="shared" si="0"/>
        <v>4600</v>
      </c>
      <c r="S41" s="234">
        <f t="shared" si="0"/>
        <v>1</v>
      </c>
      <c r="T41" s="384">
        <v>100</v>
      </c>
      <c r="U41" s="385">
        <v>100</v>
      </c>
      <c r="V41" s="339">
        <v>11000</v>
      </c>
      <c r="W41" s="234">
        <v>2</v>
      </c>
      <c r="X41" s="341">
        <v>6900</v>
      </c>
      <c r="Y41" s="341">
        <v>1</v>
      </c>
      <c r="Z41" s="341">
        <v>0</v>
      </c>
      <c r="AA41" s="341">
        <v>0</v>
      </c>
      <c r="AB41" s="341">
        <v>0</v>
      </c>
      <c r="AC41" s="341">
        <v>0</v>
      </c>
      <c r="AD41" s="341">
        <v>0</v>
      </c>
      <c r="AE41" s="341">
        <v>0</v>
      </c>
      <c r="AF41" s="341">
        <v>0</v>
      </c>
      <c r="AG41" s="341">
        <v>0</v>
      </c>
      <c r="AH41" s="234">
        <f t="shared" si="1"/>
        <v>17900</v>
      </c>
      <c r="AI41" s="234">
        <f>SUM(AG41,AE41,AC41,AA41,Y41,W41)</f>
        <v>3</v>
      </c>
      <c r="AJ41" s="342">
        <v>144.35483870967744</v>
      </c>
      <c r="AK41" s="343">
        <v>150</v>
      </c>
      <c r="AL41" s="339">
        <v>44042400</v>
      </c>
      <c r="AM41" s="234">
        <v>6117</v>
      </c>
      <c r="AN41" s="341">
        <v>30974400</v>
      </c>
      <c r="AO41" s="341">
        <v>2868</v>
      </c>
      <c r="AP41" s="341">
        <v>25722600</v>
      </c>
      <c r="AQ41" s="341">
        <v>1994</v>
      </c>
      <c r="AR41" s="341"/>
      <c r="AS41" s="341"/>
      <c r="AT41" s="341">
        <v>588600</v>
      </c>
      <c r="AU41" s="341">
        <v>109</v>
      </c>
      <c r="AV41" s="341">
        <v>2616300</v>
      </c>
      <c r="AW41" s="341">
        <v>323</v>
      </c>
      <c r="AX41" s="234">
        <f t="shared" si="2"/>
        <v>103944300</v>
      </c>
      <c r="AY41" s="234">
        <f>SUM(AW41,AU41,AS41,AQ41,AO41,AM41)</f>
        <v>11411</v>
      </c>
      <c r="AZ41" s="342">
        <v>105.69632223740726</v>
      </c>
      <c r="BA41" s="344">
        <v>102.23994265746796</v>
      </c>
      <c r="BB41" s="339">
        <v>582000</v>
      </c>
      <c r="BC41" s="234">
        <v>194</v>
      </c>
      <c r="BD41" s="341">
        <v>307800</v>
      </c>
      <c r="BE41" s="341">
        <v>81</v>
      </c>
      <c r="BF41" s="341">
        <v>202500</v>
      </c>
      <c r="BG41" s="341">
        <v>45</v>
      </c>
      <c r="BH41" s="341">
        <v>0</v>
      </c>
      <c r="BI41" s="341">
        <v>0</v>
      </c>
      <c r="BJ41" s="341">
        <v>0</v>
      </c>
      <c r="BK41" s="341">
        <v>0</v>
      </c>
      <c r="BL41" s="341">
        <v>5800</v>
      </c>
      <c r="BM41" s="341">
        <v>2</v>
      </c>
      <c r="BN41" s="234">
        <f>SUM(BB41,BD41,BF41,BH41,BJ41,BL41)</f>
        <v>1098100</v>
      </c>
      <c r="BO41" s="234">
        <f t="shared" si="4"/>
        <v>322</v>
      </c>
      <c r="BP41" s="337">
        <v>109.74415350789526</v>
      </c>
      <c r="BQ41" s="343">
        <v>108.05369127516779</v>
      </c>
      <c r="BR41" s="339">
        <v>7228000</v>
      </c>
      <c r="BS41" s="234">
        <v>1807</v>
      </c>
      <c r="BT41" s="341">
        <v>4910000</v>
      </c>
      <c r="BU41" s="341">
        <v>982</v>
      </c>
      <c r="BV41" s="341">
        <v>5748000</v>
      </c>
      <c r="BW41" s="341">
        <v>958</v>
      </c>
      <c r="BX41" s="341">
        <v>3900</v>
      </c>
      <c r="BY41" s="341">
        <v>3</v>
      </c>
      <c r="BZ41" s="341">
        <v>0</v>
      </c>
      <c r="CA41" s="341">
        <v>0</v>
      </c>
      <c r="CB41" s="341">
        <v>220400</v>
      </c>
      <c r="CC41" s="341">
        <v>58</v>
      </c>
      <c r="CD41" s="234">
        <f t="shared" si="5"/>
        <v>18110300</v>
      </c>
      <c r="CE41" s="234">
        <f t="shared" si="5"/>
        <v>3808</v>
      </c>
      <c r="CF41" s="337">
        <v>101.74554484370435</v>
      </c>
      <c r="CG41" s="343">
        <v>99.738082765845988</v>
      </c>
      <c r="CH41" s="345">
        <v>0</v>
      </c>
      <c r="CI41" s="346">
        <v>0</v>
      </c>
      <c r="CJ41" s="347" t="s">
        <v>8</v>
      </c>
      <c r="CK41" s="348" t="s">
        <v>8</v>
      </c>
      <c r="CL41" s="339">
        <f>SUM(CD41,CH41,BN41,AX41,AH41,R41,B41)</f>
        <v>130836000</v>
      </c>
      <c r="CM41" s="234">
        <f>SUM(C41,S41,AI41,AY41,BO41,CE41,CI41)</f>
        <v>17673</v>
      </c>
      <c r="CN41" s="234">
        <v>14084</v>
      </c>
      <c r="CO41" s="337">
        <v>104.83452241303053</v>
      </c>
      <c r="CP41" s="337">
        <v>101.55145664540596</v>
      </c>
      <c r="CQ41" s="349">
        <v>101.12730667049617</v>
      </c>
    </row>
    <row r="42" spans="1:95" ht="32.1" customHeight="1">
      <c r="A42" s="331"/>
      <c r="B42" s="350">
        <v>0</v>
      </c>
      <c r="C42" s="350">
        <v>0</v>
      </c>
      <c r="D42" s="351" t="s">
        <v>8</v>
      </c>
      <c r="E42" s="352" t="s">
        <v>8</v>
      </c>
      <c r="F42" s="353">
        <v>0</v>
      </c>
      <c r="G42" s="354">
        <v>0</v>
      </c>
      <c r="H42" s="355">
        <v>0</v>
      </c>
      <c r="I42" s="355">
        <v>0</v>
      </c>
      <c r="J42" s="355">
        <v>0</v>
      </c>
      <c r="K42" s="355">
        <v>0</v>
      </c>
      <c r="L42" s="355">
        <v>0</v>
      </c>
      <c r="M42" s="355">
        <v>0</v>
      </c>
      <c r="N42" s="355">
        <v>0</v>
      </c>
      <c r="O42" s="355">
        <v>0</v>
      </c>
      <c r="P42" s="355">
        <v>0</v>
      </c>
      <c r="Q42" s="355">
        <v>0</v>
      </c>
      <c r="R42" s="350">
        <f t="shared" si="0"/>
        <v>0</v>
      </c>
      <c r="S42" s="350">
        <f t="shared" si="0"/>
        <v>0</v>
      </c>
      <c r="T42" s="382"/>
      <c r="U42" s="383"/>
      <c r="V42" s="353">
        <v>0</v>
      </c>
      <c r="W42" s="350">
        <v>0</v>
      </c>
      <c r="X42" s="355">
        <v>0</v>
      </c>
      <c r="Y42" s="355">
        <v>0</v>
      </c>
      <c r="Z42" s="355">
        <v>0</v>
      </c>
      <c r="AA42" s="355">
        <v>0</v>
      </c>
      <c r="AB42" s="355">
        <v>0</v>
      </c>
      <c r="AC42" s="355">
        <v>0</v>
      </c>
      <c r="AD42" s="355">
        <v>0</v>
      </c>
      <c r="AE42" s="355">
        <v>0</v>
      </c>
      <c r="AF42" s="355">
        <v>0</v>
      </c>
      <c r="AG42" s="355">
        <v>0</v>
      </c>
      <c r="AH42" s="350">
        <f t="shared" si="1"/>
        <v>0</v>
      </c>
      <c r="AI42" s="350">
        <f t="shared" si="1"/>
        <v>0</v>
      </c>
      <c r="AJ42" s="356" t="s">
        <v>8</v>
      </c>
      <c r="AK42" s="357" t="s">
        <v>8</v>
      </c>
      <c r="AL42" s="353">
        <v>0</v>
      </c>
      <c r="AM42" s="350">
        <v>0</v>
      </c>
      <c r="AN42" s="355">
        <v>0</v>
      </c>
      <c r="AO42" s="355">
        <v>0</v>
      </c>
      <c r="AP42" s="355">
        <v>0</v>
      </c>
      <c r="AQ42" s="355">
        <v>0</v>
      </c>
      <c r="AR42" s="355"/>
      <c r="AS42" s="355"/>
      <c r="AT42" s="355">
        <v>0</v>
      </c>
      <c r="AU42" s="355">
        <v>0</v>
      </c>
      <c r="AV42" s="355">
        <v>0</v>
      </c>
      <c r="AW42" s="355">
        <v>0</v>
      </c>
      <c r="AX42" s="350">
        <f t="shared" si="2"/>
        <v>0</v>
      </c>
      <c r="AY42" s="350">
        <f t="shared" si="2"/>
        <v>0</v>
      </c>
      <c r="AZ42" s="356" t="s">
        <v>8</v>
      </c>
      <c r="BA42" s="358" t="s">
        <v>8</v>
      </c>
      <c r="BB42" s="353">
        <v>0</v>
      </c>
      <c r="BC42" s="350">
        <v>0</v>
      </c>
      <c r="BD42" s="355">
        <v>0</v>
      </c>
      <c r="BE42" s="355">
        <v>0</v>
      </c>
      <c r="BF42" s="355">
        <v>0</v>
      </c>
      <c r="BG42" s="355">
        <v>0</v>
      </c>
      <c r="BH42" s="355">
        <v>0</v>
      </c>
      <c r="BI42" s="355">
        <v>0</v>
      </c>
      <c r="BJ42" s="355">
        <v>0</v>
      </c>
      <c r="BK42" s="355">
        <v>0</v>
      </c>
      <c r="BL42" s="355">
        <v>0</v>
      </c>
      <c r="BM42" s="355">
        <v>0</v>
      </c>
      <c r="BN42" s="350">
        <f t="shared" si="3"/>
        <v>0</v>
      </c>
      <c r="BO42" s="350">
        <f t="shared" si="4"/>
        <v>0</v>
      </c>
      <c r="BP42" s="351" t="s">
        <v>8</v>
      </c>
      <c r="BQ42" s="357" t="s">
        <v>8</v>
      </c>
      <c r="BR42" s="353">
        <v>0</v>
      </c>
      <c r="BS42" s="350">
        <v>0</v>
      </c>
      <c r="BT42" s="355">
        <v>0</v>
      </c>
      <c r="BU42" s="355">
        <v>0</v>
      </c>
      <c r="BV42" s="355">
        <v>0</v>
      </c>
      <c r="BW42" s="355">
        <v>0</v>
      </c>
      <c r="BX42" s="355">
        <v>0</v>
      </c>
      <c r="BY42" s="355">
        <v>0</v>
      </c>
      <c r="BZ42" s="355">
        <v>0</v>
      </c>
      <c r="CA42" s="355">
        <v>0</v>
      </c>
      <c r="CB42" s="355">
        <v>0</v>
      </c>
      <c r="CC42" s="355">
        <v>0</v>
      </c>
      <c r="CD42" s="350">
        <f t="shared" si="5"/>
        <v>0</v>
      </c>
      <c r="CE42" s="350">
        <f t="shared" si="5"/>
        <v>0</v>
      </c>
      <c r="CF42" s="351" t="s">
        <v>8</v>
      </c>
      <c r="CG42" s="357" t="s">
        <v>8</v>
      </c>
      <c r="CH42" s="359">
        <v>0</v>
      </c>
      <c r="CI42" s="360">
        <v>0</v>
      </c>
      <c r="CJ42" s="361" t="s">
        <v>8</v>
      </c>
      <c r="CK42" s="462" t="s">
        <v>8</v>
      </c>
      <c r="CL42" s="353">
        <f t="shared" si="6"/>
        <v>0</v>
      </c>
      <c r="CM42" s="350">
        <f t="shared" si="7"/>
        <v>0</v>
      </c>
      <c r="CN42" s="350">
        <v>0</v>
      </c>
      <c r="CO42" s="351" t="s">
        <v>8</v>
      </c>
      <c r="CP42" s="351" t="s">
        <v>8</v>
      </c>
      <c r="CQ42" s="362" t="s">
        <v>8</v>
      </c>
    </row>
    <row r="43" spans="1:95" ht="32.1" customHeight="1">
      <c r="A43" s="336" t="s">
        <v>18</v>
      </c>
      <c r="B43" s="234">
        <v>7671600</v>
      </c>
      <c r="C43" s="234">
        <v>2131</v>
      </c>
      <c r="D43" s="337">
        <v>98.429561200923786</v>
      </c>
      <c r="E43" s="338">
        <v>98.429561200923786</v>
      </c>
      <c r="F43" s="339">
        <v>0</v>
      </c>
      <c r="G43" s="340">
        <v>0</v>
      </c>
      <c r="H43" s="341">
        <v>0</v>
      </c>
      <c r="I43" s="341">
        <v>0</v>
      </c>
      <c r="J43" s="341">
        <v>0</v>
      </c>
      <c r="K43" s="341">
        <v>0</v>
      </c>
      <c r="L43" s="341">
        <v>0</v>
      </c>
      <c r="M43" s="341">
        <v>0</v>
      </c>
      <c r="N43" s="341">
        <v>0</v>
      </c>
      <c r="O43" s="341">
        <v>0</v>
      </c>
      <c r="P43" s="341">
        <v>0</v>
      </c>
      <c r="Q43" s="341">
        <v>0</v>
      </c>
      <c r="R43" s="234">
        <f t="shared" si="0"/>
        <v>0</v>
      </c>
      <c r="S43" s="234">
        <f t="shared" si="0"/>
        <v>0</v>
      </c>
      <c r="T43" s="384"/>
      <c r="U43" s="385"/>
      <c r="V43" s="339">
        <v>16500</v>
      </c>
      <c r="W43" s="234">
        <v>3</v>
      </c>
      <c r="X43" s="341">
        <v>0</v>
      </c>
      <c r="Y43" s="341">
        <v>0</v>
      </c>
      <c r="Z43" s="341">
        <v>16400</v>
      </c>
      <c r="AA43" s="341">
        <v>2</v>
      </c>
      <c r="AB43" s="341">
        <v>0</v>
      </c>
      <c r="AC43" s="341">
        <v>0</v>
      </c>
      <c r="AD43" s="341">
        <v>0</v>
      </c>
      <c r="AE43" s="341">
        <v>0</v>
      </c>
      <c r="AF43" s="341">
        <v>0</v>
      </c>
      <c r="AG43" s="341">
        <v>0</v>
      </c>
      <c r="AH43" s="234">
        <f t="shared" si="1"/>
        <v>32900</v>
      </c>
      <c r="AI43" s="234">
        <f>SUM(AG43,AE43,AC43,AA43,Y43,W43)</f>
        <v>5</v>
      </c>
      <c r="AJ43" s="342">
        <v>82.663316582914575</v>
      </c>
      <c r="AK43" s="343">
        <v>83.333333333333343</v>
      </c>
      <c r="AL43" s="339">
        <v>39765600</v>
      </c>
      <c r="AM43" s="234">
        <v>5523</v>
      </c>
      <c r="AN43" s="341">
        <v>27313200</v>
      </c>
      <c r="AO43" s="341">
        <v>2529</v>
      </c>
      <c r="AP43" s="341">
        <v>24290700</v>
      </c>
      <c r="AQ43" s="341">
        <v>1883</v>
      </c>
      <c r="AR43" s="341"/>
      <c r="AS43" s="341"/>
      <c r="AT43" s="341">
        <v>577800</v>
      </c>
      <c r="AU43" s="341">
        <v>107</v>
      </c>
      <c r="AV43" s="341">
        <v>2259900</v>
      </c>
      <c r="AW43" s="341">
        <v>279</v>
      </c>
      <c r="AX43" s="234">
        <f t="shared" si="2"/>
        <v>94207200</v>
      </c>
      <c r="AY43" s="234">
        <f>SUM(AW43,AU43,AS43,AQ43,AO43,AM43)</f>
        <v>10321</v>
      </c>
      <c r="AZ43" s="342">
        <v>104.93174945282608</v>
      </c>
      <c r="BA43" s="344">
        <v>101.81513268225314</v>
      </c>
      <c r="BB43" s="339">
        <v>372000</v>
      </c>
      <c r="BC43" s="234">
        <v>124</v>
      </c>
      <c r="BD43" s="341">
        <v>520600</v>
      </c>
      <c r="BE43" s="341">
        <v>137</v>
      </c>
      <c r="BF43" s="341">
        <v>256500</v>
      </c>
      <c r="BG43" s="341">
        <v>57</v>
      </c>
      <c r="BH43" s="341">
        <v>0</v>
      </c>
      <c r="BI43" s="341">
        <v>0</v>
      </c>
      <c r="BJ43" s="341">
        <v>0</v>
      </c>
      <c r="BK43" s="341">
        <v>0</v>
      </c>
      <c r="BL43" s="341">
        <v>55100</v>
      </c>
      <c r="BM43" s="341">
        <v>19</v>
      </c>
      <c r="BN43" s="234">
        <f>SUM(BB43,BD43,BF43,BH43,BJ43,BL43)</f>
        <v>1204200</v>
      </c>
      <c r="BO43" s="234">
        <f t="shared" si="4"/>
        <v>337</v>
      </c>
      <c r="BP43" s="337">
        <v>117.49438969655577</v>
      </c>
      <c r="BQ43" s="343">
        <v>111.58940397350993</v>
      </c>
      <c r="BR43" s="339">
        <v>5100000</v>
      </c>
      <c r="BS43" s="234">
        <v>1275</v>
      </c>
      <c r="BT43" s="341">
        <v>3300000</v>
      </c>
      <c r="BU43" s="341">
        <v>660</v>
      </c>
      <c r="BV43" s="341">
        <v>4752000</v>
      </c>
      <c r="BW43" s="341">
        <v>792</v>
      </c>
      <c r="BX43" s="341">
        <v>0</v>
      </c>
      <c r="BY43" s="341">
        <v>0</v>
      </c>
      <c r="BZ43" s="341">
        <v>0</v>
      </c>
      <c r="CA43" s="341">
        <v>0</v>
      </c>
      <c r="CB43" s="341">
        <v>140600</v>
      </c>
      <c r="CC43" s="341">
        <v>37</v>
      </c>
      <c r="CD43" s="234">
        <f t="shared" si="5"/>
        <v>13292600</v>
      </c>
      <c r="CE43" s="234">
        <f t="shared" si="5"/>
        <v>2764</v>
      </c>
      <c r="CF43" s="337">
        <v>102.31688167739155</v>
      </c>
      <c r="CG43" s="343">
        <v>100.32667876588022</v>
      </c>
      <c r="CH43" s="345">
        <v>0</v>
      </c>
      <c r="CI43" s="346">
        <v>0</v>
      </c>
      <c r="CJ43" s="347" t="s">
        <v>8</v>
      </c>
      <c r="CK43" s="348" t="s">
        <v>8</v>
      </c>
      <c r="CL43" s="339">
        <f>SUM(CD43,CH43,BN43,AX43,AH43,R43,B43)</f>
        <v>116408500</v>
      </c>
      <c r="CM43" s="234">
        <f>SUM(C43,S43,AI43,AY43,BO43,CE43,CI43)</f>
        <v>15558</v>
      </c>
      <c r="CN43" s="234">
        <v>12638</v>
      </c>
      <c r="CO43" s="337">
        <v>104.28084615398396</v>
      </c>
      <c r="CP43" s="337">
        <v>101.25610152945004</v>
      </c>
      <c r="CQ43" s="349">
        <v>100.68514977692797</v>
      </c>
    </row>
    <row r="44" spans="1:95" ht="32.1" customHeight="1">
      <c r="A44" s="331"/>
      <c r="B44" s="350">
        <v>3000</v>
      </c>
      <c r="C44" s="350">
        <v>3</v>
      </c>
      <c r="D44" s="351" t="s">
        <v>8</v>
      </c>
      <c r="E44" s="352" t="s">
        <v>8</v>
      </c>
      <c r="F44" s="353"/>
      <c r="G44" s="354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0"/>
      <c r="S44" s="350"/>
      <c r="T44" s="382"/>
      <c r="U44" s="383"/>
      <c r="V44" s="353"/>
      <c r="W44" s="350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0"/>
      <c r="AI44" s="350"/>
      <c r="AJ44" s="356" t="s">
        <v>8</v>
      </c>
      <c r="AK44" s="357" t="s">
        <v>8</v>
      </c>
      <c r="AL44" s="353"/>
      <c r="AM44" s="350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350">
        <v>21000</v>
      </c>
      <c r="AY44" s="350">
        <v>7</v>
      </c>
      <c r="AZ44" s="356">
        <v>233.3</v>
      </c>
      <c r="BA44" s="358">
        <v>233.3</v>
      </c>
      <c r="BB44" s="353"/>
      <c r="BC44" s="350"/>
      <c r="BD44" s="355"/>
      <c r="BE44" s="355"/>
      <c r="BF44" s="355"/>
      <c r="BG44" s="355"/>
      <c r="BH44" s="355"/>
      <c r="BI44" s="355"/>
      <c r="BJ44" s="355"/>
      <c r="BK44" s="355"/>
      <c r="BL44" s="355"/>
      <c r="BM44" s="355"/>
      <c r="BN44" s="350"/>
      <c r="BO44" s="350"/>
      <c r="BP44" s="351" t="s">
        <v>8</v>
      </c>
      <c r="BQ44" s="357" t="s">
        <v>8</v>
      </c>
      <c r="BR44" s="353"/>
      <c r="BS44" s="350"/>
      <c r="BT44" s="355"/>
      <c r="BU44" s="355"/>
      <c r="BV44" s="355"/>
      <c r="BW44" s="355"/>
      <c r="BX44" s="355"/>
      <c r="BY44" s="355"/>
      <c r="BZ44" s="355"/>
      <c r="CA44" s="355"/>
      <c r="CB44" s="355"/>
      <c r="CC44" s="355"/>
      <c r="CD44" s="350"/>
      <c r="CE44" s="350"/>
      <c r="CF44" s="351" t="s">
        <v>8</v>
      </c>
      <c r="CG44" s="357" t="s">
        <v>8</v>
      </c>
      <c r="CH44" s="359">
        <v>0</v>
      </c>
      <c r="CI44" s="360">
        <v>0</v>
      </c>
      <c r="CJ44" s="361" t="s">
        <v>8</v>
      </c>
      <c r="CK44" s="462" t="s">
        <v>8</v>
      </c>
      <c r="CL44" s="353">
        <f>CL14</f>
        <v>24000</v>
      </c>
      <c r="CM44" s="350">
        <f>CM14</f>
        <v>10</v>
      </c>
      <c r="CN44" s="350"/>
      <c r="CO44" s="351">
        <v>266.7</v>
      </c>
      <c r="CP44" s="351">
        <v>333.4</v>
      </c>
      <c r="CQ44" s="362" t="s">
        <v>8</v>
      </c>
    </row>
    <row r="45" spans="1:95" ht="32.1" customHeight="1">
      <c r="A45" s="336" t="s">
        <v>99</v>
      </c>
      <c r="B45" s="234">
        <f>SUM(B9,B11,B13,B15,B17,B19,B21,B23,B25,B27,B29,B31,B33,B35,B37,B39,B41,B43)</f>
        <v>190540800</v>
      </c>
      <c r="C45" s="234">
        <f>SUM(C9,C11,C13,C15,C17,C19,C21,C23,C25,C27,C29,C31,C33,C35,C37,C39,C41,C43,)</f>
        <v>52928</v>
      </c>
      <c r="D45" s="337">
        <v>99.657315006590096</v>
      </c>
      <c r="E45" s="338">
        <v>99.657315006590096</v>
      </c>
      <c r="F45" s="339">
        <f>SUM(F8:F44)</f>
        <v>6200</v>
      </c>
      <c r="G45" s="340">
        <f t="shared" ref="G45:S45" si="8">SUM(G8:G43)</f>
        <v>2</v>
      </c>
      <c r="H45" s="341">
        <f t="shared" si="8"/>
        <v>3900</v>
      </c>
      <c r="I45" s="341">
        <f t="shared" si="8"/>
        <v>1</v>
      </c>
      <c r="J45" s="341">
        <f t="shared" si="8"/>
        <v>105800</v>
      </c>
      <c r="K45" s="341">
        <f t="shared" si="8"/>
        <v>23</v>
      </c>
      <c r="L45" s="341">
        <f t="shared" si="8"/>
        <v>0</v>
      </c>
      <c r="M45" s="341">
        <f t="shared" si="8"/>
        <v>0</v>
      </c>
      <c r="N45" s="341">
        <f t="shared" si="8"/>
        <v>0</v>
      </c>
      <c r="O45" s="341">
        <f t="shared" si="8"/>
        <v>0</v>
      </c>
      <c r="P45" s="341">
        <f t="shared" si="8"/>
        <v>0</v>
      </c>
      <c r="Q45" s="341">
        <f t="shared" si="8"/>
        <v>0</v>
      </c>
      <c r="R45" s="234">
        <f t="shared" si="8"/>
        <v>115900</v>
      </c>
      <c r="S45" s="234">
        <f t="shared" si="8"/>
        <v>26</v>
      </c>
      <c r="T45" s="384">
        <v>100</v>
      </c>
      <c r="U45" s="385">
        <v>100</v>
      </c>
      <c r="V45" s="339">
        <f t="shared" ref="V45:AD45" si="9">SUM(V8:V43)</f>
        <v>308000</v>
      </c>
      <c r="W45" s="234">
        <f t="shared" si="9"/>
        <v>56</v>
      </c>
      <c r="X45" s="341">
        <f t="shared" si="9"/>
        <v>131100</v>
      </c>
      <c r="Y45" s="341">
        <f t="shared" si="9"/>
        <v>19</v>
      </c>
      <c r="Z45" s="341">
        <f t="shared" si="9"/>
        <v>131200</v>
      </c>
      <c r="AA45" s="341">
        <f t="shared" si="9"/>
        <v>16</v>
      </c>
      <c r="AB45" s="341">
        <f t="shared" si="9"/>
        <v>0</v>
      </c>
      <c r="AC45" s="341">
        <f t="shared" si="9"/>
        <v>0</v>
      </c>
      <c r="AD45" s="341">
        <f t="shared" si="9"/>
        <v>0</v>
      </c>
      <c r="AE45" s="341">
        <f t="shared" ref="AE45" si="10">SUM(AE8:AE43)</f>
        <v>0</v>
      </c>
      <c r="AF45" s="341">
        <f>SUM(AF8:AF43)</f>
        <v>10400</v>
      </c>
      <c r="AG45" s="341">
        <f>SUM(AG8:AG43)</f>
        <v>2</v>
      </c>
      <c r="AH45" s="234">
        <f>SUM(AH8:AH43)</f>
        <v>580700</v>
      </c>
      <c r="AI45" s="234">
        <f>SUM(AI8:AI43)</f>
        <v>93</v>
      </c>
      <c r="AJ45" s="342">
        <v>97.36753856472167</v>
      </c>
      <c r="AK45" s="343">
        <v>96.875</v>
      </c>
      <c r="AL45" s="339">
        <f>SUM(AL9,AL11,AL13,AL15,AL17,AL19,AL21,AL23,AL27,AL29,AL25,AL31,AL33,AL35,AL37,AL39,AL41,AL43)</f>
        <v>641016000</v>
      </c>
      <c r="AM45" s="234">
        <f>SUM(AM9,AM11,AM13,AM15,AM17,AM19,AM21,AM23,AM25,AM27,AM29,AM31,AM33,AM35,AM37,AM39,AM41,AM43)</f>
        <v>89030</v>
      </c>
      <c r="AN45" s="341">
        <f t="shared" ref="AN45:AQ45" si="11">SUM(AN8:AN43)</f>
        <v>490914000</v>
      </c>
      <c r="AO45" s="341">
        <f t="shared" si="11"/>
        <v>45455</v>
      </c>
      <c r="AP45" s="341">
        <f t="shared" si="11"/>
        <v>429944100</v>
      </c>
      <c r="AQ45" s="341">
        <f t="shared" si="11"/>
        <v>33329</v>
      </c>
      <c r="AR45" s="341">
        <f t="shared" ref="AR45:AS45" si="12">SUM(AR8:AR43)</f>
        <v>0</v>
      </c>
      <c r="AS45" s="341">
        <f t="shared" si="12"/>
        <v>0</v>
      </c>
      <c r="AT45" s="341">
        <f t="shared" ref="AT45:AW45" si="13">SUM(AT8:AT43)</f>
        <v>15400800</v>
      </c>
      <c r="AU45" s="341">
        <f t="shared" si="13"/>
        <v>2852</v>
      </c>
      <c r="AV45" s="341">
        <f t="shared" si="13"/>
        <v>36312300</v>
      </c>
      <c r="AW45" s="341">
        <f t="shared" si="13"/>
        <v>4483</v>
      </c>
      <c r="AX45" s="234">
        <f>SUM(AX8:AX43)</f>
        <v>1613608200</v>
      </c>
      <c r="AY45" s="234">
        <f>SUM(AY9,AY11,AY13,AY15,AY17,AY19,AY21,AY23,AY25,AY27,AY29,AY31,AY33,AY35,AY37,AY39,AY41,AY43)</f>
        <v>175149</v>
      </c>
      <c r="AZ45" s="342">
        <v>105.54630753426473</v>
      </c>
      <c r="BA45" s="344">
        <v>101.86042454201802</v>
      </c>
      <c r="BB45" s="339">
        <f t="shared" ref="BB45:BE45" si="14">SUM(BB8:BB43)</f>
        <v>11889000</v>
      </c>
      <c r="BC45" s="234">
        <f t="shared" si="14"/>
        <v>3963</v>
      </c>
      <c r="BD45" s="341">
        <f t="shared" si="14"/>
        <v>10738800</v>
      </c>
      <c r="BE45" s="341">
        <f t="shared" si="14"/>
        <v>2826</v>
      </c>
      <c r="BF45" s="341">
        <f>SUM(BF8:BF43)</f>
        <v>4882500</v>
      </c>
      <c r="BG45" s="341">
        <f>SUM(BG8:BG43)</f>
        <v>1085</v>
      </c>
      <c r="BH45" s="341">
        <f t="shared" ref="BH45:BM45" si="15">SUM(BH8:BH43)</f>
        <v>0</v>
      </c>
      <c r="BI45" s="341">
        <f t="shared" si="15"/>
        <v>0</v>
      </c>
      <c r="BJ45" s="341">
        <f t="shared" si="15"/>
        <v>0</v>
      </c>
      <c r="BK45" s="341">
        <f t="shared" si="15"/>
        <v>0</v>
      </c>
      <c r="BL45" s="341">
        <f>SUM(BL8:BL43)</f>
        <v>1015000</v>
      </c>
      <c r="BM45" s="341">
        <f t="shared" si="15"/>
        <v>350</v>
      </c>
      <c r="BN45" s="234">
        <f>SUM(BB45,BD45,BF45,BH45,BJ45,BL45)</f>
        <v>28525300</v>
      </c>
      <c r="BO45" s="234">
        <f>SUM(BO9:BO43)</f>
        <v>8224</v>
      </c>
      <c r="BP45" s="337">
        <v>113.6978002048731</v>
      </c>
      <c r="BQ45" s="343">
        <v>110.167448091092</v>
      </c>
      <c r="BR45" s="339">
        <f t="shared" ref="BR45:BY45" si="16">SUM(BR8:BR43)</f>
        <v>114136000</v>
      </c>
      <c r="BS45" s="234">
        <f t="shared" si="16"/>
        <v>28534</v>
      </c>
      <c r="BT45" s="341">
        <f t="shared" si="16"/>
        <v>85430000</v>
      </c>
      <c r="BU45" s="341">
        <f t="shared" si="16"/>
        <v>17086</v>
      </c>
      <c r="BV45" s="341">
        <f t="shared" si="16"/>
        <v>86688000</v>
      </c>
      <c r="BW45" s="341">
        <f t="shared" si="16"/>
        <v>14448</v>
      </c>
      <c r="BX45" s="341">
        <f t="shared" si="16"/>
        <v>16900</v>
      </c>
      <c r="BY45" s="341">
        <f t="shared" si="16"/>
        <v>13</v>
      </c>
      <c r="BZ45" s="341">
        <f t="shared" ref="BZ45" si="17">SUM(BZ8:BZ43)</f>
        <v>0</v>
      </c>
      <c r="CA45" s="341">
        <f>SUM(CA8:CA43)</f>
        <v>0</v>
      </c>
      <c r="CB45" s="341">
        <f>SUM(CB8:CB43)</f>
        <v>7049000</v>
      </c>
      <c r="CC45" s="341">
        <f>SUM(CC8:CC43)</f>
        <v>1855</v>
      </c>
      <c r="CD45" s="234">
        <f>SUM(CD8:CD43)</f>
        <v>293319900</v>
      </c>
      <c r="CE45" s="234">
        <f>SUM(CE8:CE43)</f>
        <v>61936</v>
      </c>
      <c r="CF45" s="337">
        <v>102.22175213551601</v>
      </c>
      <c r="CG45" s="343">
        <v>100.252508902557</v>
      </c>
      <c r="CH45" s="341">
        <f>SUM(CH8:CH43)</f>
        <v>3600</v>
      </c>
      <c r="CI45" s="341">
        <f>SUM(CI8:CI43)</f>
        <v>1</v>
      </c>
      <c r="CJ45" s="347">
        <v>100</v>
      </c>
      <c r="CK45" s="348">
        <v>100</v>
      </c>
      <c r="CL45" s="339">
        <f>SUM(CL9,CL11,CL13,CL15,CL17,CL19,CL21,CL23,CL25,CL27,CL29,CL31,CL33,CL35,CL37,CL39,CL41,CL43)</f>
        <v>2126673400</v>
      </c>
      <c r="CM45" s="234">
        <f>SUM(CM9,CM11,CM13,CM15,CM17,CM19,CM21,CM23,CM25,CM27,CM29,CM31,CM33,CM35,CM37,CM39,CM41,CM43)</f>
        <v>298357</v>
      </c>
      <c r="CN45" s="234">
        <f>SUM(CN8:CN44)</f>
        <v>229383</v>
      </c>
      <c r="CO45" s="337">
        <v>104.62098266537474</v>
      </c>
      <c r="CP45" s="337">
        <v>101.33445188636949</v>
      </c>
      <c r="CQ45" s="349">
        <v>100.67457844333454</v>
      </c>
    </row>
    <row r="46" spans="1:95" ht="32.1" customHeight="1">
      <c r="A46" s="331"/>
      <c r="B46" s="350"/>
      <c r="C46" s="350"/>
      <c r="D46" s="351"/>
      <c r="E46" s="352"/>
      <c r="F46" s="353"/>
      <c r="G46" s="354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0"/>
      <c r="S46" s="350"/>
      <c r="T46" s="351"/>
      <c r="U46" s="358"/>
      <c r="V46" s="353"/>
      <c r="W46" s="350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0"/>
      <c r="AI46" s="350"/>
      <c r="AJ46" s="356"/>
      <c r="AK46" s="357"/>
      <c r="AL46" s="353"/>
      <c r="AM46" s="350"/>
      <c r="AN46" s="355"/>
      <c r="AO46" s="355"/>
      <c r="AP46" s="355"/>
      <c r="AQ46" s="355"/>
      <c r="AR46" s="355"/>
      <c r="AS46" s="355"/>
      <c r="AT46" s="355"/>
      <c r="AU46" s="355"/>
      <c r="AV46" s="355"/>
      <c r="AW46" s="355"/>
      <c r="AX46" s="350">
        <v>9000</v>
      </c>
      <c r="AY46" s="350">
        <v>3</v>
      </c>
      <c r="AZ46" s="351"/>
      <c r="BA46" s="358"/>
      <c r="BB46" s="353"/>
      <c r="BC46" s="350"/>
      <c r="BD46" s="355"/>
      <c r="BE46" s="355"/>
      <c r="BF46" s="355"/>
      <c r="BG46" s="355"/>
      <c r="BH46" s="355"/>
      <c r="BI46" s="355"/>
      <c r="BJ46" s="355"/>
      <c r="BK46" s="355"/>
      <c r="BL46" s="355"/>
      <c r="BM46" s="355"/>
      <c r="BN46" s="350"/>
      <c r="BO46" s="350"/>
      <c r="BP46" s="351"/>
      <c r="BQ46" s="357"/>
      <c r="BR46" s="353"/>
      <c r="BS46" s="350"/>
      <c r="BT46" s="355"/>
      <c r="BU46" s="355"/>
      <c r="BV46" s="355"/>
      <c r="BW46" s="355"/>
      <c r="BX46" s="355"/>
      <c r="BY46" s="355"/>
      <c r="BZ46" s="355"/>
      <c r="CA46" s="355"/>
      <c r="CB46" s="355"/>
      <c r="CC46" s="355"/>
      <c r="CD46" s="350"/>
      <c r="CE46" s="350"/>
      <c r="CF46" s="351"/>
      <c r="CG46" s="357"/>
      <c r="CH46" s="359"/>
      <c r="CI46" s="360"/>
      <c r="CJ46" s="361"/>
      <c r="CK46" s="361"/>
      <c r="CL46" s="353">
        <v>9000</v>
      </c>
      <c r="CM46" s="350">
        <v>3</v>
      </c>
      <c r="CN46" s="350"/>
      <c r="CO46" s="351"/>
      <c r="CP46" s="351"/>
      <c r="CQ46" s="362"/>
    </row>
    <row r="47" spans="1:95" ht="32.1" customHeight="1" thickBot="1">
      <c r="A47" s="363" t="s">
        <v>276</v>
      </c>
      <c r="B47" s="364">
        <v>191196000</v>
      </c>
      <c r="C47" s="364">
        <v>53110</v>
      </c>
      <c r="D47" s="365">
        <v>99.180190106257811</v>
      </c>
      <c r="E47" s="366">
        <v>99.180190106257811</v>
      </c>
      <c r="F47" s="367">
        <v>6200</v>
      </c>
      <c r="G47" s="368">
        <v>2</v>
      </c>
      <c r="H47" s="369">
        <v>3900</v>
      </c>
      <c r="I47" s="369">
        <v>1</v>
      </c>
      <c r="J47" s="369">
        <v>105800</v>
      </c>
      <c r="K47" s="369">
        <v>23</v>
      </c>
      <c r="L47" s="369">
        <v>0</v>
      </c>
      <c r="M47" s="369">
        <v>0</v>
      </c>
      <c r="N47" s="369">
        <v>0</v>
      </c>
      <c r="O47" s="369">
        <v>0</v>
      </c>
      <c r="P47" s="369">
        <v>0</v>
      </c>
      <c r="Q47" s="369">
        <v>0</v>
      </c>
      <c r="R47" s="364">
        <v>115900</v>
      </c>
      <c r="S47" s="364">
        <v>26</v>
      </c>
      <c r="T47" s="365">
        <v>100</v>
      </c>
      <c r="U47" s="370">
        <v>100</v>
      </c>
      <c r="V47" s="367">
        <v>341000</v>
      </c>
      <c r="W47" s="364">
        <v>62</v>
      </c>
      <c r="X47" s="369">
        <v>124200</v>
      </c>
      <c r="Y47" s="369">
        <v>18</v>
      </c>
      <c r="Z47" s="369">
        <v>131200</v>
      </c>
      <c r="AA47" s="369">
        <v>16</v>
      </c>
      <c r="AB47" s="369">
        <v>0</v>
      </c>
      <c r="AC47" s="369">
        <v>0</v>
      </c>
      <c r="AD47" s="369">
        <v>0</v>
      </c>
      <c r="AE47" s="369">
        <v>0</v>
      </c>
      <c r="AF47" s="369">
        <v>0</v>
      </c>
      <c r="AG47" s="369">
        <v>0</v>
      </c>
      <c r="AH47" s="364">
        <v>596400</v>
      </c>
      <c r="AI47" s="364">
        <v>96</v>
      </c>
      <c r="AJ47" s="371">
        <v>105.95132350328656</v>
      </c>
      <c r="AK47" s="372">
        <v>100</v>
      </c>
      <c r="AL47" s="367">
        <v>729583200</v>
      </c>
      <c r="AM47" s="364">
        <v>101331</v>
      </c>
      <c r="AN47" s="369">
        <v>353592000</v>
      </c>
      <c r="AO47" s="369">
        <v>32740</v>
      </c>
      <c r="AP47" s="369">
        <v>395810700</v>
      </c>
      <c r="AQ47" s="369">
        <v>30683</v>
      </c>
      <c r="AR47" s="369">
        <v>13500</v>
      </c>
      <c r="AS47" s="369">
        <v>5</v>
      </c>
      <c r="AT47" s="369">
        <v>16902000</v>
      </c>
      <c r="AU47" s="369">
        <v>3130</v>
      </c>
      <c r="AV47" s="369">
        <v>32894100</v>
      </c>
      <c r="AW47" s="369">
        <v>4061</v>
      </c>
      <c r="AX47" s="364">
        <v>1528795500</v>
      </c>
      <c r="AY47" s="364">
        <v>171950</v>
      </c>
      <c r="AZ47" s="365">
        <v>106.81368963153778</v>
      </c>
      <c r="BA47" s="370">
        <v>102.26840176999572</v>
      </c>
      <c r="BB47" s="367">
        <v>12861000</v>
      </c>
      <c r="BC47" s="364">
        <v>4287</v>
      </c>
      <c r="BD47" s="369">
        <v>6608200</v>
      </c>
      <c r="BE47" s="369">
        <v>1739</v>
      </c>
      <c r="BF47" s="369">
        <v>4068000</v>
      </c>
      <c r="BG47" s="369">
        <v>904</v>
      </c>
      <c r="BH47" s="369">
        <v>0</v>
      </c>
      <c r="BI47" s="369">
        <v>0</v>
      </c>
      <c r="BJ47" s="369">
        <v>0</v>
      </c>
      <c r="BK47" s="369">
        <v>0</v>
      </c>
      <c r="BL47" s="369">
        <v>1551500</v>
      </c>
      <c r="BM47" s="369">
        <v>535</v>
      </c>
      <c r="BN47" s="364">
        <v>25088700</v>
      </c>
      <c r="BO47" s="364">
        <v>7465</v>
      </c>
      <c r="BP47" s="365">
        <v>112.09720658409736</v>
      </c>
      <c r="BQ47" s="372">
        <v>109.32923257176333</v>
      </c>
      <c r="BR47" s="367">
        <v>135440000</v>
      </c>
      <c r="BS47" s="364">
        <v>33860</v>
      </c>
      <c r="BT47" s="369">
        <v>61640000</v>
      </c>
      <c r="BU47" s="369">
        <v>12328</v>
      </c>
      <c r="BV47" s="369">
        <v>83598000</v>
      </c>
      <c r="BW47" s="369">
        <v>13933</v>
      </c>
      <c r="BX47" s="369">
        <v>19500</v>
      </c>
      <c r="BY47" s="369">
        <v>15</v>
      </c>
      <c r="BZ47" s="369">
        <v>0</v>
      </c>
      <c r="CA47" s="369">
        <v>0</v>
      </c>
      <c r="CB47" s="369">
        <v>6247200</v>
      </c>
      <c r="CC47" s="369">
        <v>1644</v>
      </c>
      <c r="CD47" s="364">
        <v>286944700</v>
      </c>
      <c r="CE47" s="364">
        <v>61780</v>
      </c>
      <c r="CF47" s="365">
        <v>101.80271656315911</v>
      </c>
      <c r="CG47" s="372">
        <v>99.601786318861144</v>
      </c>
      <c r="CH47" s="373">
        <v>3600</v>
      </c>
      <c r="CI47" s="374">
        <v>1</v>
      </c>
      <c r="CJ47" s="375">
        <v>100</v>
      </c>
      <c r="CK47" s="376">
        <v>100</v>
      </c>
      <c r="CL47" s="367">
        <v>2032740800</v>
      </c>
      <c r="CM47" s="364">
        <v>294428</v>
      </c>
      <c r="CN47" s="364">
        <v>227846</v>
      </c>
      <c r="CO47" s="365">
        <v>105.379241271213</v>
      </c>
      <c r="CP47" s="365">
        <v>101.29531450511418</v>
      </c>
      <c r="CQ47" s="377">
        <v>100.38197366276177</v>
      </c>
    </row>
    <row r="48" spans="1:95" ht="14.25" customHeight="1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8"/>
      <c r="BM48" s="378"/>
      <c r="BN48" s="378"/>
      <c r="BO48" s="378"/>
      <c r="BP48" s="378"/>
      <c r="BQ48" s="378"/>
      <c r="BR48" s="378"/>
      <c r="BS48" s="378"/>
      <c r="BT48" s="378"/>
      <c r="BU48" s="378"/>
      <c r="BV48" s="378"/>
      <c r="BW48" s="378"/>
      <c r="BX48" s="378"/>
      <c r="BY48" s="378"/>
      <c r="BZ48" s="378"/>
      <c r="CA48" s="378"/>
      <c r="CB48" s="378"/>
      <c r="CC48" s="378"/>
      <c r="CD48" s="378"/>
      <c r="CE48" s="378"/>
      <c r="CF48" s="378"/>
      <c r="CG48" s="378"/>
      <c r="CH48" s="378"/>
      <c r="CI48" s="378"/>
      <c r="CJ48" s="378"/>
      <c r="CK48" s="378"/>
      <c r="CL48" s="378"/>
      <c r="CM48" s="378"/>
      <c r="CN48" s="378"/>
      <c r="CO48" s="378"/>
      <c r="CP48" s="378"/>
      <c r="CQ48" s="378"/>
    </row>
    <row r="49" spans="1:95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/>
      <c r="BR49" s="378"/>
      <c r="BS49" s="378"/>
      <c r="BT49" s="378"/>
      <c r="BU49" s="378"/>
      <c r="BV49" s="378"/>
      <c r="BW49" s="378"/>
      <c r="BX49" s="378"/>
      <c r="BY49" s="378"/>
      <c r="BZ49" s="378"/>
      <c r="CA49" s="378"/>
      <c r="CB49" s="378"/>
      <c r="CC49" s="378"/>
      <c r="CD49" s="378"/>
      <c r="CE49" s="378"/>
      <c r="CF49" s="378"/>
      <c r="CG49" s="378"/>
      <c r="CH49" s="378"/>
      <c r="CI49" s="378"/>
      <c r="CJ49" s="378"/>
      <c r="CK49" s="378"/>
      <c r="CL49" s="378"/>
      <c r="CM49" s="378"/>
      <c r="CN49" s="378"/>
      <c r="CO49" s="378"/>
      <c r="CP49" s="378"/>
      <c r="CQ49" s="378"/>
    </row>
    <row r="50" spans="1:95">
      <c r="A50" s="378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78"/>
      <c r="AM50" s="378"/>
      <c r="AN50" s="378"/>
      <c r="AO50" s="378"/>
      <c r="AP50" s="378"/>
      <c r="AQ50" s="378"/>
      <c r="AR50" s="378"/>
      <c r="AS50" s="378"/>
      <c r="AT50" s="378"/>
      <c r="AU50" s="378"/>
      <c r="AV50" s="378"/>
      <c r="AW50" s="378"/>
      <c r="AX50" s="378"/>
      <c r="AY50" s="378"/>
      <c r="AZ50" s="378"/>
      <c r="BA50" s="378"/>
      <c r="BB50" s="378"/>
      <c r="BC50" s="378"/>
      <c r="BD50" s="378"/>
      <c r="BE50" s="378"/>
      <c r="BF50" s="378"/>
      <c r="BG50" s="378"/>
      <c r="BH50" s="378"/>
      <c r="BI50" s="378"/>
      <c r="BJ50" s="378"/>
      <c r="BK50" s="378"/>
      <c r="BL50" s="378"/>
      <c r="BM50" s="378"/>
      <c r="BN50" s="378"/>
      <c r="BO50" s="378"/>
      <c r="BP50" s="378"/>
      <c r="BQ50" s="378"/>
      <c r="BR50" s="378"/>
      <c r="BS50" s="378"/>
      <c r="BT50" s="378"/>
      <c r="BU50" s="378"/>
      <c r="BV50" s="378"/>
      <c r="BW50" s="378"/>
      <c r="BX50" s="378"/>
      <c r="BY50" s="378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  <c r="CM50" s="378"/>
      <c r="CN50" s="378"/>
      <c r="CO50" s="378"/>
      <c r="CP50" s="378"/>
      <c r="CQ50" s="378"/>
    </row>
    <row r="51" spans="1:95">
      <c r="A51" s="378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8"/>
      <c r="AX51" s="378"/>
      <c r="AY51" s="378"/>
      <c r="AZ51" s="378"/>
      <c r="BA51" s="378"/>
      <c r="BB51" s="378"/>
      <c r="BC51" s="378"/>
      <c r="BD51" s="378"/>
      <c r="BE51" s="378"/>
      <c r="BF51" s="378"/>
      <c r="BG51" s="378"/>
      <c r="BH51" s="378"/>
      <c r="BI51" s="378"/>
      <c r="BJ51" s="378"/>
      <c r="BK51" s="378"/>
      <c r="BL51" s="378"/>
      <c r="BM51" s="378"/>
      <c r="BN51" s="378"/>
      <c r="BO51" s="378"/>
      <c r="BP51" s="378"/>
      <c r="BQ51" s="378"/>
      <c r="BR51" s="378"/>
      <c r="BS51" s="378"/>
      <c r="BT51" s="378"/>
      <c r="BU51" s="378"/>
      <c r="BV51" s="378"/>
      <c r="BW51" s="378"/>
      <c r="BX51" s="378"/>
      <c r="BY51" s="378"/>
      <c r="BZ51" s="378"/>
      <c r="CA51" s="378"/>
      <c r="CB51" s="378"/>
      <c r="CC51" s="378"/>
      <c r="CD51" s="378"/>
      <c r="CE51" s="378"/>
      <c r="CF51" s="378"/>
      <c r="CG51" s="378"/>
      <c r="CH51" s="378"/>
      <c r="CI51" s="378"/>
      <c r="CJ51" s="378"/>
      <c r="CK51" s="378"/>
      <c r="CL51" s="378"/>
      <c r="CM51" s="378"/>
      <c r="CN51" s="378"/>
      <c r="CO51" s="378"/>
      <c r="CP51" s="378"/>
      <c r="CQ51" s="378"/>
    </row>
    <row r="52" spans="1:95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8"/>
      <c r="AH52" s="378"/>
      <c r="AI52" s="378"/>
      <c r="AJ52" s="378"/>
      <c r="AK52" s="378"/>
      <c r="AL52" s="378"/>
      <c r="AM52" s="378"/>
      <c r="AN52" s="378"/>
      <c r="AO52" s="378"/>
      <c r="AP52" s="378"/>
      <c r="AQ52" s="378"/>
      <c r="AR52" s="378"/>
      <c r="AS52" s="378"/>
      <c r="AT52" s="378"/>
      <c r="AU52" s="378"/>
      <c r="AV52" s="378"/>
      <c r="AW52" s="378"/>
      <c r="AX52" s="378"/>
      <c r="AY52" s="378"/>
      <c r="AZ52" s="378"/>
      <c r="BA52" s="378"/>
      <c r="BB52" s="378"/>
      <c r="BC52" s="378"/>
      <c r="BD52" s="378"/>
      <c r="BE52" s="378"/>
      <c r="BF52" s="378"/>
      <c r="BG52" s="378"/>
      <c r="BH52" s="378"/>
      <c r="BI52" s="378"/>
      <c r="BJ52" s="378"/>
      <c r="BK52" s="378"/>
      <c r="BL52" s="378"/>
      <c r="BM52" s="378"/>
      <c r="BN52" s="378"/>
      <c r="BO52" s="378"/>
      <c r="BP52" s="378"/>
      <c r="BQ52" s="378"/>
      <c r="BR52" s="378"/>
      <c r="BS52" s="378"/>
      <c r="BT52" s="378"/>
      <c r="BU52" s="378"/>
      <c r="BV52" s="378"/>
      <c r="BW52" s="378"/>
      <c r="BX52" s="378"/>
      <c r="BY52" s="378"/>
      <c r="BZ52" s="378"/>
      <c r="CA52" s="378"/>
      <c r="CB52" s="378"/>
      <c r="CC52" s="378"/>
      <c r="CD52" s="378"/>
      <c r="CE52" s="378"/>
      <c r="CF52" s="378"/>
      <c r="CG52" s="378"/>
      <c r="CH52" s="378"/>
      <c r="CI52" s="378"/>
      <c r="CJ52" s="378"/>
      <c r="CK52" s="378"/>
      <c r="CL52" s="378"/>
      <c r="CM52" s="378"/>
      <c r="CN52" s="378"/>
      <c r="CO52" s="378"/>
      <c r="CP52" s="378"/>
      <c r="CQ52" s="378"/>
    </row>
    <row r="53" spans="1:95" s="379" customFormat="1">
      <c r="A53" s="528" t="s">
        <v>271</v>
      </c>
      <c r="B53" s="528"/>
      <c r="C53" s="528"/>
      <c r="D53" s="528"/>
      <c r="E53" s="528"/>
      <c r="F53" s="528"/>
      <c r="G53" s="528"/>
      <c r="H53" s="528"/>
      <c r="I53" s="528"/>
      <c r="J53" s="528"/>
      <c r="K53" s="528"/>
      <c r="L53" s="528"/>
      <c r="M53" s="528"/>
      <c r="N53" s="528"/>
      <c r="O53" s="528"/>
      <c r="P53" s="528"/>
      <c r="Q53" s="528"/>
      <c r="R53" s="528"/>
      <c r="S53" s="528"/>
      <c r="T53" s="528"/>
      <c r="U53" s="528"/>
      <c r="V53" s="528" t="s">
        <v>272</v>
      </c>
      <c r="W53" s="528"/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 t="s">
        <v>273</v>
      </c>
      <c r="AM53" s="528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 t="s">
        <v>246</v>
      </c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8"/>
      <c r="BO53" s="528"/>
      <c r="BP53" s="528"/>
      <c r="BQ53" s="528"/>
      <c r="BR53" s="528" t="s">
        <v>274</v>
      </c>
      <c r="BS53" s="528"/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8"/>
      <c r="CG53" s="528"/>
      <c r="CH53" s="528" t="s">
        <v>275</v>
      </c>
      <c r="CI53" s="528"/>
      <c r="CJ53" s="528"/>
      <c r="CK53" s="528"/>
      <c r="CL53" s="528"/>
      <c r="CM53" s="528"/>
      <c r="CN53" s="528"/>
      <c r="CO53" s="528"/>
      <c r="CP53" s="528"/>
      <c r="CQ53" s="528"/>
    </row>
    <row r="54" spans="1:95">
      <c r="A54" s="378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8"/>
      <c r="AU54" s="378"/>
      <c r="AV54" s="378"/>
      <c r="AW54" s="378"/>
      <c r="AX54" s="378"/>
      <c r="AY54" s="378"/>
      <c r="AZ54" s="378"/>
      <c r="BA54" s="378"/>
      <c r="BB54" s="378"/>
      <c r="BC54" s="378"/>
      <c r="BD54" s="378"/>
      <c r="BE54" s="378"/>
      <c r="BF54" s="378"/>
      <c r="BG54" s="378"/>
      <c r="BH54" s="378"/>
      <c r="BI54" s="378"/>
      <c r="BJ54" s="378"/>
      <c r="BK54" s="378"/>
      <c r="BL54" s="378"/>
      <c r="BM54" s="378"/>
      <c r="BN54" s="378"/>
      <c r="BO54" s="378"/>
      <c r="BP54" s="378"/>
      <c r="BQ54" s="378"/>
      <c r="BR54" s="378"/>
      <c r="BS54" s="378"/>
      <c r="BT54" s="378"/>
      <c r="BU54" s="378"/>
      <c r="BV54" s="378"/>
      <c r="BW54" s="378"/>
      <c r="BX54" s="378"/>
      <c r="BY54" s="378"/>
      <c r="BZ54" s="378"/>
      <c r="CA54" s="378"/>
      <c r="CB54" s="378"/>
      <c r="CC54" s="378"/>
      <c r="CD54" s="378"/>
      <c r="CE54" s="378"/>
      <c r="CF54" s="378"/>
      <c r="CG54" s="378"/>
      <c r="CH54" s="378"/>
      <c r="CI54" s="378"/>
      <c r="CJ54" s="378"/>
      <c r="CK54" s="378"/>
      <c r="CL54" s="378"/>
      <c r="CM54" s="378"/>
      <c r="CN54" s="378"/>
      <c r="CO54" s="378"/>
      <c r="CP54" s="378"/>
      <c r="CQ54" s="378"/>
    </row>
    <row r="55" spans="1:95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378"/>
      <c r="AK55" s="378"/>
      <c r="AL55" s="378"/>
      <c r="AM55" s="378"/>
      <c r="AN55" s="378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78"/>
      <c r="AZ55" s="378"/>
      <c r="BA55" s="378"/>
      <c r="BB55" s="378"/>
      <c r="BC55" s="378"/>
      <c r="BD55" s="378"/>
      <c r="BE55" s="378"/>
      <c r="BF55" s="378"/>
      <c r="BG55" s="378"/>
      <c r="BH55" s="378"/>
      <c r="BI55" s="378"/>
      <c r="BJ55" s="378"/>
      <c r="BK55" s="378"/>
      <c r="BL55" s="378"/>
      <c r="BM55" s="378"/>
      <c r="BN55" s="378"/>
      <c r="BO55" s="378"/>
      <c r="BP55" s="378"/>
      <c r="BQ55" s="378"/>
      <c r="BR55" s="378"/>
      <c r="BS55" s="378"/>
      <c r="BT55" s="378"/>
      <c r="BU55" s="378"/>
      <c r="BV55" s="378"/>
      <c r="BW55" s="378"/>
      <c r="BX55" s="378"/>
      <c r="BY55" s="378"/>
      <c r="BZ55" s="378"/>
      <c r="CA55" s="378"/>
      <c r="CB55" s="378"/>
      <c r="CC55" s="378"/>
      <c r="CD55" s="378"/>
      <c r="CE55" s="378"/>
      <c r="CF55" s="378"/>
      <c r="CG55" s="378"/>
      <c r="CH55" s="378"/>
      <c r="CI55" s="378"/>
      <c r="CJ55" s="378"/>
      <c r="CK55" s="378"/>
      <c r="CL55" s="378"/>
      <c r="CM55" s="378"/>
      <c r="CN55" s="378"/>
      <c r="CO55" s="378"/>
      <c r="CP55" s="378"/>
      <c r="CQ55" s="378"/>
    </row>
    <row r="56" spans="1:95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378"/>
      <c r="BD56" s="378"/>
      <c r="BE56" s="378"/>
      <c r="BF56" s="378"/>
      <c r="BG56" s="378"/>
      <c r="BH56" s="378"/>
      <c r="BI56" s="378"/>
      <c r="BJ56" s="378"/>
      <c r="BK56" s="378"/>
      <c r="BL56" s="378"/>
      <c r="BM56" s="378"/>
      <c r="BN56" s="378"/>
      <c r="BO56" s="378"/>
      <c r="BP56" s="378"/>
      <c r="BQ56" s="378"/>
      <c r="BR56" s="378"/>
      <c r="BS56" s="378"/>
      <c r="BT56" s="378"/>
      <c r="BU56" s="378"/>
      <c r="BV56" s="378"/>
      <c r="BW56" s="378"/>
      <c r="BX56" s="378"/>
      <c r="BY56" s="378"/>
      <c r="BZ56" s="378"/>
      <c r="CA56" s="378"/>
      <c r="CB56" s="378"/>
      <c r="CC56" s="378"/>
      <c r="CD56" s="378"/>
      <c r="CE56" s="378"/>
      <c r="CF56" s="378"/>
      <c r="CG56" s="378"/>
      <c r="CH56" s="378"/>
      <c r="CI56" s="378"/>
      <c r="CJ56" s="378"/>
      <c r="CK56" s="378"/>
      <c r="CL56" s="378"/>
      <c r="CM56" s="378"/>
      <c r="CN56" s="378"/>
      <c r="CO56" s="378"/>
      <c r="CP56" s="378"/>
      <c r="CQ56" s="378"/>
    </row>
    <row r="57" spans="1:95">
      <c r="A57" s="378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  <c r="AA57" s="378"/>
      <c r="AB57" s="378"/>
      <c r="AC57" s="378"/>
      <c r="AD57" s="378"/>
      <c r="AE57" s="378"/>
      <c r="AF57" s="378"/>
      <c r="AG57" s="378"/>
      <c r="AH57" s="378"/>
      <c r="AI57" s="378"/>
      <c r="AJ57" s="378"/>
      <c r="AK57" s="378"/>
      <c r="AL57" s="378"/>
      <c r="AM57" s="378"/>
      <c r="AN57" s="378"/>
      <c r="AO57" s="378"/>
      <c r="AP57" s="378"/>
      <c r="AQ57" s="378"/>
      <c r="AR57" s="378"/>
      <c r="AS57" s="378"/>
      <c r="AT57" s="378"/>
      <c r="AU57" s="378"/>
      <c r="AV57" s="378"/>
      <c r="AW57" s="378"/>
      <c r="AX57" s="378"/>
      <c r="AY57" s="378"/>
      <c r="AZ57" s="378"/>
      <c r="BA57" s="378"/>
      <c r="BB57" s="378"/>
      <c r="BC57" s="378"/>
      <c r="BD57" s="378"/>
      <c r="BE57" s="378"/>
      <c r="BF57" s="378"/>
      <c r="BG57" s="378"/>
      <c r="BH57" s="378"/>
      <c r="BI57" s="378"/>
      <c r="BJ57" s="378"/>
      <c r="BK57" s="378"/>
      <c r="BL57" s="378"/>
      <c r="BM57" s="378"/>
      <c r="BN57" s="378"/>
      <c r="BO57" s="378"/>
      <c r="BP57" s="378"/>
      <c r="BQ57" s="378"/>
      <c r="BR57" s="378"/>
      <c r="BS57" s="378"/>
      <c r="BT57" s="378"/>
      <c r="BU57" s="378"/>
      <c r="BV57" s="378"/>
      <c r="BW57" s="378"/>
      <c r="BX57" s="378"/>
      <c r="BY57" s="378"/>
      <c r="BZ57" s="378"/>
      <c r="CA57" s="378"/>
      <c r="CB57" s="378"/>
      <c r="CC57" s="378"/>
      <c r="CD57" s="378"/>
      <c r="CE57" s="378"/>
      <c r="CF57" s="378"/>
      <c r="CG57" s="378"/>
      <c r="CH57" s="378"/>
      <c r="CI57" s="378"/>
      <c r="CJ57" s="378"/>
      <c r="CK57" s="378"/>
      <c r="CL57" s="378"/>
      <c r="CM57" s="378"/>
      <c r="CN57" s="378"/>
      <c r="CO57" s="378"/>
      <c r="CP57" s="378"/>
      <c r="CQ57" s="378"/>
    </row>
    <row r="58" spans="1:95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78"/>
      <c r="AZ58" s="378"/>
      <c r="BA58" s="378"/>
      <c r="BB58" s="378"/>
      <c r="BC58" s="378"/>
      <c r="BD58" s="378"/>
      <c r="BE58" s="378"/>
      <c r="BF58" s="378"/>
      <c r="BG58" s="378"/>
      <c r="BH58" s="378"/>
      <c r="BI58" s="378"/>
      <c r="BJ58" s="378"/>
      <c r="BK58" s="378"/>
      <c r="BL58" s="378"/>
      <c r="BM58" s="378"/>
      <c r="BN58" s="378"/>
      <c r="BO58" s="378"/>
      <c r="BP58" s="378"/>
      <c r="BQ58" s="378"/>
      <c r="BR58" s="378"/>
      <c r="BS58" s="378"/>
      <c r="BT58" s="378"/>
      <c r="BU58" s="378"/>
      <c r="BV58" s="378"/>
      <c r="BW58" s="378"/>
      <c r="BX58" s="378"/>
      <c r="BY58" s="378"/>
      <c r="BZ58" s="378"/>
      <c r="CA58" s="378"/>
      <c r="CB58" s="378"/>
      <c r="CC58" s="378"/>
      <c r="CD58" s="378"/>
      <c r="CE58" s="378"/>
      <c r="CF58" s="378"/>
      <c r="CG58" s="378"/>
      <c r="CH58" s="378"/>
      <c r="CI58" s="378"/>
      <c r="CJ58" s="378"/>
      <c r="CK58" s="378"/>
      <c r="CL58" s="378"/>
      <c r="CM58" s="378"/>
      <c r="CN58" s="378"/>
      <c r="CO58" s="378"/>
      <c r="CP58" s="378"/>
      <c r="CQ58" s="378"/>
    </row>
    <row r="59" spans="1:95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378"/>
      <c r="BG59" s="378"/>
      <c r="BH59" s="378"/>
      <c r="BI59" s="378"/>
      <c r="BJ59" s="378"/>
      <c r="BK59" s="378"/>
      <c r="BL59" s="378"/>
      <c r="BM59" s="378"/>
      <c r="BN59" s="378"/>
      <c r="BO59" s="378"/>
      <c r="BP59" s="378"/>
      <c r="BQ59" s="378"/>
      <c r="BR59" s="378"/>
      <c r="BS59" s="378"/>
      <c r="BT59" s="378"/>
      <c r="BU59" s="378"/>
      <c r="BV59" s="378"/>
      <c r="BW59" s="378"/>
      <c r="BX59" s="378"/>
      <c r="BY59" s="378"/>
      <c r="BZ59" s="378"/>
      <c r="CA59" s="378"/>
      <c r="CB59" s="378"/>
      <c r="CC59" s="378"/>
      <c r="CD59" s="378"/>
      <c r="CE59" s="378"/>
      <c r="CF59" s="378"/>
      <c r="CG59" s="378"/>
      <c r="CH59" s="378"/>
      <c r="CI59" s="378"/>
      <c r="CJ59" s="378"/>
      <c r="CK59" s="378"/>
      <c r="CL59" s="378"/>
      <c r="CM59" s="378"/>
      <c r="CN59" s="378"/>
      <c r="CO59" s="378"/>
      <c r="CP59" s="378"/>
      <c r="CQ59" s="378"/>
    </row>
    <row r="60" spans="1:95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/>
      <c r="BI60" s="378"/>
      <c r="BJ60" s="378"/>
      <c r="BK60" s="378"/>
      <c r="BL60" s="378"/>
      <c r="BM60" s="378"/>
      <c r="BN60" s="378"/>
      <c r="BO60" s="378"/>
      <c r="BP60" s="378"/>
      <c r="BQ60" s="378"/>
      <c r="BR60" s="378"/>
      <c r="BS60" s="378"/>
      <c r="BT60" s="378"/>
      <c r="BU60" s="378"/>
      <c r="BV60" s="378"/>
      <c r="BW60" s="378"/>
      <c r="BX60" s="378"/>
      <c r="BY60" s="378"/>
      <c r="BZ60" s="378"/>
      <c r="CA60" s="378"/>
      <c r="CB60" s="378"/>
      <c r="CC60" s="378"/>
      <c r="CD60" s="378"/>
      <c r="CE60" s="378"/>
      <c r="CF60" s="378"/>
      <c r="CG60" s="378"/>
      <c r="CH60" s="378"/>
      <c r="CI60" s="378"/>
      <c r="CJ60" s="378"/>
      <c r="CK60" s="378"/>
      <c r="CL60" s="378"/>
      <c r="CM60" s="378"/>
      <c r="CN60" s="378"/>
      <c r="CO60" s="378"/>
      <c r="CP60" s="378"/>
      <c r="CQ60" s="378"/>
    </row>
    <row r="61" spans="1:95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80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378"/>
      <c r="BC61" s="378"/>
      <c r="BD61" s="378"/>
      <c r="BE61" s="378"/>
      <c r="BF61" s="378"/>
      <c r="BG61" s="378"/>
      <c r="BH61" s="378"/>
      <c r="BI61" s="378"/>
      <c r="BJ61" s="378"/>
      <c r="BK61" s="378"/>
      <c r="BL61" s="378"/>
      <c r="BM61" s="378"/>
      <c r="BN61" s="378"/>
      <c r="BO61" s="378"/>
      <c r="BP61" s="378"/>
      <c r="BQ61" s="378"/>
      <c r="BR61" s="378"/>
      <c r="BS61" s="378"/>
      <c r="BT61" s="378"/>
      <c r="BU61" s="378"/>
      <c r="BV61" s="378"/>
      <c r="BW61" s="378"/>
      <c r="BX61" s="378"/>
      <c r="BY61" s="378"/>
      <c r="BZ61" s="378"/>
      <c r="CA61" s="378"/>
      <c r="CB61" s="378"/>
      <c r="CC61" s="378"/>
      <c r="CD61" s="378"/>
      <c r="CE61" s="378"/>
      <c r="CF61" s="378"/>
      <c r="CG61" s="378"/>
      <c r="CH61" s="378"/>
      <c r="CI61" s="378"/>
      <c r="CJ61" s="378"/>
      <c r="CK61" s="378"/>
      <c r="CL61" s="378"/>
      <c r="CM61" s="378"/>
      <c r="CN61" s="378"/>
      <c r="CO61" s="378"/>
      <c r="CP61" s="378"/>
      <c r="CQ61" s="378"/>
    </row>
    <row r="62" spans="1:95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8"/>
      <c r="AI62" s="378"/>
      <c r="AJ62" s="378"/>
      <c r="AK62" s="378"/>
      <c r="AL62" s="378"/>
      <c r="AM62" s="378"/>
      <c r="AN62" s="378"/>
      <c r="AO62" s="378"/>
      <c r="AP62" s="378"/>
      <c r="AQ62" s="378"/>
      <c r="AR62" s="378"/>
      <c r="AS62" s="378"/>
      <c r="AT62" s="378"/>
      <c r="AU62" s="378"/>
      <c r="AV62" s="378"/>
      <c r="AW62" s="378"/>
      <c r="AX62" s="378"/>
      <c r="AY62" s="378"/>
      <c r="AZ62" s="378"/>
      <c r="BA62" s="378"/>
      <c r="BB62" s="378"/>
      <c r="BC62" s="378"/>
      <c r="BD62" s="378"/>
      <c r="BE62" s="378"/>
      <c r="BF62" s="378"/>
      <c r="BG62" s="378"/>
      <c r="BH62" s="378"/>
      <c r="BI62" s="378"/>
      <c r="BJ62" s="378"/>
      <c r="BK62" s="378"/>
      <c r="BL62" s="378"/>
      <c r="BM62" s="378"/>
      <c r="BN62" s="378"/>
      <c r="BO62" s="378"/>
      <c r="BP62" s="378"/>
      <c r="BQ62" s="378"/>
      <c r="BR62" s="378"/>
      <c r="BS62" s="378"/>
      <c r="BT62" s="378"/>
      <c r="BU62" s="378"/>
      <c r="BV62" s="378"/>
      <c r="BW62" s="378"/>
      <c r="BX62" s="378"/>
      <c r="BY62" s="378"/>
      <c r="BZ62" s="378"/>
      <c r="CA62" s="378"/>
      <c r="CB62" s="378"/>
      <c r="CC62" s="378"/>
      <c r="CD62" s="378"/>
      <c r="CE62" s="378"/>
      <c r="CF62" s="378"/>
      <c r="CG62" s="378"/>
      <c r="CH62" s="378"/>
      <c r="CI62" s="378"/>
      <c r="CJ62" s="378"/>
      <c r="CK62" s="378"/>
      <c r="CL62" s="378"/>
      <c r="CM62" s="378"/>
      <c r="CN62" s="378"/>
      <c r="CO62" s="378"/>
      <c r="CP62" s="378"/>
      <c r="CQ62" s="378"/>
    </row>
    <row r="63" spans="1:95">
      <c r="A63" s="378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8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378"/>
      <c r="AZ63" s="378"/>
      <c r="BA63" s="378"/>
      <c r="BB63" s="378"/>
      <c r="BC63" s="378"/>
      <c r="BD63" s="378"/>
      <c r="BE63" s="378"/>
      <c r="BF63" s="378"/>
      <c r="BG63" s="378"/>
      <c r="BH63" s="378"/>
      <c r="BI63" s="378"/>
      <c r="BJ63" s="378"/>
      <c r="BK63" s="378"/>
      <c r="BL63" s="378"/>
      <c r="BM63" s="378"/>
      <c r="BN63" s="378"/>
      <c r="BO63" s="378"/>
      <c r="BP63" s="378"/>
      <c r="BQ63" s="378"/>
      <c r="BR63" s="378"/>
      <c r="BS63" s="378"/>
      <c r="BT63" s="378"/>
      <c r="BU63" s="378"/>
      <c r="BV63" s="378"/>
      <c r="BW63" s="378"/>
      <c r="BX63" s="378"/>
      <c r="BY63" s="378"/>
      <c r="BZ63" s="378"/>
      <c r="CA63" s="378"/>
      <c r="CB63" s="378"/>
      <c r="CC63" s="378"/>
      <c r="CD63" s="378"/>
      <c r="CE63" s="378"/>
      <c r="CF63" s="378"/>
      <c r="CG63" s="378"/>
      <c r="CH63" s="378"/>
      <c r="CI63" s="378"/>
      <c r="CJ63" s="378"/>
      <c r="CK63" s="378"/>
      <c r="CL63" s="378"/>
      <c r="CM63" s="378"/>
      <c r="CN63" s="378"/>
      <c r="CO63" s="378"/>
      <c r="CP63" s="378"/>
      <c r="CQ63" s="378"/>
    </row>
    <row r="64" spans="1:95">
      <c r="A64" s="378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378"/>
      <c r="AI64" s="378"/>
      <c r="AJ64" s="378"/>
      <c r="AK64" s="378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78"/>
      <c r="AZ64" s="378"/>
      <c r="BA64" s="378"/>
      <c r="BB64" s="378"/>
      <c r="BC64" s="378"/>
      <c r="BD64" s="378"/>
      <c r="BE64" s="378"/>
      <c r="BF64" s="378"/>
      <c r="BG64" s="378"/>
      <c r="BH64" s="378"/>
      <c r="BI64" s="378"/>
      <c r="BJ64" s="378"/>
      <c r="BK64" s="378"/>
      <c r="BL64" s="378"/>
      <c r="BM64" s="378"/>
      <c r="BN64" s="378"/>
      <c r="BO64" s="378"/>
      <c r="BP64" s="378"/>
      <c r="BQ64" s="378"/>
      <c r="BR64" s="378"/>
      <c r="BS64" s="378"/>
      <c r="BT64" s="378"/>
      <c r="BU64" s="378"/>
      <c r="BV64" s="378"/>
      <c r="BW64" s="378"/>
      <c r="BX64" s="378"/>
      <c r="BY64" s="378"/>
      <c r="BZ64" s="378"/>
      <c r="CA64" s="378"/>
      <c r="CB64" s="378"/>
      <c r="CC64" s="378"/>
      <c r="CD64" s="378"/>
      <c r="CE64" s="378"/>
      <c r="CF64" s="378"/>
      <c r="CG64" s="378"/>
      <c r="CH64" s="378"/>
      <c r="CI64" s="378"/>
      <c r="CJ64" s="378"/>
      <c r="CK64" s="378"/>
      <c r="CL64" s="378"/>
      <c r="CM64" s="378"/>
      <c r="CN64" s="378"/>
      <c r="CO64" s="378"/>
      <c r="CP64" s="378"/>
      <c r="CQ64" s="378"/>
    </row>
    <row r="65" spans="1:113">
      <c r="A65" s="378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78"/>
      <c r="AZ65" s="378"/>
      <c r="BA65" s="378"/>
      <c r="BB65" s="378"/>
      <c r="BC65" s="378"/>
      <c r="BD65" s="378"/>
      <c r="BE65" s="378"/>
      <c r="BF65" s="378"/>
      <c r="BG65" s="378"/>
      <c r="BH65" s="378"/>
      <c r="BI65" s="378"/>
      <c r="BJ65" s="378"/>
      <c r="BK65" s="378"/>
      <c r="BL65" s="378"/>
      <c r="BM65" s="378"/>
      <c r="BN65" s="378"/>
      <c r="BO65" s="378"/>
      <c r="BP65" s="378"/>
      <c r="BQ65" s="378"/>
      <c r="BR65" s="378"/>
      <c r="BS65" s="378"/>
      <c r="BT65" s="378"/>
      <c r="BU65" s="378"/>
      <c r="BV65" s="378"/>
      <c r="BW65" s="378"/>
      <c r="BX65" s="378"/>
      <c r="BY65" s="378"/>
      <c r="BZ65" s="378"/>
      <c r="CA65" s="378"/>
      <c r="CB65" s="378"/>
      <c r="CC65" s="378"/>
      <c r="CD65" s="378"/>
      <c r="CE65" s="378"/>
      <c r="CF65" s="378"/>
      <c r="CG65" s="378"/>
      <c r="CH65" s="378"/>
      <c r="CI65" s="378"/>
      <c r="CJ65" s="378"/>
      <c r="CK65" s="378"/>
      <c r="CL65" s="378"/>
      <c r="CM65" s="378"/>
      <c r="CN65" s="378"/>
      <c r="CO65" s="378"/>
      <c r="CP65" s="378"/>
      <c r="CQ65" s="378"/>
      <c r="CR65" s="378"/>
      <c r="CS65" s="378"/>
      <c r="CT65" s="378"/>
      <c r="CU65" s="378"/>
      <c r="CV65" s="378"/>
      <c r="CW65" s="378"/>
      <c r="CX65" s="378"/>
      <c r="CY65" s="378"/>
      <c r="CZ65" s="378"/>
      <c r="DA65" s="378"/>
      <c r="DB65" s="378"/>
      <c r="DC65" s="378"/>
      <c r="DD65" s="378"/>
      <c r="DE65" s="378"/>
      <c r="DF65" s="378"/>
      <c r="DG65" s="378"/>
      <c r="DH65" s="378"/>
      <c r="DI65" s="378"/>
    </row>
    <row r="66" spans="1:113">
      <c r="A66" s="378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  <c r="AA66" s="378"/>
      <c r="AB66" s="378"/>
      <c r="AC66" s="378"/>
      <c r="AD66" s="378"/>
      <c r="AE66" s="378"/>
      <c r="AF66" s="378"/>
      <c r="AG66" s="378"/>
      <c r="AH66" s="378"/>
      <c r="AI66" s="378"/>
      <c r="AJ66" s="378"/>
      <c r="AK66" s="378"/>
      <c r="AL66" s="378"/>
      <c r="AM66" s="378"/>
      <c r="AN66" s="378"/>
      <c r="AO66" s="378"/>
      <c r="AP66" s="378"/>
      <c r="AQ66" s="378"/>
      <c r="AR66" s="378"/>
      <c r="AS66" s="378"/>
      <c r="AT66" s="378"/>
      <c r="AU66" s="378"/>
      <c r="AV66" s="378"/>
      <c r="AW66" s="378"/>
      <c r="AX66" s="378"/>
      <c r="AY66" s="378"/>
      <c r="AZ66" s="378"/>
      <c r="BA66" s="378"/>
      <c r="BB66" s="378"/>
      <c r="BC66" s="378"/>
      <c r="BD66" s="378"/>
      <c r="BE66" s="378"/>
      <c r="BF66" s="378"/>
      <c r="BG66" s="378"/>
      <c r="BH66" s="378"/>
      <c r="BI66" s="378"/>
      <c r="BJ66" s="378"/>
      <c r="BK66" s="378"/>
      <c r="BL66" s="378"/>
      <c r="BM66" s="378"/>
      <c r="BN66" s="378"/>
      <c r="BO66" s="378"/>
      <c r="BP66" s="378"/>
      <c r="BQ66" s="378"/>
      <c r="BR66" s="378"/>
      <c r="BS66" s="378"/>
      <c r="BT66" s="378"/>
      <c r="BU66" s="378"/>
      <c r="BV66" s="378"/>
      <c r="BW66" s="378"/>
      <c r="BX66" s="378"/>
      <c r="BY66" s="378"/>
      <c r="BZ66" s="378"/>
      <c r="CA66" s="378"/>
      <c r="CB66" s="378"/>
      <c r="CC66" s="378"/>
      <c r="CD66" s="378"/>
      <c r="CE66" s="378"/>
      <c r="CF66" s="378"/>
      <c r="CG66" s="378"/>
      <c r="CH66" s="378"/>
      <c r="CI66" s="378"/>
      <c r="CJ66" s="378"/>
      <c r="CK66" s="378"/>
      <c r="CL66" s="378"/>
      <c r="CM66" s="378"/>
      <c r="CN66" s="378"/>
      <c r="CO66" s="378"/>
      <c r="CP66" s="378"/>
      <c r="CQ66" s="378"/>
      <c r="CR66" s="378"/>
      <c r="CS66" s="378"/>
      <c r="CT66" s="378"/>
      <c r="CU66" s="378"/>
      <c r="CV66" s="378"/>
      <c r="CW66" s="378"/>
      <c r="CX66" s="378"/>
      <c r="CY66" s="378"/>
      <c r="CZ66" s="378"/>
      <c r="DA66" s="378"/>
      <c r="DB66" s="378"/>
      <c r="DC66" s="378"/>
      <c r="DD66" s="378"/>
      <c r="DE66" s="378"/>
      <c r="DF66" s="378"/>
      <c r="DG66" s="378"/>
      <c r="DH66" s="378"/>
      <c r="DI66" s="378"/>
    </row>
    <row r="67" spans="1:113">
      <c r="A67" s="378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8"/>
      <c r="AH67" s="378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8"/>
      <c r="AX67" s="378"/>
      <c r="AY67" s="378"/>
      <c r="AZ67" s="378"/>
      <c r="BA67" s="378"/>
      <c r="BB67" s="378"/>
      <c r="BC67" s="378"/>
      <c r="BD67" s="378"/>
      <c r="BE67" s="378"/>
      <c r="BF67" s="378"/>
      <c r="BG67" s="378"/>
      <c r="BH67" s="378"/>
      <c r="BI67" s="378"/>
      <c r="BJ67" s="378"/>
      <c r="BK67" s="378"/>
      <c r="BL67" s="378"/>
      <c r="BM67" s="378"/>
      <c r="BN67" s="378"/>
      <c r="BO67" s="378"/>
      <c r="BP67" s="378"/>
      <c r="BQ67" s="378"/>
      <c r="BR67" s="378"/>
      <c r="BS67" s="378"/>
      <c r="BT67" s="378"/>
      <c r="BU67" s="378"/>
      <c r="BV67" s="378"/>
      <c r="BW67" s="378"/>
      <c r="BX67" s="378"/>
      <c r="BY67" s="378"/>
      <c r="BZ67" s="378"/>
      <c r="CA67" s="378"/>
      <c r="CB67" s="378"/>
      <c r="CC67" s="378"/>
      <c r="CD67" s="378"/>
      <c r="CE67" s="378"/>
      <c r="CF67" s="378"/>
      <c r="CG67" s="378"/>
      <c r="CH67" s="378"/>
      <c r="CI67" s="378"/>
      <c r="CJ67" s="378"/>
      <c r="CK67" s="378"/>
      <c r="CL67" s="378"/>
      <c r="CM67" s="378"/>
      <c r="CN67" s="378"/>
      <c r="CO67" s="378"/>
      <c r="CP67" s="378"/>
      <c r="CQ67" s="378"/>
      <c r="CR67" s="378"/>
      <c r="CS67" s="378"/>
      <c r="CT67" s="378"/>
      <c r="CU67" s="378"/>
      <c r="CV67" s="378"/>
      <c r="CW67" s="378"/>
      <c r="CX67" s="378"/>
      <c r="CY67" s="378"/>
      <c r="CZ67" s="378"/>
      <c r="DA67" s="378"/>
      <c r="DB67" s="378"/>
      <c r="DC67" s="378"/>
      <c r="DD67" s="378"/>
      <c r="DE67" s="378"/>
      <c r="DF67" s="378"/>
      <c r="DG67" s="378"/>
      <c r="DH67" s="378"/>
      <c r="DI67" s="378"/>
    </row>
    <row r="68" spans="1:113" s="378" customFormat="1" ht="14.25" customHeight="1">
      <c r="A68" s="527"/>
      <c r="B68" s="527"/>
      <c r="C68" s="527"/>
      <c r="D68" s="527"/>
      <c r="E68" s="527"/>
      <c r="F68" s="527"/>
      <c r="G68" s="527"/>
      <c r="H68" s="527"/>
      <c r="I68" s="527"/>
      <c r="J68" s="527"/>
      <c r="K68" s="527"/>
      <c r="L68" s="527"/>
      <c r="M68" s="527"/>
      <c r="N68" s="527"/>
      <c r="O68" s="527"/>
      <c r="P68" s="527"/>
      <c r="Q68" s="527"/>
      <c r="R68" s="527"/>
      <c r="S68" s="527"/>
      <c r="T68" s="527"/>
      <c r="U68" s="527"/>
      <c r="V68" s="527"/>
      <c r="W68" s="527"/>
      <c r="X68" s="527"/>
      <c r="Y68" s="527"/>
      <c r="Z68" s="527"/>
      <c r="AA68" s="527"/>
      <c r="AB68" s="527"/>
      <c r="AC68" s="527"/>
      <c r="AD68" s="527"/>
      <c r="AE68" s="527"/>
      <c r="AF68" s="527"/>
      <c r="AG68" s="527"/>
      <c r="AH68" s="527"/>
      <c r="AI68" s="527"/>
      <c r="AJ68" s="527"/>
      <c r="AK68" s="527"/>
      <c r="AL68" s="527"/>
      <c r="AM68" s="527"/>
      <c r="AN68" s="527"/>
      <c r="AO68" s="527"/>
      <c r="AP68" s="527"/>
      <c r="AQ68" s="527"/>
      <c r="AR68" s="527"/>
      <c r="AS68" s="527"/>
      <c r="AT68" s="527"/>
      <c r="AU68" s="527"/>
      <c r="AV68" s="527"/>
      <c r="AW68" s="527"/>
      <c r="AX68" s="527"/>
      <c r="AY68" s="527"/>
      <c r="AZ68" s="527"/>
      <c r="BA68" s="527"/>
      <c r="BB68" s="527"/>
      <c r="BC68" s="527"/>
      <c r="BD68" s="527"/>
      <c r="BE68" s="527"/>
      <c r="BF68" s="527"/>
      <c r="BG68" s="527"/>
      <c r="BH68" s="527"/>
      <c r="BI68" s="527"/>
      <c r="BJ68" s="527"/>
      <c r="BK68" s="527"/>
      <c r="BL68" s="527"/>
      <c r="BM68" s="527"/>
      <c r="BN68" s="527"/>
      <c r="BO68" s="527"/>
      <c r="BP68" s="527"/>
      <c r="BQ68" s="527"/>
      <c r="BR68" s="527"/>
      <c r="BS68" s="527"/>
      <c r="BT68" s="527"/>
      <c r="BU68" s="527"/>
      <c r="BV68" s="527"/>
      <c r="BW68" s="527"/>
      <c r="BX68" s="527"/>
      <c r="BY68" s="527"/>
      <c r="BZ68" s="527"/>
      <c r="CA68" s="527"/>
      <c r="CB68" s="527"/>
      <c r="CC68" s="527"/>
      <c r="CD68" s="527"/>
      <c r="CE68" s="527"/>
      <c r="CF68" s="527"/>
      <c r="CG68" s="527"/>
      <c r="CH68" s="527"/>
      <c r="CI68" s="527"/>
      <c r="CJ68" s="527"/>
      <c r="CK68" s="527"/>
      <c r="CL68" s="527"/>
      <c r="CM68" s="527"/>
      <c r="CN68" s="527"/>
      <c r="CO68" s="527"/>
      <c r="CP68" s="527"/>
      <c r="CQ68" s="527"/>
      <c r="CR68" s="527"/>
      <c r="CS68" s="527"/>
      <c r="CT68" s="527"/>
      <c r="CU68" s="527"/>
      <c r="CV68" s="527"/>
      <c r="CW68" s="527"/>
      <c r="CX68" s="527"/>
      <c r="CY68" s="527"/>
      <c r="CZ68" s="527"/>
      <c r="DA68" s="527"/>
      <c r="DB68" s="527"/>
      <c r="DC68" s="527"/>
      <c r="DD68" s="527"/>
      <c r="DE68" s="527"/>
      <c r="DF68" s="527"/>
      <c r="DG68" s="527"/>
      <c r="DH68" s="527"/>
      <c r="DI68" s="527"/>
    </row>
    <row r="69" spans="1:113" s="381" customFormat="1" ht="14.25" customHeight="1">
      <c r="A69" s="527"/>
      <c r="B69" s="527"/>
      <c r="C69" s="527"/>
      <c r="D69" s="527"/>
      <c r="E69" s="527"/>
      <c r="F69" s="527"/>
      <c r="G69" s="527"/>
      <c r="H69" s="527"/>
      <c r="I69" s="527"/>
      <c r="J69" s="527"/>
      <c r="K69" s="527"/>
      <c r="L69" s="527"/>
      <c r="M69" s="527"/>
      <c r="N69" s="527"/>
      <c r="O69" s="527"/>
      <c r="P69" s="527"/>
      <c r="Q69" s="527"/>
      <c r="R69" s="527"/>
      <c r="S69" s="527"/>
      <c r="T69" s="527"/>
      <c r="U69" s="527"/>
      <c r="V69" s="527"/>
      <c r="W69" s="527"/>
      <c r="X69" s="527"/>
      <c r="Y69" s="527"/>
      <c r="Z69" s="527"/>
      <c r="AA69" s="527"/>
      <c r="AB69" s="527"/>
      <c r="AC69" s="527"/>
      <c r="AD69" s="527"/>
      <c r="AE69" s="527"/>
      <c r="AF69" s="527"/>
      <c r="AG69" s="527"/>
      <c r="AH69" s="527"/>
      <c r="AI69" s="527"/>
      <c r="AJ69" s="527"/>
      <c r="AK69" s="527"/>
      <c r="AL69" s="527"/>
      <c r="AM69" s="527"/>
      <c r="AN69" s="527"/>
      <c r="AO69" s="527"/>
      <c r="AP69" s="527"/>
      <c r="AQ69" s="527"/>
      <c r="AR69" s="527"/>
      <c r="AS69" s="527"/>
      <c r="AT69" s="527"/>
      <c r="AU69" s="527"/>
      <c r="AV69" s="527"/>
      <c r="AW69" s="527"/>
      <c r="AX69" s="527"/>
      <c r="AY69" s="527"/>
      <c r="AZ69" s="527"/>
      <c r="BA69" s="527"/>
      <c r="BB69" s="527"/>
      <c r="BC69" s="527"/>
      <c r="BD69" s="527"/>
      <c r="BE69" s="527"/>
      <c r="BF69" s="527"/>
      <c r="BG69" s="527"/>
      <c r="BH69" s="527"/>
      <c r="BI69" s="527"/>
      <c r="BJ69" s="527"/>
      <c r="BK69" s="527"/>
      <c r="BL69" s="527"/>
      <c r="BM69" s="527"/>
      <c r="BN69" s="527"/>
      <c r="BO69" s="527"/>
      <c r="BP69" s="527"/>
      <c r="BQ69" s="527"/>
      <c r="BR69" s="527"/>
      <c r="BS69" s="527"/>
      <c r="BT69" s="527"/>
      <c r="BU69" s="527"/>
      <c r="BV69" s="527"/>
      <c r="BW69" s="527"/>
      <c r="BX69" s="527"/>
      <c r="BY69" s="527"/>
      <c r="BZ69" s="527"/>
      <c r="CA69" s="527"/>
      <c r="CB69" s="527"/>
      <c r="CC69" s="527"/>
      <c r="CD69" s="527"/>
      <c r="CE69" s="527"/>
      <c r="CF69" s="527"/>
      <c r="CG69" s="527"/>
      <c r="CH69" s="527"/>
      <c r="CI69" s="527"/>
      <c r="CJ69" s="527"/>
      <c r="CK69" s="527"/>
      <c r="CL69" s="527"/>
      <c r="CM69" s="527"/>
      <c r="CN69" s="527"/>
      <c r="CO69" s="527"/>
      <c r="CP69" s="527"/>
      <c r="CQ69" s="527"/>
      <c r="CR69" s="527"/>
      <c r="CS69" s="527"/>
      <c r="CT69" s="527"/>
      <c r="CU69" s="527"/>
      <c r="CV69" s="527"/>
      <c r="CW69" s="527"/>
      <c r="CX69" s="527"/>
      <c r="CY69" s="527"/>
      <c r="CZ69" s="527"/>
      <c r="DA69" s="527"/>
      <c r="DB69" s="527"/>
      <c r="DC69" s="527"/>
      <c r="DD69" s="527"/>
      <c r="DE69" s="527"/>
      <c r="DF69" s="527"/>
      <c r="DG69" s="527"/>
      <c r="DH69" s="527"/>
      <c r="DI69" s="527"/>
    </row>
  </sheetData>
  <mergeCells count="88">
    <mergeCell ref="CR68:DI69"/>
    <mergeCell ref="A53:U53"/>
    <mergeCell ref="V53:AK53"/>
    <mergeCell ref="AL53:BA53"/>
    <mergeCell ref="BB53:BQ53"/>
    <mergeCell ref="BR53:CG53"/>
    <mergeCell ref="CH53:CQ53"/>
    <mergeCell ref="A68:U69"/>
    <mergeCell ref="V68:AQ69"/>
    <mergeCell ref="AR68:BI69"/>
    <mergeCell ref="BJ68:BY69"/>
    <mergeCell ref="BZ68:CQ69"/>
    <mergeCell ref="CD4:CE5"/>
    <mergeCell ref="AV5:AW5"/>
    <mergeCell ref="F5:G5"/>
    <mergeCell ref="H5:I5"/>
    <mergeCell ref="J5:K5"/>
    <mergeCell ref="L5:M5"/>
    <mergeCell ref="N5:O5"/>
    <mergeCell ref="P5:Q5"/>
    <mergeCell ref="AL5:AM5"/>
    <mergeCell ref="AN5:AO5"/>
    <mergeCell ref="AP5:AQ5"/>
    <mergeCell ref="AR5:AS5"/>
    <mergeCell ref="AT5:AU5"/>
    <mergeCell ref="BV5:BW5"/>
    <mergeCell ref="BX5:BY5"/>
    <mergeCell ref="BZ5:CA5"/>
    <mergeCell ref="CB5:CC5"/>
    <mergeCell ref="BV4:BW4"/>
    <mergeCell ref="BX4:BY4"/>
    <mergeCell ref="BZ4:CA4"/>
    <mergeCell ref="CB4:CC4"/>
    <mergeCell ref="BJ5:BK5"/>
    <mergeCell ref="BL5:BM5"/>
    <mergeCell ref="BR5:BS5"/>
    <mergeCell ref="BT5:BU5"/>
    <mergeCell ref="BJ4:BK4"/>
    <mergeCell ref="BL4:BM4"/>
    <mergeCell ref="BN4:BO5"/>
    <mergeCell ref="BP4:BQ5"/>
    <mergeCell ref="BR4:BS4"/>
    <mergeCell ref="BB5:BC5"/>
    <mergeCell ref="BD5:BE5"/>
    <mergeCell ref="BF5:BG5"/>
    <mergeCell ref="BH5:BI5"/>
    <mergeCell ref="AX4:AY5"/>
    <mergeCell ref="AZ4:BA5"/>
    <mergeCell ref="BB4:BC4"/>
    <mergeCell ref="BD4:BE4"/>
    <mergeCell ref="BF4:BG4"/>
    <mergeCell ref="AB5:AC5"/>
    <mergeCell ref="AD5:AE5"/>
    <mergeCell ref="AF5:AG5"/>
    <mergeCell ref="AL4:AM4"/>
    <mergeCell ref="AN4:AO4"/>
    <mergeCell ref="V5:W5"/>
    <mergeCell ref="X5:Y5"/>
    <mergeCell ref="F3:U3"/>
    <mergeCell ref="V3:AK3"/>
    <mergeCell ref="N4:O4"/>
    <mergeCell ref="P4:Q4"/>
    <mergeCell ref="R4:S5"/>
    <mergeCell ref="T4:U5"/>
    <mergeCell ref="V4:W4"/>
    <mergeCell ref="Z4:AA4"/>
    <mergeCell ref="AB4:AC4"/>
    <mergeCell ref="AD4:AE4"/>
    <mergeCell ref="AF4:AG4"/>
    <mergeCell ref="AH4:AI5"/>
    <mergeCell ref="AJ4:AK5"/>
    <mergeCell ref="Z5:AA5"/>
    <mergeCell ref="AL3:BA3"/>
    <mergeCell ref="BB3:BQ3"/>
    <mergeCell ref="BR3:CG3"/>
    <mergeCell ref="CH3:CK4"/>
    <mergeCell ref="F4:G4"/>
    <mergeCell ref="H4:I4"/>
    <mergeCell ref="J4:K4"/>
    <mergeCell ref="L4:M4"/>
    <mergeCell ref="X4:Y4"/>
    <mergeCell ref="AV4:AW4"/>
    <mergeCell ref="AP4:AQ4"/>
    <mergeCell ref="AR4:AS4"/>
    <mergeCell ref="AT4:AU4"/>
    <mergeCell ref="BH4:BI4"/>
    <mergeCell ref="BT4:BU4"/>
    <mergeCell ref="CF4:CG5"/>
  </mergeCells>
  <phoneticPr fontId="2"/>
  <printOptions horizontalCentered="1"/>
  <pageMargins left="0" right="0" top="0.78740157480314965" bottom="0" header="0.51181102362204722" footer="0.51181102362204722"/>
  <pageSetup paperSize="9" scale="45" fitToWidth="10" fitToHeight="0" orientation="portrait" r:id="rId1"/>
  <headerFooter alignWithMargins="0"/>
  <colBreaks count="5" manualBreakCount="5">
    <brk id="21" max="1048575" man="1"/>
    <brk id="37" max="1048575" man="1"/>
    <brk id="53" max="1048575" man="1"/>
    <brk id="69" max="1048575" man="1"/>
    <brk id="8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3"/>
  <sheetViews>
    <sheetView view="pageBreakPreview" topLeftCell="G31" zoomScale="75" zoomScaleNormal="75" zoomScaleSheetLayoutView="75" workbookViewId="0">
      <selection activeCell="L45" sqref="L44:L45"/>
    </sheetView>
  </sheetViews>
  <sheetFormatPr defaultRowHeight="14.25"/>
  <cols>
    <col min="1" max="2" width="12.75" style="1" customWidth="1"/>
    <col min="3" max="3" width="8.625" style="1" customWidth="1"/>
    <col min="4" max="5" width="7.375" style="1" customWidth="1"/>
    <col min="6" max="6" width="12.75" style="1" customWidth="1"/>
    <col min="7" max="7" width="8.625" style="1" customWidth="1"/>
    <col min="8" max="9" width="7.375" style="1" customWidth="1"/>
    <col min="10" max="10" width="12.75" style="1" customWidth="1"/>
    <col min="11" max="12" width="8.625" style="1" customWidth="1"/>
    <col min="13" max="14" width="7.375" style="1" customWidth="1"/>
    <col min="15" max="15" width="7.75" style="1" customWidth="1"/>
    <col min="16" max="16" width="9" style="1"/>
    <col min="17" max="17" width="12.75" style="1" customWidth="1"/>
    <col min="18" max="18" width="13.375" style="1" customWidth="1"/>
    <col min="19" max="20" width="8.625" style="1" customWidth="1"/>
    <col min="21" max="22" width="7.375" style="1" customWidth="1"/>
    <col min="23" max="23" width="7.75" style="1" customWidth="1"/>
    <col min="24" max="24" width="11" style="1" hidden="1" customWidth="1"/>
    <col min="25" max="25" width="12.625" style="1" hidden="1" customWidth="1"/>
    <col min="26" max="26" width="10.625" style="1" hidden="1" customWidth="1"/>
    <col min="27" max="27" width="12.625" style="1" hidden="1" customWidth="1"/>
    <col min="28" max="28" width="10.625" style="1" hidden="1" customWidth="1"/>
    <col min="29" max="29" width="12.625" style="1" hidden="1" customWidth="1"/>
    <col min="30" max="30" width="10.625" style="1" hidden="1" customWidth="1"/>
    <col min="31" max="31" width="12.625" style="1" hidden="1" customWidth="1"/>
    <col min="32" max="32" width="10.625" style="1" hidden="1" customWidth="1"/>
    <col min="33" max="33" width="12.625" style="1" hidden="1" customWidth="1"/>
    <col min="34" max="34" width="10.625" style="1" hidden="1" customWidth="1"/>
    <col min="35" max="35" width="12.625" style="1" hidden="1" customWidth="1"/>
    <col min="36" max="36" width="10.625" style="1" hidden="1" customWidth="1"/>
    <col min="37" max="37" width="12.625" style="1" hidden="1" customWidth="1"/>
    <col min="38" max="38" width="10.625" style="1" hidden="1" customWidth="1"/>
    <col min="39" max="39" width="12.625" style="1" hidden="1" customWidth="1"/>
    <col min="40" max="40" width="10.625" style="1" hidden="1" customWidth="1"/>
    <col min="41" max="41" width="12.625" style="1" hidden="1" customWidth="1"/>
    <col min="42" max="42" width="10.625" style="1" hidden="1" customWidth="1"/>
    <col min="43" max="43" width="12.625" style="1" hidden="1" customWidth="1"/>
    <col min="44" max="44" width="10.625" style="1" hidden="1" customWidth="1"/>
    <col min="45" max="45" width="12.625" style="1" hidden="1" customWidth="1"/>
    <col min="46" max="46" width="10.625" style="1" hidden="1" customWidth="1"/>
    <col min="47" max="47" width="12.625" style="1" hidden="1" customWidth="1"/>
    <col min="48" max="48" width="10.625" style="1" hidden="1" customWidth="1"/>
    <col min="49" max="49" width="12.625" style="1" hidden="1" customWidth="1"/>
    <col min="50" max="50" width="10.625" style="1" hidden="1" customWidth="1"/>
    <col min="51" max="51" width="12.625" style="1" hidden="1" customWidth="1"/>
    <col min="52" max="56" width="10.625" style="1" hidden="1" customWidth="1"/>
    <col min="57" max="57" width="10.875" style="1" hidden="1" customWidth="1"/>
    <col min="58" max="16384" width="9" style="1"/>
  </cols>
  <sheetData>
    <row r="1" spans="1:57" s="129" customFormat="1" ht="24.75" customHeight="1" thickBot="1">
      <c r="X1" s="130" t="s">
        <v>35</v>
      </c>
    </row>
    <row r="2" spans="1:57" s="129" customFormat="1" ht="18" customHeight="1">
      <c r="A2" s="261"/>
      <c r="B2" s="535" t="s">
        <v>143</v>
      </c>
      <c r="C2" s="536"/>
      <c r="D2" s="536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3"/>
      <c r="P2" s="264"/>
      <c r="Q2" s="261"/>
      <c r="R2" s="532" t="s">
        <v>156</v>
      </c>
      <c r="S2" s="533"/>
      <c r="T2" s="533"/>
      <c r="U2" s="533"/>
      <c r="V2" s="264"/>
      <c r="W2" s="265"/>
      <c r="X2" s="131"/>
      <c r="Y2" s="138"/>
      <c r="Z2" s="132"/>
      <c r="AA2" s="132"/>
      <c r="AB2" s="132"/>
      <c r="AC2" s="132"/>
      <c r="AD2" s="132"/>
      <c r="AE2" s="132"/>
      <c r="AF2" s="139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9"/>
      <c r="AU2" s="132"/>
      <c r="AV2" s="132"/>
      <c r="AW2" s="132"/>
      <c r="AX2" s="139"/>
      <c r="AY2" s="132"/>
      <c r="AZ2" s="139"/>
      <c r="BA2" s="132"/>
      <c r="BB2" s="132"/>
      <c r="BC2" s="132"/>
      <c r="BD2" s="132"/>
      <c r="BE2" s="134"/>
    </row>
    <row r="3" spans="1:57" s="129" customFormat="1" ht="18" customHeight="1">
      <c r="A3" s="266"/>
      <c r="B3" s="267"/>
      <c r="C3" s="267"/>
      <c r="D3" s="267"/>
      <c r="E3" s="267"/>
      <c r="F3" s="268"/>
      <c r="G3" s="267"/>
      <c r="H3" s="267"/>
      <c r="I3" s="267"/>
      <c r="J3" s="268"/>
      <c r="K3" s="267"/>
      <c r="L3" s="267"/>
      <c r="M3" s="267"/>
      <c r="N3" s="267"/>
      <c r="O3" s="269"/>
      <c r="P3" s="267"/>
      <c r="Q3" s="266"/>
      <c r="R3" s="267"/>
      <c r="S3" s="267"/>
      <c r="T3" s="267"/>
      <c r="U3" s="267"/>
      <c r="V3" s="267"/>
      <c r="W3" s="269"/>
      <c r="X3" s="140"/>
      <c r="Y3" s="141" t="s">
        <v>39</v>
      </c>
      <c r="Z3" s="130"/>
      <c r="AA3" s="130"/>
      <c r="AB3" s="130"/>
      <c r="AC3" s="130"/>
      <c r="AD3" s="130"/>
      <c r="AE3" s="130"/>
      <c r="AF3" s="147"/>
      <c r="AG3" s="130" t="s">
        <v>36</v>
      </c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47"/>
      <c r="AU3" s="130" t="s">
        <v>40</v>
      </c>
      <c r="AV3" s="130"/>
      <c r="AW3" s="130"/>
      <c r="AX3" s="147"/>
      <c r="AY3" s="130" t="s">
        <v>41</v>
      </c>
      <c r="AZ3" s="147"/>
      <c r="BA3" s="148" t="s">
        <v>42</v>
      </c>
      <c r="BB3" s="149"/>
      <c r="BC3" s="149"/>
      <c r="BD3" s="149"/>
      <c r="BE3" s="150"/>
    </row>
    <row r="4" spans="1:57" s="129" customFormat="1" ht="18" customHeight="1">
      <c r="A4" s="266"/>
      <c r="B4" s="270" t="s">
        <v>165</v>
      </c>
      <c r="C4" s="270"/>
      <c r="D4" s="270"/>
      <c r="E4" s="270"/>
      <c r="F4" s="271" t="s">
        <v>154</v>
      </c>
      <c r="G4" s="270"/>
      <c r="H4" s="270"/>
      <c r="I4" s="270"/>
      <c r="J4" s="271" t="s">
        <v>150</v>
      </c>
      <c r="K4" s="270"/>
      <c r="L4" s="270"/>
      <c r="M4" s="270"/>
      <c r="N4" s="270"/>
      <c r="O4" s="272"/>
      <c r="P4" s="267"/>
      <c r="Q4" s="266"/>
      <c r="R4" s="270"/>
      <c r="S4" s="270"/>
      <c r="T4" s="270"/>
      <c r="U4" s="270"/>
      <c r="V4" s="270"/>
      <c r="W4" s="272"/>
      <c r="X4" s="140"/>
      <c r="Y4" s="148"/>
      <c r="Z4" s="149"/>
      <c r="AA4" s="149"/>
      <c r="AB4" s="149"/>
      <c r="AC4" s="149"/>
      <c r="AD4" s="149"/>
      <c r="AE4" s="149"/>
      <c r="AF4" s="153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53"/>
      <c r="AU4" s="149"/>
      <c r="AV4" s="149"/>
      <c r="AW4" s="149"/>
      <c r="AX4" s="153"/>
      <c r="AY4" s="130" t="s">
        <v>4</v>
      </c>
      <c r="AZ4" s="147"/>
      <c r="BA4" s="154" t="s">
        <v>47</v>
      </c>
      <c r="BB4" s="154" t="s">
        <v>36</v>
      </c>
      <c r="BC4" s="154" t="s">
        <v>48</v>
      </c>
      <c r="BD4" s="155" t="s">
        <v>41</v>
      </c>
      <c r="BE4" s="143"/>
    </row>
    <row r="5" spans="1:57" s="129" customFormat="1" ht="18" customHeight="1">
      <c r="A5" s="273" t="s">
        <v>166</v>
      </c>
      <c r="B5" s="274"/>
      <c r="C5" s="274"/>
      <c r="D5" s="529" t="s">
        <v>167</v>
      </c>
      <c r="E5" s="534"/>
      <c r="F5" s="275"/>
      <c r="G5" s="267"/>
      <c r="H5" s="529" t="s">
        <v>167</v>
      </c>
      <c r="I5" s="534"/>
      <c r="J5" s="275"/>
      <c r="K5" s="274"/>
      <c r="L5" s="276"/>
      <c r="M5" s="529" t="s">
        <v>167</v>
      </c>
      <c r="N5" s="530"/>
      <c r="O5" s="531"/>
      <c r="P5" s="267"/>
      <c r="Q5" s="273" t="s">
        <v>166</v>
      </c>
      <c r="R5" s="274"/>
      <c r="S5" s="274"/>
      <c r="T5" s="274"/>
      <c r="U5" s="529" t="s">
        <v>167</v>
      </c>
      <c r="V5" s="530"/>
      <c r="W5" s="531"/>
      <c r="X5" s="156" t="s">
        <v>49</v>
      </c>
      <c r="Y5" s="141" t="s">
        <v>168</v>
      </c>
      <c r="Z5" s="147"/>
      <c r="AA5" s="130" t="s">
        <v>50</v>
      </c>
      <c r="AB5" s="147"/>
      <c r="AC5" s="130" t="s">
        <v>51</v>
      </c>
      <c r="AD5" s="147"/>
      <c r="AE5" s="130" t="s">
        <v>52</v>
      </c>
      <c r="AF5" s="147"/>
      <c r="AG5" s="130" t="s">
        <v>53</v>
      </c>
      <c r="AH5" s="147"/>
      <c r="AI5" s="130" t="s">
        <v>43</v>
      </c>
      <c r="AJ5" s="147"/>
      <c r="AK5" s="159" t="s">
        <v>37</v>
      </c>
      <c r="AL5" s="146"/>
      <c r="AM5" s="146"/>
      <c r="AN5" s="152"/>
      <c r="AO5" s="146" t="s">
        <v>38</v>
      </c>
      <c r="AP5" s="146"/>
      <c r="AQ5" s="146"/>
      <c r="AR5" s="152"/>
      <c r="AS5" s="130" t="s">
        <v>54</v>
      </c>
      <c r="AT5" s="147"/>
      <c r="AU5" s="130" t="s">
        <v>55</v>
      </c>
      <c r="AV5" s="147"/>
      <c r="AW5" s="130" t="s">
        <v>56</v>
      </c>
      <c r="AX5" s="147"/>
      <c r="AY5" s="141"/>
      <c r="AZ5" s="147"/>
      <c r="BA5" s="147" t="s">
        <v>57</v>
      </c>
      <c r="BB5" s="147"/>
      <c r="BC5" s="147" t="s">
        <v>5</v>
      </c>
      <c r="BD5" s="157" t="s">
        <v>58</v>
      </c>
      <c r="BE5" s="143" t="s">
        <v>46</v>
      </c>
    </row>
    <row r="6" spans="1:57" s="129" customFormat="1" ht="30" customHeight="1">
      <c r="A6" s="266"/>
      <c r="B6" s="277" t="s">
        <v>169</v>
      </c>
      <c r="C6" s="277" t="s">
        <v>170</v>
      </c>
      <c r="D6" s="274" t="s">
        <v>169</v>
      </c>
      <c r="E6" s="267" t="s">
        <v>170</v>
      </c>
      <c r="F6" s="278" t="s">
        <v>169</v>
      </c>
      <c r="G6" s="277" t="s">
        <v>170</v>
      </c>
      <c r="H6" s="277" t="s">
        <v>169</v>
      </c>
      <c r="I6" s="267" t="s">
        <v>170</v>
      </c>
      <c r="J6" s="278" t="s">
        <v>169</v>
      </c>
      <c r="K6" s="277" t="s">
        <v>170</v>
      </c>
      <c r="L6" s="279" t="s">
        <v>183</v>
      </c>
      <c r="M6" s="277" t="s">
        <v>169</v>
      </c>
      <c r="N6" s="274" t="s">
        <v>170</v>
      </c>
      <c r="O6" s="486" t="s">
        <v>183</v>
      </c>
      <c r="P6" s="267"/>
      <c r="Q6" s="266"/>
      <c r="R6" s="277" t="s">
        <v>169</v>
      </c>
      <c r="S6" s="277" t="s">
        <v>170</v>
      </c>
      <c r="T6" s="280" t="s">
        <v>183</v>
      </c>
      <c r="U6" s="274" t="s">
        <v>169</v>
      </c>
      <c r="V6" s="274" t="s">
        <v>170</v>
      </c>
      <c r="W6" s="486" t="s">
        <v>183</v>
      </c>
      <c r="X6" s="147"/>
      <c r="Y6" s="148"/>
      <c r="Z6" s="153"/>
      <c r="AA6" s="149"/>
      <c r="AB6" s="153"/>
      <c r="AC6" s="149"/>
      <c r="AD6" s="153"/>
      <c r="AE6" s="149"/>
      <c r="AF6" s="153"/>
      <c r="AG6" s="149"/>
      <c r="AH6" s="153"/>
      <c r="AI6" s="149"/>
      <c r="AJ6" s="153"/>
      <c r="AK6" s="165" t="s">
        <v>44</v>
      </c>
      <c r="AL6" s="153"/>
      <c r="AM6" s="165" t="s">
        <v>45</v>
      </c>
      <c r="AN6" s="153"/>
      <c r="AO6" s="165" t="s">
        <v>44</v>
      </c>
      <c r="AP6" s="153"/>
      <c r="AQ6" s="165" t="s">
        <v>45</v>
      </c>
      <c r="AR6" s="153"/>
      <c r="AS6" s="149"/>
      <c r="AT6" s="153"/>
      <c r="AU6" s="149"/>
      <c r="AV6" s="153"/>
      <c r="AW6" s="149"/>
      <c r="AX6" s="153"/>
      <c r="AY6" s="149"/>
      <c r="AZ6" s="153"/>
      <c r="BA6" s="147"/>
      <c r="BB6" s="147"/>
      <c r="BC6" s="147"/>
      <c r="BD6" s="166" t="s">
        <v>5</v>
      </c>
      <c r="BE6" s="143"/>
    </row>
    <row r="7" spans="1:57" s="129" customFormat="1" ht="18" customHeight="1">
      <c r="A7" s="281"/>
      <c r="B7" s="282" t="s">
        <v>172</v>
      </c>
      <c r="C7" s="474" t="s">
        <v>155</v>
      </c>
      <c r="D7" s="474" t="s">
        <v>7</v>
      </c>
      <c r="E7" s="477" t="s">
        <v>7</v>
      </c>
      <c r="F7" s="470" t="s">
        <v>172</v>
      </c>
      <c r="G7" s="471" t="s">
        <v>155</v>
      </c>
      <c r="H7" s="474" t="s">
        <v>7</v>
      </c>
      <c r="I7" s="477" t="s">
        <v>7</v>
      </c>
      <c r="J7" s="470" t="s">
        <v>172</v>
      </c>
      <c r="K7" s="470" t="s">
        <v>155</v>
      </c>
      <c r="L7" s="478" t="s">
        <v>174</v>
      </c>
      <c r="M7" s="474" t="s">
        <v>7</v>
      </c>
      <c r="N7" s="470" t="s">
        <v>7</v>
      </c>
      <c r="O7" s="487" t="s">
        <v>7</v>
      </c>
      <c r="P7" s="267"/>
      <c r="Q7" s="281"/>
      <c r="R7" s="282" t="s">
        <v>172</v>
      </c>
      <c r="S7" s="282" t="s">
        <v>155</v>
      </c>
      <c r="T7" s="282" t="s">
        <v>174</v>
      </c>
      <c r="U7" s="471" t="s">
        <v>7</v>
      </c>
      <c r="V7" s="474" t="s">
        <v>7</v>
      </c>
      <c r="W7" s="487" t="s">
        <v>7</v>
      </c>
      <c r="X7" s="153"/>
      <c r="Y7" s="174" t="s">
        <v>59</v>
      </c>
      <c r="Z7" s="153" t="s">
        <v>60</v>
      </c>
      <c r="AA7" s="152" t="s">
        <v>59</v>
      </c>
      <c r="AB7" s="153" t="s">
        <v>60</v>
      </c>
      <c r="AC7" s="152" t="s">
        <v>59</v>
      </c>
      <c r="AD7" s="153" t="s">
        <v>60</v>
      </c>
      <c r="AE7" s="152" t="s">
        <v>59</v>
      </c>
      <c r="AF7" s="153" t="s">
        <v>60</v>
      </c>
      <c r="AG7" s="152" t="s">
        <v>59</v>
      </c>
      <c r="AH7" s="153" t="s">
        <v>60</v>
      </c>
      <c r="AI7" s="152" t="s">
        <v>59</v>
      </c>
      <c r="AJ7" s="153" t="s">
        <v>60</v>
      </c>
      <c r="AK7" s="152" t="s">
        <v>59</v>
      </c>
      <c r="AL7" s="153" t="s">
        <v>60</v>
      </c>
      <c r="AM7" s="152" t="s">
        <v>59</v>
      </c>
      <c r="AN7" s="153" t="s">
        <v>60</v>
      </c>
      <c r="AO7" s="152" t="s">
        <v>59</v>
      </c>
      <c r="AP7" s="153" t="s">
        <v>60</v>
      </c>
      <c r="AQ7" s="152" t="s">
        <v>59</v>
      </c>
      <c r="AR7" s="153" t="s">
        <v>60</v>
      </c>
      <c r="AS7" s="152" t="s">
        <v>59</v>
      </c>
      <c r="AT7" s="153" t="s">
        <v>60</v>
      </c>
      <c r="AU7" s="152" t="s">
        <v>59</v>
      </c>
      <c r="AV7" s="153" t="s">
        <v>60</v>
      </c>
      <c r="AW7" s="152" t="s">
        <v>59</v>
      </c>
      <c r="AX7" s="153" t="s">
        <v>60</v>
      </c>
      <c r="AY7" s="152" t="s">
        <v>59</v>
      </c>
      <c r="AZ7" s="153" t="s">
        <v>60</v>
      </c>
      <c r="BA7" s="174"/>
      <c r="BB7" s="153"/>
      <c r="BC7" s="153"/>
      <c r="BD7" s="174"/>
      <c r="BE7" s="150"/>
    </row>
    <row r="8" spans="1:57" s="129" customFormat="1" ht="18" customHeight="1">
      <c r="A8" s="283"/>
      <c r="B8" s="284">
        <v>0</v>
      </c>
      <c r="C8" s="479">
        <v>0</v>
      </c>
      <c r="D8" s="386"/>
      <c r="E8" s="335"/>
      <c r="F8" s="391">
        <v>0</v>
      </c>
      <c r="G8" s="480">
        <v>0</v>
      </c>
      <c r="H8" s="386" t="s">
        <v>8</v>
      </c>
      <c r="I8" s="335" t="s">
        <v>8</v>
      </c>
      <c r="J8" s="391">
        <v>0</v>
      </c>
      <c r="K8" s="391">
        <v>0</v>
      </c>
      <c r="L8" s="481">
        <v>0</v>
      </c>
      <c r="M8" s="431"/>
      <c r="N8" s="386"/>
      <c r="O8" s="488"/>
      <c r="P8" s="267"/>
      <c r="Q8" s="283"/>
      <c r="R8" s="284">
        <v>0</v>
      </c>
      <c r="S8" s="284">
        <v>0</v>
      </c>
      <c r="T8" s="481">
        <v>0</v>
      </c>
      <c r="U8" s="431"/>
      <c r="V8" s="386"/>
      <c r="W8" s="488"/>
      <c r="X8" s="147"/>
      <c r="Y8" s="186">
        <v>0</v>
      </c>
      <c r="Z8" s="186">
        <v>0</v>
      </c>
      <c r="AA8" s="186">
        <v>0</v>
      </c>
      <c r="AB8" s="186">
        <v>0</v>
      </c>
      <c r="AC8" s="186">
        <v>0</v>
      </c>
      <c r="AD8" s="186">
        <v>0</v>
      </c>
      <c r="AE8" s="186">
        <v>0</v>
      </c>
      <c r="AF8" s="186">
        <v>0</v>
      </c>
      <c r="AG8" s="186">
        <v>0</v>
      </c>
      <c r="AH8" s="186">
        <v>0</v>
      </c>
      <c r="AI8" s="186">
        <v>0</v>
      </c>
      <c r="AJ8" s="186">
        <v>0</v>
      </c>
      <c r="AK8" s="186">
        <v>0</v>
      </c>
      <c r="AL8" s="186">
        <v>0</v>
      </c>
      <c r="AM8" s="186">
        <v>0</v>
      </c>
      <c r="AN8" s="186">
        <v>0</v>
      </c>
      <c r="AO8" s="186">
        <v>0</v>
      </c>
      <c r="AP8" s="186">
        <v>0</v>
      </c>
      <c r="AQ8" s="186">
        <v>0</v>
      </c>
      <c r="AR8" s="186">
        <v>0</v>
      </c>
      <c r="AS8" s="186">
        <v>0</v>
      </c>
      <c r="AT8" s="186">
        <v>0</v>
      </c>
      <c r="AU8" s="186">
        <v>0</v>
      </c>
      <c r="AV8" s="186">
        <v>0</v>
      </c>
      <c r="AW8" s="186">
        <v>0</v>
      </c>
      <c r="AX8" s="186">
        <v>0</v>
      </c>
      <c r="AY8" s="186">
        <v>0</v>
      </c>
      <c r="AZ8" s="186">
        <v>0</v>
      </c>
      <c r="BA8" s="186">
        <v>0</v>
      </c>
      <c r="BB8" s="186">
        <v>0</v>
      </c>
      <c r="BC8" s="186">
        <v>0</v>
      </c>
      <c r="BD8" s="186">
        <v>0</v>
      </c>
      <c r="BE8" s="186">
        <v>0</v>
      </c>
    </row>
    <row r="9" spans="1:57" s="129" customFormat="1" ht="18" customHeight="1">
      <c r="A9" s="288" t="s">
        <v>176</v>
      </c>
      <c r="B9" s="235">
        <v>24000</v>
      </c>
      <c r="C9" s="240">
        <v>10</v>
      </c>
      <c r="D9" s="476">
        <v>100</v>
      </c>
      <c r="E9" s="405">
        <v>100</v>
      </c>
      <c r="F9" s="235">
        <v>2153500</v>
      </c>
      <c r="G9" s="415">
        <v>365</v>
      </c>
      <c r="H9" s="476">
        <v>125.86206896551724</v>
      </c>
      <c r="I9" s="405">
        <v>125.86206896551724</v>
      </c>
      <c r="J9" s="235">
        <f>SUM(F9,B9)</f>
        <v>2177500</v>
      </c>
      <c r="K9" s="235">
        <f>SUM(C9,G9)</f>
        <v>375</v>
      </c>
      <c r="L9" s="428">
        <v>191</v>
      </c>
      <c r="M9" s="432">
        <v>125.5043227665706</v>
      </c>
      <c r="N9" s="476">
        <v>125</v>
      </c>
      <c r="O9" s="489">
        <v>99.479166666666657</v>
      </c>
      <c r="P9" s="267"/>
      <c r="Q9" s="288" t="s">
        <v>254</v>
      </c>
      <c r="R9" s="235">
        <v>20988000</v>
      </c>
      <c r="S9" s="235">
        <v>3498</v>
      </c>
      <c r="T9" s="428">
        <v>3148</v>
      </c>
      <c r="U9" s="432">
        <v>101.09826589595376</v>
      </c>
      <c r="V9" s="476">
        <v>101.09826589595376</v>
      </c>
      <c r="W9" s="489">
        <v>101.35222150676111</v>
      </c>
      <c r="X9" s="418" t="s">
        <v>61</v>
      </c>
      <c r="Y9" s="186">
        <v>30000</v>
      </c>
      <c r="Z9" s="186">
        <v>12</v>
      </c>
      <c r="AA9" s="186">
        <v>14573000</v>
      </c>
      <c r="AB9" s="186">
        <v>14573</v>
      </c>
      <c r="AC9" s="186">
        <v>1890000</v>
      </c>
      <c r="AD9" s="186">
        <v>1575</v>
      </c>
      <c r="AE9" s="186">
        <v>3984000</v>
      </c>
      <c r="AF9" s="186">
        <v>2490</v>
      </c>
      <c r="AG9" s="186">
        <v>9242400</v>
      </c>
      <c r="AH9" s="186">
        <v>3851</v>
      </c>
      <c r="AI9" s="186">
        <v>6200</v>
      </c>
      <c r="AJ9" s="186">
        <v>2</v>
      </c>
      <c r="AK9" s="186">
        <v>0</v>
      </c>
      <c r="AL9" s="186">
        <v>0</v>
      </c>
      <c r="AM9" s="186">
        <v>34848000</v>
      </c>
      <c r="AN9" s="186">
        <v>4840</v>
      </c>
      <c r="AO9" s="186">
        <v>1275000</v>
      </c>
      <c r="AP9" s="186">
        <v>425</v>
      </c>
      <c r="AQ9" s="186">
        <v>17488000</v>
      </c>
      <c r="AR9" s="186">
        <v>4372</v>
      </c>
      <c r="AS9" s="186">
        <v>0</v>
      </c>
      <c r="AT9" s="186">
        <v>0</v>
      </c>
      <c r="AU9" s="186">
        <v>12800</v>
      </c>
      <c r="AV9" s="186">
        <v>8</v>
      </c>
      <c r="AW9" s="186">
        <v>1392000</v>
      </c>
      <c r="AX9" s="186">
        <v>348</v>
      </c>
      <c r="AY9" s="186">
        <v>12788000</v>
      </c>
      <c r="AZ9" s="186">
        <v>3197</v>
      </c>
      <c r="BA9" s="186">
        <v>16525</v>
      </c>
      <c r="BB9" s="186">
        <v>11208</v>
      </c>
      <c r="BC9" s="186">
        <v>237</v>
      </c>
      <c r="BD9" s="186">
        <v>2977</v>
      </c>
      <c r="BE9" s="186">
        <v>28355</v>
      </c>
    </row>
    <row r="10" spans="1:57" s="129" customFormat="1" ht="18" customHeight="1">
      <c r="A10" s="283"/>
      <c r="B10" s="482">
        <v>0</v>
      </c>
      <c r="C10" s="482">
        <v>0</v>
      </c>
      <c r="D10" s="483" t="s">
        <v>8</v>
      </c>
      <c r="E10" s="457" t="s">
        <v>8</v>
      </c>
      <c r="F10" s="484">
        <v>0</v>
      </c>
      <c r="G10" s="459">
        <v>0</v>
      </c>
      <c r="H10" s="483" t="s">
        <v>8</v>
      </c>
      <c r="I10" s="457" t="s">
        <v>8</v>
      </c>
      <c r="J10" s="484">
        <f t="shared" ref="J10:J42" si="0">SUM(F10,B10)</f>
        <v>0</v>
      </c>
      <c r="K10" s="484">
        <f t="shared" ref="K10:K42" si="1">SUM(C10,G10)</f>
        <v>0</v>
      </c>
      <c r="L10" s="485">
        <v>0</v>
      </c>
      <c r="M10" s="456" t="s">
        <v>8</v>
      </c>
      <c r="N10" s="483" t="s">
        <v>8</v>
      </c>
      <c r="O10" s="491" t="s">
        <v>8</v>
      </c>
      <c r="P10" s="267"/>
      <c r="Q10" s="283"/>
      <c r="R10" s="236">
        <v>0</v>
      </c>
      <c r="S10" s="236">
        <v>0</v>
      </c>
      <c r="T10" s="416">
        <v>0</v>
      </c>
      <c r="U10" s="433" t="s">
        <v>8</v>
      </c>
      <c r="V10" s="475" t="s">
        <v>8</v>
      </c>
      <c r="W10" s="490" t="s">
        <v>8</v>
      </c>
      <c r="X10" s="147"/>
      <c r="Y10" s="186">
        <v>0</v>
      </c>
      <c r="Z10" s="186">
        <v>0</v>
      </c>
      <c r="AA10" s="186">
        <v>0</v>
      </c>
      <c r="AB10" s="186">
        <v>0</v>
      </c>
      <c r="AC10" s="186">
        <v>0</v>
      </c>
      <c r="AD10" s="186">
        <v>0</v>
      </c>
      <c r="AE10" s="186">
        <v>0</v>
      </c>
      <c r="AF10" s="186">
        <v>0</v>
      </c>
      <c r="AG10" s="186">
        <v>0</v>
      </c>
      <c r="AH10" s="186">
        <v>0</v>
      </c>
      <c r="AI10" s="186">
        <v>0</v>
      </c>
      <c r="AJ10" s="186">
        <v>0</v>
      </c>
      <c r="AK10" s="186">
        <v>0</v>
      </c>
      <c r="AL10" s="186">
        <v>0</v>
      </c>
      <c r="AM10" s="186">
        <v>0</v>
      </c>
      <c r="AN10" s="186">
        <v>0</v>
      </c>
      <c r="AO10" s="186">
        <v>0</v>
      </c>
      <c r="AP10" s="186">
        <v>0</v>
      </c>
      <c r="AQ10" s="186">
        <v>0</v>
      </c>
      <c r="AR10" s="186">
        <v>0</v>
      </c>
      <c r="AS10" s="186">
        <v>0</v>
      </c>
      <c r="AT10" s="186">
        <v>0</v>
      </c>
      <c r="AU10" s="186">
        <v>0</v>
      </c>
      <c r="AV10" s="186">
        <v>0</v>
      </c>
      <c r="AW10" s="186">
        <v>0</v>
      </c>
      <c r="AX10" s="186">
        <v>0</v>
      </c>
      <c r="AY10" s="186">
        <v>0</v>
      </c>
      <c r="AZ10" s="186">
        <v>0</v>
      </c>
      <c r="BA10" s="186">
        <v>0</v>
      </c>
      <c r="BB10" s="186">
        <v>0</v>
      </c>
      <c r="BC10" s="186">
        <v>0</v>
      </c>
      <c r="BD10" s="186">
        <v>0</v>
      </c>
      <c r="BE10" s="186">
        <v>0</v>
      </c>
    </row>
    <row r="11" spans="1:57" s="129" customFormat="1" ht="18" customHeight="1">
      <c r="A11" s="288" t="s">
        <v>9</v>
      </c>
      <c r="B11" s="240">
        <v>273600</v>
      </c>
      <c r="C11" s="240">
        <v>114</v>
      </c>
      <c r="D11" s="476">
        <v>100</v>
      </c>
      <c r="E11" s="405">
        <v>100</v>
      </c>
      <c r="F11" s="235">
        <v>2000100</v>
      </c>
      <c r="G11" s="415">
        <v>339</v>
      </c>
      <c r="H11" s="476">
        <v>100.89285714285714</v>
      </c>
      <c r="I11" s="405">
        <v>100.89285714285714</v>
      </c>
      <c r="J11" s="235">
        <f>SUM(F11,B11)</f>
        <v>2273700</v>
      </c>
      <c r="K11" s="235">
        <f>SUM(C11,G11)</f>
        <v>453</v>
      </c>
      <c r="L11" s="428">
        <v>197</v>
      </c>
      <c r="M11" s="432">
        <v>100.78457446808511</v>
      </c>
      <c r="N11" s="476">
        <v>100.66666666666666</v>
      </c>
      <c r="O11" s="489">
        <v>97.524752475247524</v>
      </c>
      <c r="P11" s="267"/>
      <c r="Q11" s="288" t="s">
        <v>9</v>
      </c>
      <c r="R11" s="235">
        <v>19818000</v>
      </c>
      <c r="S11" s="236">
        <v>3303</v>
      </c>
      <c r="T11" s="416">
        <v>2697</v>
      </c>
      <c r="U11" s="433">
        <v>101.04007341694708</v>
      </c>
      <c r="V11" s="475">
        <v>101.04007341694708</v>
      </c>
      <c r="W11" s="490">
        <v>99.300441826215021</v>
      </c>
      <c r="X11" s="418" t="s">
        <v>62</v>
      </c>
      <c r="Y11" s="186">
        <v>42500</v>
      </c>
      <c r="Z11" s="186">
        <v>17</v>
      </c>
      <c r="AA11" s="186">
        <v>14425000</v>
      </c>
      <c r="AB11" s="186">
        <v>14425</v>
      </c>
      <c r="AC11" s="186">
        <v>1330800</v>
      </c>
      <c r="AD11" s="186">
        <v>1109</v>
      </c>
      <c r="AE11" s="186">
        <v>3182400</v>
      </c>
      <c r="AF11" s="186">
        <v>1989</v>
      </c>
      <c r="AG11" s="186">
        <v>8803200</v>
      </c>
      <c r="AH11" s="186">
        <v>3668</v>
      </c>
      <c r="AI11" s="186">
        <v>6200</v>
      </c>
      <c r="AJ11" s="186">
        <v>2</v>
      </c>
      <c r="AK11" s="186">
        <v>0</v>
      </c>
      <c r="AL11" s="186">
        <v>0</v>
      </c>
      <c r="AM11" s="186">
        <v>31795200</v>
      </c>
      <c r="AN11" s="186">
        <v>4416</v>
      </c>
      <c r="AO11" s="186">
        <v>1230000</v>
      </c>
      <c r="AP11" s="186">
        <v>410</v>
      </c>
      <c r="AQ11" s="186">
        <v>16820000</v>
      </c>
      <c r="AR11" s="186">
        <v>4205</v>
      </c>
      <c r="AS11" s="186">
        <v>0</v>
      </c>
      <c r="AT11" s="186">
        <v>0</v>
      </c>
      <c r="AU11" s="186">
        <v>128000</v>
      </c>
      <c r="AV11" s="186">
        <v>80</v>
      </c>
      <c r="AW11" s="186">
        <v>1228000</v>
      </c>
      <c r="AX11" s="186">
        <v>307</v>
      </c>
      <c r="AY11" s="186">
        <v>12440000</v>
      </c>
      <c r="AZ11" s="186">
        <v>3110</v>
      </c>
      <c r="BA11" s="186">
        <v>15663</v>
      </c>
      <c r="BB11" s="186">
        <v>10151</v>
      </c>
      <c r="BC11" s="186">
        <v>220</v>
      </c>
      <c r="BD11" s="186">
        <v>2712</v>
      </c>
      <c r="BE11" s="186">
        <v>26243</v>
      </c>
    </row>
    <row r="12" spans="1:57" s="129" customFormat="1" ht="18" customHeight="1">
      <c r="A12" s="283"/>
      <c r="B12" s="482">
        <v>0</v>
      </c>
      <c r="C12" s="482">
        <v>0</v>
      </c>
      <c r="D12" s="483" t="s">
        <v>8</v>
      </c>
      <c r="E12" s="457" t="s">
        <v>8</v>
      </c>
      <c r="F12" s="484">
        <v>0</v>
      </c>
      <c r="G12" s="459">
        <v>0</v>
      </c>
      <c r="H12" s="483" t="s">
        <v>8</v>
      </c>
      <c r="I12" s="457" t="s">
        <v>8</v>
      </c>
      <c r="J12" s="484">
        <f t="shared" si="0"/>
        <v>0</v>
      </c>
      <c r="K12" s="484">
        <f t="shared" si="1"/>
        <v>0</v>
      </c>
      <c r="L12" s="485">
        <v>0</v>
      </c>
      <c r="M12" s="456" t="s">
        <v>8</v>
      </c>
      <c r="N12" s="483" t="s">
        <v>8</v>
      </c>
      <c r="O12" s="491" t="s">
        <v>8</v>
      </c>
      <c r="P12" s="267"/>
      <c r="Q12" s="283"/>
      <c r="R12" s="236">
        <v>0</v>
      </c>
      <c r="S12" s="482">
        <v>0</v>
      </c>
      <c r="T12" s="459">
        <v>0</v>
      </c>
      <c r="U12" s="456" t="s">
        <v>8</v>
      </c>
      <c r="V12" s="483" t="s">
        <v>8</v>
      </c>
      <c r="W12" s="491" t="s">
        <v>8</v>
      </c>
      <c r="X12" s="147"/>
      <c r="Y12" s="186">
        <v>0</v>
      </c>
      <c r="Z12" s="186">
        <v>0</v>
      </c>
      <c r="AA12" s="186">
        <v>0</v>
      </c>
      <c r="AB12" s="186">
        <v>0</v>
      </c>
      <c r="AC12" s="186">
        <v>0</v>
      </c>
      <c r="AD12" s="186">
        <v>0</v>
      </c>
      <c r="AE12" s="186">
        <v>0</v>
      </c>
      <c r="AF12" s="186">
        <v>0</v>
      </c>
      <c r="AG12" s="186">
        <v>0</v>
      </c>
      <c r="AH12" s="186">
        <v>0</v>
      </c>
      <c r="AI12" s="186">
        <v>0</v>
      </c>
      <c r="AJ12" s="186">
        <v>0</v>
      </c>
      <c r="AK12" s="186">
        <v>0</v>
      </c>
      <c r="AL12" s="186">
        <v>0</v>
      </c>
      <c r="AM12" s="186">
        <v>0</v>
      </c>
      <c r="AN12" s="186">
        <v>0</v>
      </c>
      <c r="AO12" s="186">
        <v>0</v>
      </c>
      <c r="AP12" s="186">
        <v>0</v>
      </c>
      <c r="AQ12" s="186">
        <v>0</v>
      </c>
      <c r="AR12" s="186">
        <v>0</v>
      </c>
      <c r="AS12" s="186">
        <v>0</v>
      </c>
      <c r="AT12" s="186">
        <v>0</v>
      </c>
      <c r="AU12" s="186">
        <v>0</v>
      </c>
      <c r="AV12" s="186">
        <v>0</v>
      </c>
      <c r="AW12" s="186">
        <v>0</v>
      </c>
      <c r="AX12" s="186">
        <v>0</v>
      </c>
      <c r="AY12" s="186">
        <v>0</v>
      </c>
      <c r="AZ12" s="186">
        <v>0</v>
      </c>
      <c r="BA12" s="186">
        <v>0</v>
      </c>
      <c r="BB12" s="186">
        <v>0</v>
      </c>
      <c r="BC12" s="186">
        <v>0</v>
      </c>
      <c r="BD12" s="186">
        <v>0</v>
      </c>
      <c r="BE12" s="186">
        <v>0</v>
      </c>
    </row>
    <row r="13" spans="1:57" s="129" customFormat="1" ht="18" customHeight="1">
      <c r="A13" s="288" t="s">
        <v>10</v>
      </c>
      <c r="B13" s="240">
        <v>0</v>
      </c>
      <c r="C13" s="240">
        <v>0</v>
      </c>
      <c r="D13" s="476" t="s">
        <v>8</v>
      </c>
      <c r="E13" s="405" t="s">
        <v>8</v>
      </c>
      <c r="F13" s="235">
        <v>342200</v>
      </c>
      <c r="G13" s="415">
        <v>58</v>
      </c>
      <c r="H13" s="476">
        <v>92.063492063492063</v>
      </c>
      <c r="I13" s="405">
        <v>92.063492063492063</v>
      </c>
      <c r="J13" s="235">
        <f>SUM(F13,B13)</f>
        <v>342200</v>
      </c>
      <c r="K13" s="235">
        <f>SUM(C13,G13)</f>
        <v>58</v>
      </c>
      <c r="L13" s="428">
        <v>30</v>
      </c>
      <c r="M13" s="432">
        <v>92.063492063492063</v>
      </c>
      <c r="N13" s="476">
        <v>92.063492063492063</v>
      </c>
      <c r="O13" s="489">
        <v>90.909090909090907</v>
      </c>
      <c r="P13" s="267"/>
      <c r="Q13" s="288" t="s">
        <v>10</v>
      </c>
      <c r="R13" s="235">
        <v>6390000</v>
      </c>
      <c r="S13" s="240">
        <v>1065</v>
      </c>
      <c r="T13" s="415">
        <v>939</v>
      </c>
      <c r="U13" s="432">
        <v>98.337950138504155</v>
      </c>
      <c r="V13" s="476">
        <v>98.337950138504155</v>
      </c>
      <c r="W13" s="489">
        <v>98.946259220231823</v>
      </c>
      <c r="X13" s="418" t="s">
        <v>63</v>
      </c>
      <c r="Y13" s="186">
        <v>12500</v>
      </c>
      <c r="Z13" s="186">
        <v>5</v>
      </c>
      <c r="AA13" s="186">
        <v>4887000</v>
      </c>
      <c r="AB13" s="186">
        <v>4887</v>
      </c>
      <c r="AC13" s="186">
        <v>789600</v>
      </c>
      <c r="AD13" s="186">
        <v>658</v>
      </c>
      <c r="AE13" s="186">
        <v>1035200</v>
      </c>
      <c r="AF13" s="186">
        <v>647</v>
      </c>
      <c r="AG13" s="186">
        <v>2834400</v>
      </c>
      <c r="AH13" s="186">
        <v>1181</v>
      </c>
      <c r="AI13" s="186">
        <v>0</v>
      </c>
      <c r="AJ13" s="186">
        <v>0</v>
      </c>
      <c r="AK13" s="186">
        <v>0</v>
      </c>
      <c r="AL13" s="186">
        <v>0</v>
      </c>
      <c r="AM13" s="186">
        <v>11109600</v>
      </c>
      <c r="AN13" s="186">
        <v>1543</v>
      </c>
      <c r="AO13" s="186">
        <v>366000</v>
      </c>
      <c r="AP13" s="186">
        <v>122</v>
      </c>
      <c r="AQ13" s="186">
        <v>8280000</v>
      </c>
      <c r="AR13" s="186">
        <v>2070</v>
      </c>
      <c r="AS13" s="186">
        <v>0</v>
      </c>
      <c r="AT13" s="186">
        <v>0</v>
      </c>
      <c r="AU13" s="186">
        <v>0</v>
      </c>
      <c r="AV13" s="186">
        <v>0</v>
      </c>
      <c r="AW13" s="186">
        <v>320000</v>
      </c>
      <c r="AX13" s="186">
        <v>80</v>
      </c>
      <c r="AY13" s="186">
        <v>4160000</v>
      </c>
      <c r="AZ13" s="186">
        <v>1040</v>
      </c>
      <c r="BA13" s="186">
        <v>5094</v>
      </c>
      <c r="BB13" s="186">
        <v>3169</v>
      </c>
      <c r="BC13" s="186">
        <v>45</v>
      </c>
      <c r="BD13" s="186">
        <v>952</v>
      </c>
      <c r="BE13" s="186">
        <v>8492</v>
      </c>
    </row>
    <row r="14" spans="1:57" s="129" customFormat="1" ht="18" customHeight="1">
      <c r="A14" s="283"/>
      <c r="B14" s="236">
        <v>0</v>
      </c>
      <c r="C14" s="482">
        <v>0</v>
      </c>
      <c r="D14" s="483" t="s">
        <v>8</v>
      </c>
      <c r="E14" s="457" t="s">
        <v>8</v>
      </c>
      <c r="F14" s="484">
        <v>0</v>
      </c>
      <c r="G14" s="459">
        <v>0</v>
      </c>
      <c r="H14" s="483" t="s">
        <v>8</v>
      </c>
      <c r="I14" s="457" t="s">
        <v>8</v>
      </c>
      <c r="J14" s="484">
        <f t="shared" si="0"/>
        <v>0</v>
      </c>
      <c r="K14" s="484">
        <f t="shared" si="1"/>
        <v>0</v>
      </c>
      <c r="L14" s="485">
        <v>0</v>
      </c>
      <c r="M14" s="456" t="s">
        <v>8</v>
      </c>
      <c r="N14" s="483" t="s">
        <v>8</v>
      </c>
      <c r="O14" s="491" t="s">
        <v>8</v>
      </c>
      <c r="P14" s="267"/>
      <c r="Q14" s="283"/>
      <c r="R14" s="236">
        <v>4000</v>
      </c>
      <c r="S14" s="482">
        <v>4</v>
      </c>
      <c r="T14" s="459">
        <v>0</v>
      </c>
      <c r="U14" s="456" t="s">
        <v>8</v>
      </c>
      <c r="V14" s="483" t="s">
        <v>8</v>
      </c>
      <c r="W14" s="491" t="s">
        <v>8</v>
      </c>
      <c r="X14" s="147"/>
      <c r="Y14" s="186">
        <v>0</v>
      </c>
      <c r="Z14" s="186">
        <v>0</v>
      </c>
      <c r="AA14" s="186">
        <v>0</v>
      </c>
      <c r="AB14" s="186">
        <v>0</v>
      </c>
      <c r="AC14" s="186">
        <v>0</v>
      </c>
      <c r="AD14" s="186">
        <v>0</v>
      </c>
      <c r="AE14" s="186">
        <v>0</v>
      </c>
      <c r="AF14" s="186">
        <v>0</v>
      </c>
      <c r="AG14" s="186">
        <v>1000</v>
      </c>
      <c r="AH14" s="186">
        <v>1</v>
      </c>
      <c r="AI14" s="186">
        <v>0</v>
      </c>
      <c r="AJ14" s="186">
        <v>0</v>
      </c>
      <c r="AK14" s="186">
        <v>0</v>
      </c>
      <c r="AL14" s="186">
        <v>0</v>
      </c>
      <c r="AM14" s="186">
        <v>3000</v>
      </c>
      <c r="AN14" s="186">
        <v>1</v>
      </c>
      <c r="AO14" s="186">
        <v>0</v>
      </c>
      <c r="AP14" s="186">
        <v>0</v>
      </c>
      <c r="AQ14" s="186">
        <v>9000</v>
      </c>
      <c r="AR14" s="186">
        <v>3</v>
      </c>
      <c r="AS14" s="186">
        <v>0</v>
      </c>
      <c r="AT14" s="186">
        <v>0</v>
      </c>
      <c r="AU14" s="186">
        <v>0</v>
      </c>
      <c r="AV14" s="186">
        <v>0</v>
      </c>
      <c r="AW14" s="186">
        <v>0</v>
      </c>
      <c r="AX14" s="186">
        <v>0</v>
      </c>
      <c r="AY14" s="186">
        <v>8000</v>
      </c>
      <c r="AZ14" s="186">
        <v>8</v>
      </c>
      <c r="BA14" s="186">
        <v>0</v>
      </c>
      <c r="BB14" s="186">
        <v>4</v>
      </c>
      <c r="BC14" s="186">
        <v>0</v>
      </c>
      <c r="BD14" s="186">
        <v>8</v>
      </c>
      <c r="BE14" s="186">
        <v>11</v>
      </c>
    </row>
    <row r="15" spans="1:57" s="129" customFormat="1" ht="18" customHeight="1">
      <c r="A15" s="288" t="s">
        <v>177</v>
      </c>
      <c r="B15" s="235">
        <v>0</v>
      </c>
      <c r="C15" s="240">
        <v>0</v>
      </c>
      <c r="D15" s="476" t="s">
        <v>8</v>
      </c>
      <c r="E15" s="405" t="s">
        <v>8</v>
      </c>
      <c r="F15" s="235">
        <v>879100</v>
      </c>
      <c r="G15" s="415">
        <v>149</v>
      </c>
      <c r="H15" s="476">
        <v>93.710691823899367</v>
      </c>
      <c r="I15" s="405">
        <v>93.710691823899367</v>
      </c>
      <c r="J15" s="235">
        <f>SUM(F15,B15)</f>
        <v>879100</v>
      </c>
      <c r="K15" s="235">
        <f>SUM(C15,G15)</f>
        <v>149</v>
      </c>
      <c r="L15" s="428">
        <v>56</v>
      </c>
      <c r="M15" s="432">
        <v>93.710691823899367</v>
      </c>
      <c r="N15" s="476">
        <v>93.710691823899367</v>
      </c>
      <c r="O15" s="489">
        <v>96.551724137931032</v>
      </c>
      <c r="P15" s="267"/>
      <c r="Q15" s="288" t="s">
        <v>255</v>
      </c>
      <c r="R15" s="235">
        <v>10032000</v>
      </c>
      <c r="S15" s="240">
        <v>1672</v>
      </c>
      <c r="T15" s="415">
        <v>1490</v>
      </c>
      <c r="U15" s="432">
        <v>100.36014405762306</v>
      </c>
      <c r="V15" s="476">
        <v>100.36014405762306</v>
      </c>
      <c r="W15" s="489">
        <v>100.53981106612686</v>
      </c>
      <c r="X15" s="418" t="s">
        <v>64</v>
      </c>
      <c r="Y15" s="186">
        <v>32500</v>
      </c>
      <c r="Z15" s="186">
        <v>13</v>
      </c>
      <c r="AA15" s="186">
        <v>7121000</v>
      </c>
      <c r="AB15" s="186">
        <v>7121</v>
      </c>
      <c r="AC15" s="186">
        <v>1003200</v>
      </c>
      <c r="AD15" s="186">
        <v>836</v>
      </c>
      <c r="AE15" s="186">
        <v>1515200</v>
      </c>
      <c r="AF15" s="186">
        <v>947</v>
      </c>
      <c r="AG15" s="186">
        <v>4065600</v>
      </c>
      <c r="AH15" s="186">
        <v>1694</v>
      </c>
      <c r="AI15" s="186">
        <v>3100</v>
      </c>
      <c r="AJ15" s="186">
        <v>1</v>
      </c>
      <c r="AK15" s="186">
        <v>0</v>
      </c>
      <c r="AL15" s="186">
        <v>0</v>
      </c>
      <c r="AM15" s="186">
        <v>15372000</v>
      </c>
      <c r="AN15" s="186">
        <v>2135</v>
      </c>
      <c r="AO15" s="186">
        <v>447000</v>
      </c>
      <c r="AP15" s="186">
        <v>149</v>
      </c>
      <c r="AQ15" s="186">
        <v>9928000</v>
      </c>
      <c r="AR15" s="186">
        <v>2482</v>
      </c>
      <c r="AS15" s="186">
        <v>2400</v>
      </c>
      <c r="AT15" s="186">
        <v>1</v>
      </c>
      <c r="AU15" s="186">
        <v>1600</v>
      </c>
      <c r="AV15" s="186">
        <v>1</v>
      </c>
      <c r="AW15" s="186">
        <v>528000</v>
      </c>
      <c r="AX15" s="186">
        <v>132</v>
      </c>
      <c r="AY15" s="186">
        <v>5868000</v>
      </c>
      <c r="AZ15" s="186">
        <v>1467</v>
      </c>
      <c r="BA15" s="186">
        <v>7435</v>
      </c>
      <c r="BB15" s="186">
        <v>4511</v>
      </c>
      <c r="BC15" s="186">
        <v>78</v>
      </c>
      <c r="BD15" s="186">
        <v>1338</v>
      </c>
      <c r="BE15" s="186">
        <v>12229</v>
      </c>
    </row>
    <row r="16" spans="1:57" s="129" customFormat="1" ht="18" customHeight="1">
      <c r="A16" s="283"/>
      <c r="B16" s="482">
        <v>0</v>
      </c>
      <c r="C16" s="482">
        <v>0</v>
      </c>
      <c r="D16" s="483" t="s">
        <v>8</v>
      </c>
      <c r="E16" s="457" t="s">
        <v>8</v>
      </c>
      <c r="F16" s="484">
        <v>0</v>
      </c>
      <c r="G16" s="459">
        <v>0</v>
      </c>
      <c r="H16" s="483" t="s">
        <v>8</v>
      </c>
      <c r="I16" s="457" t="s">
        <v>8</v>
      </c>
      <c r="J16" s="484">
        <f t="shared" si="0"/>
        <v>0</v>
      </c>
      <c r="K16" s="484">
        <f t="shared" si="1"/>
        <v>0</v>
      </c>
      <c r="L16" s="485">
        <v>0</v>
      </c>
      <c r="M16" s="456" t="s">
        <v>8</v>
      </c>
      <c r="N16" s="483" t="s">
        <v>8</v>
      </c>
      <c r="O16" s="491" t="s">
        <v>8</v>
      </c>
      <c r="P16" s="267"/>
      <c r="Q16" s="283"/>
      <c r="R16" s="236">
        <v>0</v>
      </c>
      <c r="S16" s="236">
        <v>0</v>
      </c>
      <c r="T16" s="485">
        <v>0</v>
      </c>
      <c r="U16" s="456" t="s">
        <v>8</v>
      </c>
      <c r="V16" s="483" t="s">
        <v>8</v>
      </c>
      <c r="W16" s="491" t="s">
        <v>8</v>
      </c>
      <c r="X16" s="147"/>
      <c r="Y16" s="186">
        <v>0</v>
      </c>
      <c r="Z16" s="186">
        <v>0</v>
      </c>
      <c r="AA16" s="186">
        <v>0</v>
      </c>
      <c r="AB16" s="186">
        <v>0</v>
      </c>
      <c r="AC16" s="186">
        <v>0</v>
      </c>
      <c r="AD16" s="186">
        <v>0</v>
      </c>
      <c r="AE16" s="186">
        <v>0</v>
      </c>
      <c r="AF16" s="186">
        <v>0</v>
      </c>
      <c r="AG16" s="186">
        <v>0</v>
      </c>
      <c r="AH16" s="186">
        <v>0</v>
      </c>
      <c r="AI16" s="186">
        <v>0</v>
      </c>
      <c r="AJ16" s="186">
        <v>0</v>
      </c>
      <c r="AK16" s="186">
        <v>0</v>
      </c>
      <c r="AL16" s="186">
        <v>0</v>
      </c>
      <c r="AM16" s="186">
        <v>0</v>
      </c>
      <c r="AN16" s="186">
        <v>0</v>
      </c>
      <c r="AO16" s="186">
        <v>0</v>
      </c>
      <c r="AP16" s="186">
        <v>0</v>
      </c>
      <c r="AQ16" s="186">
        <v>0</v>
      </c>
      <c r="AR16" s="186">
        <v>0</v>
      </c>
      <c r="AS16" s="186">
        <v>0</v>
      </c>
      <c r="AT16" s="186">
        <v>0</v>
      </c>
      <c r="AU16" s="186">
        <v>0</v>
      </c>
      <c r="AV16" s="186">
        <v>0</v>
      </c>
      <c r="AW16" s="186">
        <v>0</v>
      </c>
      <c r="AX16" s="186">
        <v>0</v>
      </c>
      <c r="AY16" s="186">
        <v>0</v>
      </c>
      <c r="AZ16" s="186">
        <v>0</v>
      </c>
      <c r="BA16" s="186">
        <v>0</v>
      </c>
      <c r="BB16" s="186">
        <v>0</v>
      </c>
      <c r="BC16" s="186">
        <v>0</v>
      </c>
      <c r="BD16" s="186">
        <v>0</v>
      </c>
      <c r="BE16" s="186">
        <v>0</v>
      </c>
    </row>
    <row r="17" spans="1:57" s="129" customFormat="1" ht="18" customHeight="1">
      <c r="A17" s="288" t="s">
        <v>178</v>
      </c>
      <c r="B17" s="240">
        <v>9600</v>
      </c>
      <c r="C17" s="240">
        <v>4</v>
      </c>
      <c r="D17" s="476">
        <v>133.33333333333331</v>
      </c>
      <c r="E17" s="405">
        <v>133.33333333333331</v>
      </c>
      <c r="F17" s="235">
        <v>430700</v>
      </c>
      <c r="G17" s="415">
        <v>73</v>
      </c>
      <c r="H17" s="476">
        <v>97.333333333333343</v>
      </c>
      <c r="I17" s="405">
        <v>97.333333333333343</v>
      </c>
      <c r="J17" s="235">
        <f>SUM(F17,B17)</f>
        <v>440300</v>
      </c>
      <c r="K17" s="235">
        <f>SUM(C17,G17)</f>
        <v>77</v>
      </c>
      <c r="L17" s="428">
        <v>64</v>
      </c>
      <c r="M17" s="432">
        <v>97.909717589504112</v>
      </c>
      <c r="N17" s="476">
        <v>98.71794871794873</v>
      </c>
      <c r="O17" s="489">
        <v>96.969696969696969</v>
      </c>
      <c r="P17" s="267"/>
      <c r="Q17" s="288" t="s">
        <v>256</v>
      </c>
      <c r="R17" s="235">
        <v>13674000</v>
      </c>
      <c r="S17" s="235">
        <v>2279</v>
      </c>
      <c r="T17" s="428">
        <v>2069</v>
      </c>
      <c r="U17" s="432">
        <v>100.04389815627744</v>
      </c>
      <c r="V17" s="476">
        <v>100.04389815627744</v>
      </c>
      <c r="W17" s="489">
        <v>100.53449951409135</v>
      </c>
      <c r="X17" s="418" t="s">
        <v>65</v>
      </c>
      <c r="Y17" s="186">
        <v>22500</v>
      </c>
      <c r="Z17" s="186">
        <v>9</v>
      </c>
      <c r="AA17" s="186">
        <v>14330000</v>
      </c>
      <c r="AB17" s="186">
        <v>14330</v>
      </c>
      <c r="AC17" s="186">
        <v>1635600</v>
      </c>
      <c r="AD17" s="186">
        <v>1363</v>
      </c>
      <c r="AE17" s="186">
        <v>3150400</v>
      </c>
      <c r="AF17" s="186">
        <v>1969</v>
      </c>
      <c r="AG17" s="186">
        <v>7207200</v>
      </c>
      <c r="AH17" s="186">
        <v>3003</v>
      </c>
      <c r="AI17" s="186">
        <v>3100</v>
      </c>
      <c r="AJ17" s="186">
        <v>1</v>
      </c>
      <c r="AK17" s="186">
        <v>16500</v>
      </c>
      <c r="AL17" s="186">
        <v>3</v>
      </c>
      <c r="AM17" s="186">
        <v>26920800</v>
      </c>
      <c r="AN17" s="186">
        <v>3739</v>
      </c>
      <c r="AO17" s="186">
        <v>756000</v>
      </c>
      <c r="AP17" s="186">
        <v>252</v>
      </c>
      <c r="AQ17" s="186">
        <v>11828000</v>
      </c>
      <c r="AR17" s="186">
        <v>2957</v>
      </c>
      <c r="AS17" s="186">
        <v>0</v>
      </c>
      <c r="AT17" s="186">
        <v>0</v>
      </c>
      <c r="AU17" s="186">
        <v>4800</v>
      </c>
      <c r="AV17" s="186">
        <v>3</v>
      </c>
      <c r="AW17" s="186">
        <v>532000</v>
      </c>
      <c r="AX17" s="186">
        <v>133</v>
      </c>
      <c r="AY17" s="186">
        <v>8744000</v>
      </c>
      <c r="AZ17" s="186">
        <v>2186</v>
      </c>
      <c r="BA17" s="186">
        <v>15794</v>
      </c>
      <c r="BB17" s="186">
        <v>8419</v>
      </c>
      <c r="BC17" s="186">
        <v>115</v>
      </c>
      <c r="BD17" s="186">
        <v>2036</v>
      </c>
      <c r="BE17" s="186">
        <v>24064</v>
      </c>
    </row>
    <row r="18" spans="1:57" s="129" customFormat="1" ht="18" customHeight="1">
      <c r="A18" s="283"/>
      <c r="B18" s="482">
        <v>0</v>
      </c>
      <c r="C18" s="482">
        <v>0</v>
      </c>
      <c r="D18" s="483" t="s">
        <v>8</v>
      </c>
      <c r="E18" s="457" t="s">
        <v>8</v>
      </c>
      <c r="F18" s="484">
        <v>0</v>
      </c>
      <c r="G18" s="459">
        <v>0</v>
      </c>
      <c r="H18" s="483" t="s">
        <v>8</v>
      </c>
      <c r="I18" s="457" t="s">
        <v>8</v>
      </c>
      <c r="J18" s="484">
        <f t="shared" si="0"/>
        <v>0</v>
      </c>
      <c r="K18" s="484">
        <f t="shared" si="1"/>
        <v>0</v>
      </c>
      <c r="L18" s="485">
        <v>0</v>
      </c>
      <c r="M18" s="456" t="s">
        <v>8</v>
      </c>
      <c r="N18" s="483" t="s">
        <v>8</v>
      </c>
      <c r="O18" s="491" t="s">
        <v>8</v>
      </c>
      <c r="P18" s="267"/>
      <c r="Q18" s="283"/>
      <c r="R18" s="236">
        <v>0</v>
      </c>
      <c r="S18" s="236">
        <v>0</v>
      </c>
      <c r="T18" s="485">
        <v>0</v>
      </c>
      <c r="U18" s="456" t="s">
        <v>8</v>
      </c>
      <c r="V18" s="483" t="s">
        <v>8</v>
      </c>
      <c r="W18" s="491" t="s">
        <v>8</v>
      </c>
      <c r="X18" s="147"/>
      <c r="Y18" s="186">
        <v>0</v>
      </c>
      <c r="Z18" s="186">
        <v>0</v>
      </c>
      <c r="AA18" s="186">
        <v>0</v>
      </c>
      <c r="AB18" s="186">
        <v>0</v>
      </c>
      <c r="AC18" s="186">
        <v>0</v>
      </c>
      <c r="AD18" s="186">
        <v>0</v>
      </c>
      <c r="AE18" s="186">
        <v>0</v>
      </c>
      <c r="AF18" s="186">
        <v>0</v>
      </c>
      <c r="AG18" s="186">
        <v>0</v>
      </c>
      <c r="AH18" s="186">
        <v>0</v>
      </c>
      <c r="AI18" s="186">
        <v>0</v>
      </c>
      <c r="AJ18" s="186">
        <v>0</v>
      </c>
      <c r="AK18" s="186">
        <v>0</v>
      </c>
      <c r="AL18" s="186">
        <v>0</v>
      </c>
      <c r="AM18" s="186">
        <v>0</v>
      </c>
      <c r="AN18" s="186">
        <v>0</v>
      </c>
      <c r="AO18" s="186">
        <v>0</v>
      </c>
      <c r="AP18" s="186">
        <v>0</v>
      </c>
      <c r="AQ18" s="186">
        <v>0</v>
      </c>
      <c r="AR18" s="186">
        <v>0</v>
      </c>
      <c r="AS18" s="186">
        <v>0</v>
      </c>
      <c r="AT18" s="186">
        <v>0</v>
      </c>
      <c r="AU18" s="186">
        <v>0</v>
      </c>
      <c r="AV18" s="186">
        <v>0</v>
      </c>
      <c r="AW18" s="186">
        <v>0</v>
      </c>
      <c r="AX18" s="186">
        <v>0</v>
      </c>
      <c r="AY18" s="186">
        <v>0</v>
      </c>
      <c r="AZ18" s="186">
        <v>0</v>
      </c>
      <c r="BA18" s="186">
        <v>0</v>
      </c>
      <c r="BB18" s="186">
        <v>0</v>
      </c>
      <c r="BC18" s="186">
        <v>0</v>
      </c>
      <c r="BD18" s="186">
        <v>0</v>
      </c>
      <c r="BE18" s="186">
        <v>0</v>
      </c>
    </row>
    <row r="19" spans="1:57" s="129" customFormat="1" ht="18" customHeight="1">
      <c r="A19" s="288" t="s">
        <v>11</v>
      </c>
      <c r="B19" s="240">
        <v>52800</v>
      </c>
      <c r="C19" s="240">
        <v>22</v>
      </c>
      <c r="D19" s="476">
        <v>95.652173913043484</v>
      </c>
      <c r="E19" s="405">
        <v>95.652173913043484</v>
      </c>
      <c r="F19" s="235">
        <v>513300</v>
      </c>
      <c r="G19" s="415">
        <v>87</v>
      </c>
      <c r="H19" s="476">
        <v>98.86363636363636</v>
      </c>
      <c r="I19" s="405">
        <v>98.86363636363636</v>
      </c>
      <c r="J19" s="235">
        <f>SUM(F19,B19)</f>
        <v>566100</v>
      </c>
      <c r="K19" s="235">
        <f>SUM(C19,G19)</f>
        <v>109</v>
      </c>
      <c r="L19" s="428">
        <v>67</v>
      </c>
      <c r="M19" s="432">
        <v>98.55501392757661</v>
      </c>
      <c r="N19" s="476">
        <v>98.198198198198199</v>
      </c>
      <c r="O19" s="489">
        <v>100</v>
      </c>
      <c r="P19" s="267"/>
      <c r="Q19" s="288" t="s">
        <v>11</v>
      </c>
      <c r="R19" s="235">
        <v>16104000</v>
      </c>
      <c r="S19" s="235">
        <v>2684</v>
      </c>
      <c r="T19" s="428">
        <v>2390</v>
      </c>
      <c r="U19" s="432">
        <v>101.55126749905409</v>
      </c>
      <c r="V19" s="476">
        <v>101.55126749905409</v>
      </c>
      <c r="W19" s="489">
        <v>101.52931180968565</v>
      </c>
      <c r="X19" s="418" t="s">
        <v>66</v>
      </c>
      <c r="Y19" s="186">
        <v>27500</v>
      </c>
      <c r="Z19" s="186">
        <v>11</v>
      </c>
      <c r="AA19" s="186">
        <v>16664000</v>
      </c>
      <c r="AB19" s="186">
        <v>16664</v>
      </c>
      <c r="AC19" s="186">
        <v>1458000</v>
      </c>
      <c r="AD19" s="186">
        <v>1215</v>
      </c>
      <c r="AE19" s="186">
        <v>3540800</v>
      </c>
      <c r="AF19" s="186">
        <v>2213</v>
      </c>
      <c r="AG19" s="186">
        <v>7617600</v>
      </c>
      <c r="AH19" s="186">
        <v>3174</v>
      </c>
      <c r="AI19" s="186">
        <v>9300</v>
      </c>
      <c r="AJ19" s="186">
        <v>3</v>
      </c>
      <c r="AK19" s="186">
        <v>0</v>
      </c>
      <c r="AL19" s="186">
        <v>0</v>
      </c>
      <c r="AM19" s="186">
        <v>37951200</v>
      </c>
      <c r="AN19" s="186">
        <v>5271</v>
      </c>
      <c r="AO19" s="186">
        <v>810000</v>
      </c>
      <c r="AP19" s="186">
        <v>270</v>
      </c>
      <c r="AQ19" s="186">
        <v>13628000</v>
      </c>
      <c r="AR19" s="186">
        <v>3407</v>
      </c>
      <c r="AS19" s="186">
        <v>0</v>
      </c>
      <c r="AT19" s="186">
        <v>0</v>
      </c>
      <c r="AU19" s="186">
        <v>41600</v>
      </c>
      <c r="AV19" s="186">
        <v>26</v>
      </c>
      <c r="AW19" s="186">
        <v>528000</v>
      </c>
      <c r="AX19" s="186">
        <v>132</v>
      </c>
      <c r="AY19" s="186">
        <v>9808000</v>
      </c>
      <c r="AZ19" s="186">
        <v>2452</v>
      </c>
      <c r="BA19" s="186">
        <v>18161</v>
      </c>
      <c r="BB19" s="186">
        <v>10052</v>
      </c>
      <c r="BC19" s="186">
        <v>108</v>
      </c>
      <c r="BD19" s="186">
        <v>2272</v>
      </c>
      <c r="BE19" s="186">
        <v>27997</v>
      </c>
    </row>
    <row r="20" spans="1:57" s="129" customFormat="1" ht="18" customHeight="1">
      <c r="A20" s="283"/>
      <c r="B20" s="482">
        <v>0</v>
      </c>
      <c r="C20" s="482">
        <v>0</v>
      </c>
      <c r="D20" s="483" t="s">
        <v>8</v>
      </c>
      <c r="E20" s="457" t="s">
        <v>8</v>
      </c>
      <c r="F20" s="484">
        <v>0</v>
      </c>
      <c r="G20" s="459">
        <v>0</v>
      </c>
      <c r="H20" s="483" t="s">
        <v>8</v>
      </c>
      <c r="I20" s="457" t="s">
        <v>8</v>
      </c>
      <c r="J20" s="484">
        <f t="shared" si="0"/>
        <v>0</v>
      </c>
      <c r="K20" s="484">
        <f t="shared" si="1"/>
        <v>0</v>
      </c>
      <c r="L20" s="485">
        <v>0</v>
      </c>
      <c r="M20" s="456" t="s">
        <v>8</v>
      </c>
      <c r="N20" s="483" t="s">
        <v>8</v>
      </c>
      <c r="O20" s="491" t="s">
        <v>8</v>
      </c>
      <c r="P20" s="267"/>
      <c r="Q20" s="283"/>
      <c r="R20" s="236">
        <v>0</v>
      </c>
      <c r="S20" s="236">
        <v>0</v>
      </c>
      <c r="T20" s="485">
        <v>0</v>
      </c>
      <c r="U20" s="456" t="s">
        <v>8</v>
      </c>
      <c r="V20" s="483" t="s">
        <v>8</v>
      </c>
      <c r="W20" s="491" t="s">
        <v>8</v>
      </c>
      <c r="X20" s="147"/>
      <c r="Y20" s="186">
        <v>0</v>
      </c>
      <c r="Z20" s="186">
        <v>0</v>
      </c>
      <c r="AA20" s="186">
        <v>0</v>
      </c>
      <c r="AB20" s="186">
        <v>0</v>
      </c>
      <c r="AC20" s="186">
        <v>0</v>
      </c>
      <c r="AD20" s="186">
        <v>0</v>
      </c>
      <c r="AE20" s="186">
        <v>0</v>
      </c>
      <c r="AF20" s="186">
        <v>0</v>
      </c>
      <c r="AG20" s="186">
        <v>0</v>
      </c>
      <c r="AH20" s="186">
        <v>0</v>
      </c>
      <c r="AI20" s="186">
        <v>0</v>
      </c>
      <c r="AJ20" s="186">
        <v>0</v>
      </c>
      <c r="AK20" s="186">
        <v>0</v>
      </c>
      <c r="AL20" s="186">
        <v>0</v>
      </c>
      <c r="AM20" s="186">
        <v>0</v>
      </c>
      <c r="AN20" s="186">
        <v>0</v>
      </c>
      <c r="AO20" s="186">
        <v>0</v>
      </c>
      <c r="AP20" s="186">
        <v>0</v>
      </c>
      <c r="AQ20" s="186">
        <v>0</v>
      </c>
      <c r="AR20" s="186">
        <v>0</v>
      </c>
      <c r="AS20" s="186">
        <v>0</v>
      </c>
      <c r="AT20" s="186">
        <v>0</v>
      </c>
      <c r="AU20" s="186">
        <v>0</v>
      </c>
      <c r="AV20" s="186">
        <v>0</v>
      </c>
      <c r="AW20" s="186">
        <v>0</v>
      </c>
      <c r="AX20" s="186">
        <v>0</v>
      </c>
      <c r="AY20" s="186">
        <v>0</v>
      </c>
      <c r="AZ20" s="186">
        <v>0</v>
      </c>
      <c r="BA20" s="186">
        <v>0</v>
      </c>
      <c r="BB20" s="186">
        <v>0</v>
      </c>
      <c r="BC20" s="186">
        <v>0</v>
      </c>
      <c r="BD20" s="186">
        <v>0</v>
      </c>
      <c r="BE20" s="186">
        <v>0</v>
      </c>
    </row>
    <row r="21" spans="1:57" s="129" customFormat="1" ht="18" customHeight="1">
      <c r="A21" s="288" t="s">
        <v>12</v>
      </c>
      <c r="B21" s="240">
        <v>199200</v>
      </c>
      <c r="C21" s="240">
        <v>83</v>
      </c>
      <c r="D21" s="476">
        <v>103.75000000000001</v>
      </c>
      <c r="E21" s="405">
        <v>103.75000000000001</v>
      </c>
      <c r="F21" s="235">
        <v>354000</v>
      </c>
      <c r="G21" s="415">
        <v>60</v>
      </c>
      <c r="H21" s="476">
        <v>92.307692307692307</v>
      </c>
      <c r="I21" s="405">
        <v>92.307692307692307</v>
      </c>
      <c r="J21" s="235">
        <f>SUM(F21,B21)</f>
        <v>553200</v>
      </c>
      <c r="K21" s="235">
        <f>SUM(C21,G21)</f>
        <v>143</v>
      </c>
      <c r="L21" s="428">
        <v>107</v>
      </c>
      <c r="M21" s="432">
        <v>96.12510860121634</v>
      </c>
      <c r="N21" s="476">
        <v>98.620689655172413</v>
      </c>
      <c r="O21" s="489">
        <v>97.27272727272728</v>
      </c>
      <c r="P21" s="267"/>
      <c r="Q21" s="288" t="s">
        <v>12</v>
      </c>
      <c r="R21" s="235">
        <v>17364000</v>
      </c>
      <c r="S21" s="235">
        <v>2894</v>
      </c>
      <c r="T21" s="428">
        <v>2601</v>
      </c>
      <c r="U21" s="432">
        <v>100.69589422407795</v>
      </c>
      <c r="V21" s="476">
        <v>100.69589422407795</v>
      </c>
      <c r="W21" s="489">
        <v>100.73586367157243</v>
      </c>
      <c r="X21" s="418" t="s">
        <v>67</v>
      </c>
      <c r="Y21" s="186">
        <v>40000</v>
      </c>
      <c r="Z21" s="186">
        <v>16</v>
      </c>
      <c r="AA21" s="186">
        <v>19194000</v>
      </c>
      <c r="AB21" s="186">
        <v>19194</v>
      </c>
      <c r="AC21" s="186">
        <v>1638000</v>
      </c>
      <c r="AD21" s="186">
        <v>1365</v>
      </c>
      <c r="AE21" s="186">
        <v>3400000</v>
      </c>
      <c r="AF21" s="186">
        <v>2125</v>
      </c>
      <c r="AG21" s="186">
        <v>8860800</v>
      </c>
      <c r="AH21" s="186">
        <v>3692</v>
      </c>
      <c r="AI21" s="186">
        <v>3100</v>
      </c>
      <c r="AJ21" s="186">
        <v>1</v>
      </c>
      <c r="AK21" s="186">
        <v>5500</v>
      </c>
      <c r="AL21" s="186">
        <v>1</v>
      </c>
      <c r="AM21" s="186">
        <v>36698400</v>
      </c>
      <c r="AN21" s="186">
        <v>5097</v>
      </c>
      <c r="AO21" s="186">
        <v>957000</v>
      </c>
      <c r="AP21" s="186">
        <v>319</v>
      </c>
      <c r="AQ21" s="186">
        <v>14052000</v>
      </c>
      <c r="AR21" s="186">
        <v>3513</v>
      </c>
      <c r="AS21" s="186">
        <v>0</v>
      </c>
      <c r="AT21" s="186">
        <v>0</v>
      </c>
      <c r="AU21" s="186">
        <v>120000</v>
      </c>
      <c r="AV21" s="186">
        <v>75</v>
      </c>
      <c r="AW21" s="186">
        <v>388000</v>
      </c>
      <c r="AX21" s="186">
        <v>97</v>
      </c>
      <c r="AY21" s="186">
        <v>11760000</v>
      </c>
      <c r="AZ21" s="186">
        <v>2940</v>
      </c>
      <c r="BA21" s="186">
        <v>20432</v>
      </c>
      <c r="BB21" s="186">
        <v>10413</v>
      </c>
      <c r="BC21" s="186">
        <v>133</v>
      </c>
      <c r="BD21" s="186">
        <v>2735</v>
      </c>
      <c r="BE21" s="186">
        <v>30683</v>
      </c>
    </row>
    <row r="22" spans="1:57" s="129" customFormat="1" ht="18" customHeight="1">
      <c r="A22" s="283"/>
      <c r="B22" s="482">
        <v>0</v>
      </c>
      <c r="C22" s="482">
        <v>0</v>
      </c>
      <c r="D22" s="483" t="s">
        <v>8</v>
      </c>
      <c r="E22" s="457" t="s">
        <v>8</v>
      </c>
      <c r="F22" s="484">
        <v>0</v>
      </c>
      <c r="G22" s="459">
        <v>0</v>
      </c>
      <c r="H22" s="483" t="s">
        <v>8</v>
      </c>
      <c r="I22" s="457" t="s">
        <v>8</v>
      </c>
      <c r="J22" s="484">
        <f t="shared" si="0"/>
        <v>0</v>
      </c>
      <c r="K22" s="484">
        <f t="shared" si="1"/>
        <v>0</v>
      </c>
      <c r="L22" s="485">
        <v>0</v>
      </c>
      <c r="M22" s="456" t="s">
        <v>8</v>
      </c>
      <c r="N22" s="483" t="s">
        <v>8</v>
      </c>
      <c r="O22" s="491" t="s">
        <v>8</v>
      </c>
      <c r="P22" s="267"/>
      <c r="Q22" s="283"/>
      <c r="R22" s="236">
        <v>0</v>
      </c>
      <c r="S22" s="236">
        <v>0</v>
      </c>
      <c r="T22" s="485">
        <v>0</v>
      </c>
      <c r="U22" s="456" t="s">
        <v>8</v>
      </c>
      <c r="V22" s="483" t="s">
        <v>8</v>
      </c>
      <c r="W22" s="491" t="s">
        <v>8</v>
      </c>
      <c r="X22" s="147"/>
      <c r="Y22" s="186">
        <v>0</v>
      </c>
      <c r="Z22" s="186">
        <v>0</v>
      </c>
      <c r="AA22" s="186">
        <v>0</v>
      </c>
      <c r="AB22" s="186">
        <v>0</v>
      </c>
      <c r="AC22" s="186">
        <v>0</v>
      </c>
      <c r="AD22" s="186">
        <v>0</v>
      </c>
      <c r="AE22" s="186">
        <v>0</v>
      </c>
      <c r="AF22" s="186">
        <v>0</v>
      </c>
      <c r="AG22" s="186">
        <v>0</v>
      </c>
      <c r="AH22" s="186">
        <v>0</v>
      </c>
      <c r="AI22" s="186">
        <v>0</v>
      </c>
      <c r="AJ22" s="186">
        <v>0</v>
      </c>
      <c r="AK22" s="186">
        <v>0</v>
      </c>
      <c r="AL22" s="186">
        <v>0</v>
      </c>
      <c r="AM22" s="186">
        <v>0</v>
      </c>
      <c r="AN22" s="186">
        <v>0</v>
      </c>
      <c r="AO22" s="186">
        <v>0</v>
      </c>
      <c r="AP22" s="186">
        <v>0</v>
      </c>
      <c r="AQ22" s="186">
        <v>0</v>
      </c>
      <c r="AR22" s="186">
        <v>0</v>
      </c>
      <c r="AS22" s="186">
        <v>0</v>
      </c>
      <c r="AT22" s="186">
        <v>0</v>
      </c>
      <c r="AU22" s="186">
        <v>0</v>
      </c>
      <c r="AV22" s="186">
        <v>0</v>
      </c>
      <c r="AW22" s="186">
        <v>0</v>
      </c>
      <c r="AX22" s="186">
        <v>0</v>
      </c>
      <c r="AY22" s="186">
        <v>0</v>
      </c>
      <c r="AZ22" s="186">
        <v>0</v>
      </c>
      <c r="BA22" s="186">
        <v>0</v>
      </c>
      <c r="BB22" s="186">
        <v>0</v>
      </c>
      <c r="BC22" s="186">
        <v>0</v>
      </c>
      <c r="BD22" s="186">
        <v>0</v>
      </c>
      <c r="BE22" s="186">
        <v>0</v>
      </c>
    </row>
    <row r="23" spans="1:57" s="129" customFormat="1" ht="18" customHeight="1">
      <c r="A23" s="288" t="s">
        <v>179</v>
      </c>
      <c r="B23" s="240">
        <v>247200</v>
      </c>
      <c r="C23" s="240">
        <v>103</v>
      </c>
      <c r="D23" s="476">
        <v>100.98039215686273</v>
      </c>
      <c r="E23" s="405">
        <v>100.98039215686273</v>
      </c>
      <c r="F23" s="235">
        <v>1079700</v>
      </c>
      <c r="G23" s="415">
        <v>183</v>
      </c>
      <c r="H23" s="476">
        <v>89.268292682926827</v>
      </c>
      <c r="I23" s="405">
        <v>89.268292682926827</v>
      </c>
      <c r="J23" s="235">
        <f>SUM(F23,B23)</f>
        <v>1326900</v>
      </c>
      <c r="K23" s="235">
        <f>SUM(C23,G23)</f>
        <v>286</v>
      </c>
      <c r="L23" s="428">
        <v>164</v>
      </c>
      <c r="M23" s="432">
        <v>91.239771711476308</v>
      </c>
      <c r="N23" s="476">
        <v>93.159609120521168</v>
      </c>
      <c r="O23" s="489">
        <v>100.61349693251533</v>
      </c>
      <c r="P23" s="267"/>
      <c r="Q23" s="288" t="s">
        <v>257</v>
      </c>
      <c r="R23" s="235">
        <v>19110000</v>
      </c>
      <c r="S23" s="235">
        <v>3185</v>
      </c>
      <c r="T23" s="428">
        <v>2803</v>
      </c>
      <c r="U23" s="432">
        <v>101.5301243226012</v>
      </c>
      <c r="V23" s="476">
        <v>101.5301243226012</v>
      </c>
      <c r="W23" s="489">
        <v>100.07140307033202</v>
      </c>
      <c r="X23" s="418" t="s">
        <v>68</v>
      </c>
      <c r="Y23" s="186">
        <v>47500</v>
      </c>
      <c r="Z23" s="186">
        <v>19</v>
      </c>
      <c r="AA23" s="186">
        <v>20659000</v>
      </c>
      <c r="AB23" s="186">
        <v>20659</v>
      </c>
      <c r="AC23" s="186">
        <v>1435200</v>
      </c>
      <c r="AD23" s="186">
        <v>1196</v>
      </c>
      <c r="AE23" s="186">
        <v>3470400</v>
      </c>
      <c r="AF23" s="186">
        <v>2169</v>
      </c>
      <c r="AG23" s="186">
        <v>9031200</v>
      </c>
      <c r="AH23" s="186">
        <v>3763</v>
      </c>
      <c r="AI23" s="186">
        <v>3100</v>
      </c>
      <c r="AJ23" s="186">
        <v>1</v>
      </c>
      <c r="AK23" s="186">
        <v>11000</v>
      </c>
      <c r="AL23" s="186">
        <v>2</v>
      </c>
      <c r="AM23" s="186">
        <v>55879200</v>
      </c>
      <c r="AN23" s="186">
        <v>7761</v>
      </c>
      <c r="AO23" s="186">
        <v>1170000</v>
      </c>
      <c r="AP23" s="186">
        <v>390</v>
      </c>
      <c r="AQ23" s="186">
        <v>18608000</v>
      </c>
      <c r="AR23" s="186">
        <v>4652</v>
      </c>
      <c r="AS23" s="186">
        <v>0</v>
      </c>
      <c r="AT23" s="186">
        <v>0</v>
      </c>
      <c r="AU23" s="186">
        <v>148800</v>
      </c>
      <c r="AV23" s="186">
        <v>93</v>
      </c>
      <c r="AW23" s="186">
        <v>772000</v>
      </c>
      <c r="AX23" s="186">
        <v>193</v>
      </c>
      <c r="AY23" s="186">
        <v>12200000</v>
      </c>
      <c r="AZ23" s="186">
        <v>3050</v>
      </c>
      <c r="BA23" s="186">
        <v>21677</v>
      </c>
      <c r="BB23" s="186">
        <v>13964</v>
      </c>
      <c r="BC23" s="186">
        <v>185</v>
      </c>
      <c r="BD23" s="186">
        <v>2791</v>
      </c>
      <c r="BE23" s="186">
        <v>35129</v>
      </c>
    </row>
    <row r="24" spans="1:57" s="129" customFormat="1" ht="18" customHeight="1">
      <c r="A24" s="283"/>
      <c r="B24" s="482">
        <v>0</v>
      </c>
      <c r="C24" s="482">
        <v>0</v>
      </c>
      <c r="D24" s="483" t="s">
        <v>8</v>
      </c>
      <c r="E24" s="457" t="s">
        <v>8</v>
      </c>
      <c r="F24" s="484">
        <v>0</v>
      </c>
      <c r="G24" s="459">
        <v>0</v>
      </c>
      <c r="H24" s="483" t="s">
        <v>8</v>
      </c>
      <c r="I24" s="457" t="s">
        <v>8</v>
      </c>
      <c r="J24" s="484">
        <f t="shared" si="0"/>
        <v>0</v>
      </c>
      <c r="K24" s="484">
        <f t="shared" si="1"/>
        <v>0</v>
      </c>
      <c r="L24" s="485">
        <v>0</v>
      </c>
      <c r="M24" s="456" t="s">
        <v>8</v>
      </c>
      <c r="N24" s="483" t="s">
        <v>8</v>
      </c>
      <c r="O24" s="491" t="s">
        <v>8</v>
      </c>
      <c r="P24" s="267"/>
      <c r="Q24" s="283"/>
      <c r="R24" s="236">
        <v>0</v>
      </c>
      <c r="S24" s="236">
        <v>0</v>
      </c>
      <c r="T24" s="485">
        <v>0</v>
      </c>
      <c r="U24" s="456" t="s">
        <v>8</v>
      </c>
      <c r="V24" s="483" t="s">
        <v>8</v>
      </c>
      <c r="W24" s="491" t="s">
        <v>8</v>
      </c>
      <c r="X24" s="147"/>
      <c r="Y24" s="186">
        <v>0</v>
      </c>
      <c r="Z24" s="186">
        <v>0</v>
      </c>
      <c r="AA24" s="186">
        <v>0</v>
      </c>
      <c r="AB24" s="186">
        <v>0</v>
      </c>
      <c r="AC24" s="186">
        <v>0</v>
      </c>
      <c r="AD24" s="186">
        <v>0</v>
      </c>
      <c r="AE24" s="186">
        <v>0</v>
      </c>
      <c r="AF24" s="186">
        <v>0</v>
      </c>
      <c r="AG24" s="186">
        <v>0</v>
      </c>
      <c r="AH24" s="186">
        <v>0</v>
      </c>
      <c r="AI24" s="186">
        <v>0</v>
      </c>
      <c r="AJ24" s="186">
        <v>0</v>
      </c>
      <c r="AK24" s="186">
        <v>0</v>
      </c>
      <c r="AL24" s="186">
        <v>0</v>
      </c>
      <c r="AM24" s="186">
        <v>0</v>
      </c>
      <c r="AN24" s="186">
        <v>0</v>
      </c>
      <c r="AO24" s="186">
        <v>0</v>
      </c>
      <c r="AP24" s="186">
        <v>0</v>
      </c>
      <c r="AQ24" s="186">
        <v>0</v>
      </c>
      <c r="AR24" s="186">
        <v>0</v>
      </c>
      <c r="AS24" s="186">
        <v>0</v>
      </c>
      <c r="AT24" s="186">
        <v>0</v>
      </c>
      <c r="AU24" s="186">
        <v>0</v>
      </c>
      <c r="AV24" s="186">
        <v>0</v>
      </c>
      <c r="AW24" s="186">
        <v>0</v>
      </c>
      <c r="AX24" s="186">
        <v>0</v>
      </c>
      <c r="AY24" s="186">
        <v>0</v>
      </c>
      <c r="AZ24" s="186">
        <v>0</v>
      </c>
      <c r="BA24" s="186">
        <v>0</v>
      </c>
      <c r="BB24" s="186">
        <v>0</v>
      </c>
      <c r="BC24" s="186">
        <v>0</v>
      </c>
      <c r="BD24" s="186">
        <v>0</v>
      </c>
      <c r="BE24" s="186">
        <v>0</v>
      </c>
    </row>
    <row r="25" spans="1:57" s="129" customFormat="1" ht="18" customHeight="1">
      <c r="A25" s="288" t="s">
        <v>180</v>
      </c>
      <c r="B25" s="240">
        <v>31200</v>
      </c>
      <c r="C25" s="240">
        <v>13</v>
      </c>
      <c r="D25" s="476">
        <v>100</v>
      </c>
      <c r="E25" s="405">
        <v>100</v>
      </c>
      <c r="F25" s="235">
        <v>271400</v>
      </c>
      <c r="G25" s="415">
        <v>46</v>
      </c>
      <c r="H25" s="476">
        <v>102.22222222222221</v>
      </c>
      <c r="I25" s="405">
        <v>102.22222222222221</v>
      </c>
      <c r="J25" s="235">
        <f>SUM(F25,B25)</f>
        <v>302600</v>
      </c>
      <c r="K25" s="235">
        <f>SUM(C25,G25)</f>
        <v>59</v>
      </c>
      <c r="L25" s="428">
        <v>53</v>
      </c>
      <c r="M25" s="432">
        <v>101.98854061341423</v>
      </c>
      <c r="N25" s="476">
        <v>101.72413793103448</v>
      </c>
      <c r="O25" s="489">
        <v>101.92307692307692</v>
      </c>
      <c r="P25" s="267"/>
      <c r="Q25" s="288" t="s">
        <v>258</v>
      </c>
      <c r="R25" s="235">
        <v>13044000</v>
      </c>
      <c r="S25" s="235">
        <v>2174</v>
      </c>
      <c r="T25" s="428">
        <v>1945</v>
      </c>
      <c r="U25" s="432">
        <v>98.773284870513407</v>
      </c>
      <c r="V25" s="476">
        <v>98.773284870513407</v>
      </c>
      <c r="W25" s="489">
        <v>99.184089750127498</v>
      </c>
      <c r="X25" s="418" t="s">
        <v>69</v>
      </c>
      <c r="Y25" s="186">
        <v>20000</v>
      </c>
      <c r="Z25" s="186">
        <v>8</v>
      </c>
      <c r="AA25" s="186">
        <v>11538000</v>
      </c>
      <c r="AB25" s="186">
        <v>11538</v>
      </c>
      <c r="AC25" s="186">
        <v>1278000</v>
      </c>
      <c r="AD25" s="186">
        <v>1065</v>
      </c>
      <c r="AE25" s="186">
        <v>2692800</v>
      </c>
      <c r="AF25" s="186">
        <v>1683</v>
      </c>
      <c r="AG25" s="186">
        <v>5788800</v>
      </c>
      <c r="AH25" s="186">
        <v>2412</v>
      </c>
      <c r="AI25" s="186">
        <v>0</v>
      </c>
      <c r="AJ25" s="186">
        <v>0</v>
      </c>
      <c r="AK25" s="186">
        <v>0</v>
      </c>
      <c r="AL25" s="186">
        <v>0</v>
      </c>
      <c r="AM25" s="186">
        <v>23256000</v>
      </c>
      <c r="AN25" s="186">
        <v>3230</v>
      </c>
      <c r="AO25" s="186">
        <v>1164000</v>
      </c>
      <c r="AP25" s="186">
        <v>388</v>
      </c>
      <c r="AQ25" s="186">
        <v>9444000</v>
      </c>
      <c r="AR25" s="186">
        <v>2361</v>
      </c>
      <c r="AS25" s="186">
        <v>0</v>
      </c>
      <c r="AT25" s="186">
        <v>0</v>
      </c>
      <c r="AU25" s="186">
        <v>19200</v>
      </c>
      <c r="AV25" s="186">
        <v>12</v>
      </c>
      <c r="AW25" s="186">
        <v>252000</v>
      </c>
      <c r="AX25" s="186">
        <v>63</v>
      </c>
      <c r="AY25" s="186">
        <v>7852000</v>
      </c>
      <c r="AZ25" s="186">
        <v>1963</v>
      </c>
      <c r="BA25" s="186">
        <v>12645</v>
      </c>
      <c r="BB25" s="186">
        <v>6986</v>
      </c>
      <c r="BC25" s="186">
        <v>68</v>
      </c>
      <c r="BD25" s="186">
        <v>1804</v>
      </c>
      <c r="BE25" s="186">
        <v>19619</v>
      </c>
    </row>
    <row r="26" spans="1:57" s="129" customFormat="1" ht="18" customHeight="1">
      <c r="A26" s="283"/>
      <c r="B26" s="482">
        <v>0</v>
      </c>
      <c r="C26" s="482">
        <v>0</v>
      </c>
      <c r="D26" s="483" t="s">
        <v>8</v>
      </c>
      <c r="E26" s="457" t="s">
        <v>8</v>
      </c>
      <c r="F26" s="484">
        <v>0</v>
      </c>
      <c r="G26" s="459">
        <v>0</v>
      </c>
      <c r="H26" s="483" t="s">
        <v>8</v>
      </c>
      <c r="I26" s="457" t="s">
        <v>8</v>
      </c>
      <c r="J26" s="484">
        <f t="shared" si="0"/>
        <v>0</v>
      </c>
      <c r="K26" s="484">
        <f t="shared" si="1"/>
        <v>0</v>
      </c>
      <c r="L26" s="485">
        <v>0</v>
      </c>
      <c r="M26" s="456" t="s">
        <v>8</v>
      </c>
      <c r="N26" s="483" t="s">
        <v>8</v>
      </c>
      <c r="O26" s="491" t="s">
        <v>8</v>
      </c>
      <c r="P26" s="267"/>
      <c r="Q26" s="283"/>
      <c r="R26" s="236">
        <v>0</v>
      </c>
      <c r="S26" s="236">
        <v>0</v>
      </c>
      <c r="T26" s="485">
        <v>0</v>
      </c>
      <c r="U26" s="456" t="s">
        <v>8</v>
      </c>
      <c r="V26" s="483" t="s">
        <v>8</v>
      </c>
      <c r="W26" s="491" t="s">
        <v>8</v>
      </c>
      <c r="X26" s="147"/>
      <c r="Y26" s="186">
        <v>0</v>
      </c>
      <c r="Z26" s="186">
        <v>0</v>
      </c>
      <c r="AA26" s="186">
        <v>0</v>
      </c>
      <c r="AB26" s="186">
        <v>0</v>
      </c>
      <c r="AC26" s="186">
        <v>0</v>
      </c>
      <c r="AD26" s="186">
        <v>0</v>
      </c>
      <c r="AE26" s="186">
        <v>0</v>
      </c>
      <c r="AF26" s="186">
        <v>0</v>
      </c>
      <c r="AG26" s="186">
        <v>0</v>
      </c>
      <c r="AH26" s="186">
        <v>0</v>
      </c>
      <c r="AI26" s="186">
        <v>0</v>
      </c>
      <c r="AJ26" s="186">
        <v>0</v>
      </c>
      <c r="AK26" s="186">
        <v>0</v>
      </c>
      <c r="AL26" s="186">
        <v>0</v>
      </c>
      <c r="AM26" s="186">
        <v>0</v>
      </c>
      <c r="AN26" s="186">
        <v>0</v>
      </c>
      <c r="AO26" s="186">
        <v>0</v>
      </c>
      <c r="AP26" s="186">
        <v>0</v>
      </c>
      <c r="AQ26" s="186">
        <v>0</v>
      </c>
      <c r="AR26" s="186">
        <v>0</v>
      </c>
      <c r="AS26" s="186">
        <v>0</v>
      </c>
      <c r="AT26" s="186">
        <v>0</v>
      </c>
      <c r="AU26" s="186">
        <v>0</v>
      </c>
      <c r="AV26" s="186">
        <v>0</v>
      </c>
      <c r="AW26" s="186">
        <v>0</v>
      </c>
      <c r="AX26" s="186">
        <v>0</v>
      </c>
      <c r="AY26" s="186">
        <v>0</v>
      </c>
      <c r="AZ26" s="186">
        <v>0</v>
      </c>
      <c r="BA26" s="186">
        <v>0</v>
      </c>
      <c r="BB26" s="186">
        <v>0</v>
      </c>
      <c r="BC26" s="186">
        <v>0</v>
      </c>
      <c r="BD26" s="186">
        <v>0</v>
      </c>
      <c r="BE26" s="186">
        <v>0</v>
      </c>
    </row>
    <row r="27" spans="1:57" s="129" customFormat="1" ht="18" customHeight="1">
      <c r="A27" s="288" t="s">
        <v>13</v>
      </c>
      <c r="B27" s="240">
        <v>14400</v>
      </c>
      <c r="C27" s="240">
        <v>6</v>
      </c>
      <c r="D27" s="476">
        <v>100</v>
      </c>
      <c r="E27" s="405">
        <v>100</v>
      </c>
      <c r="F27" s="235">
        <v>1097400</v>
      </c>
      <c r="G27" s="415">
        <v>186</v>
      </c>
      <c r="H27" s="476">
        <v>99.465240641711233</v>
      </c>
      <c r="I27" s="405">
        <v>99.465240641711233</v>
      </c>
      <c r="J27" s="235">
        <f>SUM(F27,B27)</f>
        <v>1111800</v>
      </c>
      <c r="K27" s="235">
        <f>SUM(C27,G27)</f>
        <v>192</v>
      </c>
      <c r="L27" s="428">
        <v>99</v>
      </c>
      <c r="M27" s="432">
        <v>99.472130267513649</v>
      </c>
      <c r="N27" s="476">
        <v>99.481865284974091</v>
      </c>
      <c r="O27" s="489">
        <v>97.058823529411768</v>
      </c>
      <c r="P27" s="267"/>
      <c r="Q27" s="288" t="s">
        <v>13</v>
      </c>
      <c r="R27" s="235">
        <v>15474000</v>
      </c>
      <c r="S27" s="235">
        <v>2579</v>
      </c>
      <c r="T27" s="428">
        <v>2351</v>
      </c>
      <c r="U27" s="432">
        <v>101.6154452324665</v>
      </c>
      <c r="V27" s="476">
        <v>101.6154452324665</v>
      </c>
      <c r="W27" s="489">
        <v>101.73085244482907</v>
      </c>
      <c r="X27" s="418" t="s">
        <v>70</v>
      </c>
      <c r="Y27" s="186">
        <v>22500</v>
      </c>
      <c r="Z27" s="186">
        <v>9</v>
      </c>
      <c r="AA27" s="186">
        <v>14661000</v>
      </c>
      <c r="AB27" s="186">
        <v>14661</v>
      </c>
      <c r="AC27" s="186">
        <v>1416000</v>
      </c>
      <c r="AD27" s="186">
        <v>1180</v>
      </c>
      <c r="AE27" s="186">
        <v>3219200</v>
      </c>
      <c r="AF27" s="186">
        <v>2012</v>
      </c>
      <c r="AG27" s="186">
        <v>7125600</v>
      </c>
      <c r="AH27" s="186">
        <v>2969</v>
      </c>
      <c r="AI27" s="186">
        <v>0</v>
      </c>
      <c r="AJ27" s="186">
        <v>0</v>
      </c>
      <c r="AK27" s="186">
        <v>0</v>
      </c>
      <c r="AL27" s="186">
        <v>0</v>
      </c>
      <c r="AM27" s="186">
        <v>32191200</v>
      </c>
      <c r="AN27" s="186">
        <v>4471</v>
      </c>
      <c r="AO27" s="186">
        <v>801000</v>
      </c>
      <c r="AP27" s="186">
        <v>267</v>
      </c>
      <c r="AQ27" s="186">
        <v>10576000</v>
      </c>
      <c r="AR27" s="186">
        <v>2644</v>
      </c>
      <c r="AS27" s="186">
        <v>0</v>
      </c>
      <c r="AT27" s="186">
        <v>0</v>
      </c>
      <c r="AU27" s="186">
        <v>9600</v>
      </c>
      <c r="AV27" s="186">
        <v>6</v>
      </c>
      <c r="AW27" s="186">
        <v>600000</v>
      </c>
      <c r="AX27" s="186">
        <v>150</v>
      </c>
      <c r="AY27" s="186">
        <v>9136000</v>
      </c>
      <c r="AZ27" s="186">
        <v>2284</v>
      </c>
      <c r="BA27" s="186">
        <v>16078</v>
      </c>
      <c r="BB27" s="186">
        <v>8973</v>
      </c>
      <c r="BC27" s="186">
        <v>119</v>
      </c>
      <c r="BD27" s="186">
        <v>2126</v>
      </c>
      <c r="BE27" s="186">
        <v>24944</v>
      </c>
    </row>
    <row r="28" spans="1:57" s="129" customFormat="1" ht="18" customHeight="1">
      <c r="A28" s="283"/>
      <c r="B28" s="482">
        <v>0</v>
      </c>
      <c r="C28" s="482">
        <v>0</v>
      </c>
      <c r="D28" s="483" t="s">
        <v>8</v>
      </c>
      <c r="E28" s="457" t="s">
        <v>8</v>
      </c>
      <c r="F28" s="484">
        <v>0</v>
      </c>
      <c r="G28" s="459">
        <v>0</v>
      </c>
      <c r="H28" s="483" t="s">
        <v>8</v>
      </c>
      <c r="I28" s="457" t="s">
        <v>8</v>
      </c>
      <c r="J28" s="484">
        <f t="shared" si="0"/>
        <v>0</v>
      </c>
      <c r="K28" s="484">
        <f t="shared" si="1"/>
        <v>0</v>
      </c>
      <c r="L28" s="485">
        <v>0</v>
      </c>
      <c r="M28" s="456" t="s">
        <v>8</v>
      </c>
      <c r="N28" s="483" t="s">
        <v>8</v>
      </c>
      <c r="O28" s="491" t="s">
        <v>8</v>
      </c>
      <c r="P28" s="267"/>
      <c r="Q28" s="283"/>
      <c r="R28" s="236">
        <v>0</v>
      </c>
      <c r="S28" s="236">
        <v>0</v>
      </c>
      <c r="T28" s="485">
        <v>0</v>
      </c>
      <c r="U28" s="456" t="s">
        <v>8</v>
      </c>
      <c r="V28" s="483" t="s">
        <v>8</v>
      </c>
      <c r="W28" s="491" t="s">
        <v>8</v>
      </c>
      <c r="X28" s="147"/>
      <c r="Y28" s="186">
        <v>0</v>
      </c>
      <c r="Z28" s="186">
        <v>0</v>
      </c>
      <c r="AA28" s="186">
        <v>0</v>
      </c>
      <c r="AB28" s="186">
        <v>0</v>
      </c>
      <c r="AC28" s="186">
        <v>0</v>
      </c>
      <c r="AD28" s="186">
        <v>0</v>
      </c>
      <c r="AE28" s="186">
        <v>0</v>
      </c>
      <c r="AF28" s="186">
        <v>0</v>
      </c>
      <c r="AG28" s="186">
        <v>0</v>
      </c>
      <c r="AH28" s="186">
        <v>0</v>
      </c>
      <c r="AI28" s="186">
        <v>0</v>
      </c>
      <c r="AJ28" s="186">
        <v>0</v>
      </c>
      <c r="AK28" s="186">
        <v>0</v>
      </c>
      <c r="AL28" s="186">
        <v>0</v>
      </c>
      <c r="AM28" s="186">
        <v>0</v>
      </c>
      <c r="AN28" s="186">
        <v>0</v>
      </c>
      <c r="AO28" s="186">
        <v>0</v>
      </c>
      <c r="AP28" s="186">
        <v>0</v>
      </c>
      <c r="AQ28" s="186">
        <v>0</v>
      </c>
      <c r="AR28" s="186">
        <v>0</v>
      </c>
      <c r="AS28" s="186">
        <v>0</v>
      </c>
      <c r="AT28" s="186">
        <v>0</v>
      </c>
      <c r="AU28" s="186">
        <v>0</v>
      </c>
      <c r="AV28" s="186">
        <v>0</v>
      </c>
      <c r="AW28" s="186">
        <v>0</v>
      </c>
      <c r="AX28" s="186">
        <v>0</v>
      </c>
      <c r="AY28" s="186">
        <v>0</v>
      </c>
      <c r="AZ28" s="186">
        <v>0</v>
      </c>
      <c r="BA28" s="186">
        <v>0</v>
      </c>
      <c r="BB28" s="186">
        <v>0</v>
      </c>
      <c r="BC28" s="186">
        <v>0</v>
      </c>
      <c r="BD28" s="186">
        <v>0</v>
      </c>
      <c r="BE28" s="186">
        <v>0</v>
      </c>
    </row>
    <row r="29" spans="1:57" s="129" customFormat="1" ht="18" customHeight="1">
      <c r="A29" s="288" t="s">
        <v>14</v>
      </c>
      <c r="B29" s="240">
        <v>492000</v>
      </c>
      <c r="C29" s="240">
        <v>205</v>
      </c>
      <c r="D29" s="476">
        <v>100.98522167487684</v>
      </c>
      <c r="E29" s="405">
        <v>100.98522167487684</v>
      </c>
      <c r="F29" s="235">
        <v>1469100</v>
      </c>
      <c r="G29" s="415">
        <v>249</v>
      </c>
      <c r="H29" s="476">
        <v>98.80952380952381</v>
      </c>
      <c r="I29" s="405">
        <v>98.80952380952381</v>
      </c>
      <c r="J29" s="235">
        <f>SUM(F29,B29)</f>
        <v>1961100</v>
      </c>
      <c r="K29" s="235">
        <f>SUM(C29,G29)</f>
        <v>454</v>
      </c>
      <c r="L29" s="428">
        <v>342</v>
      </c>
      <c r="M29" s="432">
        <v>99.346504559270528</v>
      </c>
      <c r="N29" s="476">
        <v>99.780219780219781</v>
      </c>
      <c r="O29" s="489">
        <v>97.714285714285708</v>
      </c>
      <c r="P29" s="267"/>
      <c r="Q29" s="288" t="s">
        <v>14</v>
      </c>
      <c r="R29" s="235">
        <v>22992000</v>
      </c>
      <c r="S29" s="235">
        <v>3832</v>
      </c>
      <c r="T29" s="428">
        <v>3428</v>
      </c>
      <c r="U29" s="432">
        <v>100.86864964464333</v>
      </c>
      <c r="V29" s="476">
        <v>100.86864964464333</v>
      </c>
      <c r="W29" s="489">
        <v>101.51021616819662</v>
      </c>
      <c r="X29" s="418" t="s">
        <v>71</v>
      </c>
      <c r="Y29" s="186">
        <v>57500</v>
      </c>
      <c r="Z29" s="186">
        <v>23</v>
      </c>
      <c r="AA29" s="186">
        <v>16089000</v>
      </c>
      <c r="AB29" s="186">
        <v>16089</v>
      </c>
      <c r="AC29" s="186">
        <v>1683600</v>
      </c>
      <c r="AD29" s="186">
        <v>1403</v>
      </c>
      <c r="AE29" s="186">
        <v>3459200</v>
      </c>
      <c r="AF29" s="186">
        <v>2162</v>
      </c>
      <c r="AG29" s="186">
        <v>10792800</v>
      </c>
      <c r="AH29" s="186">
        <v>4497</v>
      </c>
      <c r="AI29" s="186">
        <v>6200</v>
      </c>
      <c r="AJ29" s="186">
        <v>2</v>
      </c>
      <c r="AK29" s="186">
        <v>0</v>
      </c>
      <c r="AL29" s="186">
        <v>0</v>
      </c>
      <c r="AM29" s="186">
        <v>42696000</v>
      </c>
      <c r="AN29" s="186">
        <v>5930</v>
      </c>
      <c r="AO29" s="186">
        <v>1134000</v>
      </c>
      <c r="AP29" s="186">
        <v>378</v>
      </c>
      <c r="AQ29" s="186">
        <v>21064000</v>
      </c>
      <c r="AR29" s="186">
        <v>5266</v>
      </c>
      <c r="AS29" s="186">
        <v>0</v>
      </c>
      <c r="AT29" s="186">
        <v>0</v>
      </c>
      <c r="AU29" s="186">
        <v>321600</v>
      </c>
      <c r="AV29" s="186">
        <v>201</v>
      </c>
      <c r="AW29" s="186">
        <v>1116000</v>
      </c>
      <c r="AX29" s="186">
        <v>279</v>
      </c>
      <c r="AY29" s="186">
        <v>15468000</v>
      </c>
      <c r="AZ29" s="186">
        <v>3867</v>
      </c>
      <c r="BA29" s="186">
        <v>17263</v>
      </c>
      <c r="BB29" s="186">
        <v>12812</v>
      </c>
      <c r="BC29" s="186">
        <v>396</v>
      </c>
      <c r="BD29" s="186">
        <v>3562</v>
      </c>
      <c r="BE29" s="186">
        <v>31073</v>
      </c>
    </row>
    <row r="30" spans="1:57" s="129" customFormat="1" ht="18" customHeight="1">
      <c r="A30" s="283"/>
      <c r="B30" s="482">
        <v>0</v>
      </c>
      <c r="C30" s="482">
        <v>0</v>
      </c>
      <c r="D30" s="483" t="s">
        <v>8</v>
      </c>
      <c r="E30" s="457" t="s">
        <v>8</v>
      </c>
      <c r="F30" s="484">
        <v>0</v>
      </c>
      <c r="G30" s="459">
        <v>0</v>
      </c>
      <c r="H30" s="483" t="s">
        <v>8</v>
      </c>
      <c r="I30" s="457" t="s">
        <v>8</v>
      </c>
      <c r="J30" s="484">
        <f t="shared" si="0"/>
        <v>0</v>
      </c>
      <c r="K30" s="484">
        <f t="shared" si="1"/>
        <v>0</v>
      </c>
      <c r="L30" s="485">
        <v>0</v>
      </c>
      <c r="M30" s="456" t="s">
        <v>8</v>
      </c>
      <c r="N30" s="483" t="s">
        <v>8</v>
      </c>
      <c r="O30" s="491" t="s">
        <v>8</v>
      </c>
      <c r="P30" s="267"/>
      <c r="Q30" s="283"/>
      <c r="R30" s="236">
        <v>0</v>
      </c>
      <c r="S30" s="236">
        <v>0</v>
      </c>
      <c r="T30" s="485">
        <v>0</v>
      </c>
      <c r="U30" s="456" t="s">
        <v>8</v>
      </c>
      <c r="V30" s="483" t="s">
        <v>8</v>
      </c>
      <c r="W30" s="491" t="s">
        <v>8</v>
      </c>
      <c r="X30" s="147"/>
      <c r="Y30" s="186">
        <v>0</v>
      </c>
      <c r="Z30" s="186">
        <v>0</v>
      </c>
      <c r="AA30" s="186">
        <v>0</v>
      </c>
      <c r="AB30" s="186">
        <v>0</v>
      </c>
      <c r="AC30" s="186">
        <v>0</v>
      </c>
      <c r="AD30" s="186">
        <v>0</v>
      </c>
      <c r="AE30" s="186">
        <v>0</v>
      </c>
      <c r="AF30" s="186">
        <v>0</v>
      </c>
      <c r="AG30" s="186">
        <v>0</v>
      </c>
      <c r="AH30" s="186">
        <v>0</v>
      </c>
      <c r="AI30" s="186">
        <v>0</v>
      </c>
      <c r="AJ30" s="186">
        <v>0</v>
      </c>
      <c r="AK30" s="186">
        <v>0</v>
      </c>
      <c r="AL30" s="186">
        <v>0</v>
      </c>
      <c r="AM30" s="186">
        <v>0</v>
      </c>
      <c r="AN30" s="186">
        <v>0</v>
      </c>
      <c r="AO30" s="186">
        <v>0</v>
      </c>
      <c r="AP30" s="186">
        <v>0</v>
      </c>
      <c r="AQ30" s="186">
        <v>0</v>
      </c>
      <c r="AR30" s="186">
        <v>0</v>
      </c>
      <c r="AS30" s="186">
        <v>0</v>
      </c>
      <c r="AT30" s="186">
        <v>0</v>
      </c>
      <c r="AU30" s="186">
        <v>0</v>
      </c>
      <c r="AV30" s="186">
        <v>0</v>
      </c>
      <c r="AW30" s="186">
        <v>0</v>
      </c>
      <c r="AX30" s="186">
        <v>0</v>
      </c>
      <c r="AY30" s="186">
        <v>0</v>
      </c>
      <c r="AZ30" s="186">
        <v>0</v>
      </c>
      <c r="BA30" s="186">
        <v>0</v>
      </c>
      <c r="BB30" s="186">
        <v>0</v>
      </c>
      <c r="BC30" s="186">
        <v>0</v>
      </c>
      <c r="BD30" s="186">
        <v>0</v>
      </c>
      <c r="BE30" s="186">
        <v>0</v>
      </c>
    </row>
    <row r="31" spans="1:57" s="129" customFormat="1" ht="18" customHeight="1">
      <c r="A31" s="288" t="s">
        <v>181</v>
      </c>
      <c r="B31" s="240">
        <v>597600</v>
      </c>
      <c r="C31" s="240">
        <v>249</v>
      </c>
      <c r="D31" s="476">
        <v>100.40322580645163</v>
      </c>
      <c r="E31" s="405">
        <v>100.40322580645163</v>
      </c>
      <c r="F31" s="235">
        <v>436600</v>
      </c>
      <c r="G31" s="415">
        <v>74</v>
      </c>
      <c r="H31" s="476">
        <v>98.666666666666671</v>
      </c>
      <c r="I31" s="405">
        <v>98.666666666666671</v>
      </c>
      <c r="J31" s="235">
        <f>SUM(F31,B31)</f>
        <v>1034200</v>
      </c>
      <c r="K31" s="235">
        <f>SUM(C31,G31)</f>
        <v>323</v>
      </c>
      <c r="L31" s="428">
        <v>254</v>
      </c>
      <c r="M31" s="432">
        <v>99.662715621085098</v>
      </c>
      <c r="N31" s="476">
        <v>100</v>
      </c>
      <c r="O31" s="489">
        <v>100.79365079365078</v>
      </c>
      <c r="P31" s="267"/>
      <c r="Q31" s="288" t="s">
        <v>259</v>
      </c>
      <c r="R31" s="235">
        <v>13962000</v>
      </c>
      <c r="S31" s="235">
        <v>2327</v>
      </c>
      <c r="T31" s="428">
        <v>1914</v>
      </c>
      <c r="U31" s="432">
        <v>98.310097169412757</v>
      </c>
      <c r="V31" s="476">
        <v>98.310097169412757</v>
      </c>
      <c r="W31" s="489">
        <v>102.24358974358974</v>
      </c>
      <c r="X31" s="418" t="s">
        <v>72</v>
      </c>
      <c r="Y31" s="186">
        <v>27500</v>
      </c>
      <c r="Z31" s="186">
        <v>11</v>
      </c>
      <c r="AA31" s="186">
        <v>11182000</v>
      </c>
      <c r="AB31" s="186">
        <v>11182</v>
      </c>
      <c r="AC31" s="186">
        <v>771600</v>
      </c>
      <c r="AD31" s="186">
        <v>643</v>
      </c>
      <c r="AE31" s="186">
        <v>2164800</v>
      </c>
      <c r="AF31" s="186">
        <v>1353</v>
      </c>
      <c r="AG31" s="186">
        <v>5515200</v>
      </c>
      <c r="AH31" s="186">
        <v>2298</v>
      </c>
      <c r="AI31" s="186">
        <v>6200</v>
      </c>
      <c r="AJ31" s="186">
        <v>2</v>
      </c>
      <c r="AK31" s="186">
        <v>0</v>
      </c>
      <c r="AL31" s="186">
        <v>0</v>
      </c>
      <c r="AM31" s="186">
        <v>34214400</v>
      </c>
      <c r="AN31" s="186">
        <v>4752</v>
      </c>
      <c r="AO31" s="186">
        <v>798000</v>
      </c>
      <c r="AP31" s="186">
        <v>266</v>
      </c>
      <c r="AQ31" s="186">
        <v>12112000</v>
      </c>
      <c r="AR31" s="186">
        <v>3028</v>
      </c>
      <c r="AS31" s="186">
        <v>0</v>
      </c>
      <c r="AT31" s="186">
        <v>0</v>
      </c>
      <c r="AU31" s="186">
        <v>337600</v>
      </c>
      <c r="AV31" s="186">
        <v>211</v>
      </c>
      <c r="AW31" s="186">
        <v>424000</v>
      </c>
      <c r="AX31" s="186">
        <v>106</v>
      </c>
      <c r="AY31" s="186">
        <v>7792000</v>
      </c>
      <c r="AZ31" s="186">
        <v>1948</v>
      </c>
      <c r="BA31" s="186">
        <v>11826</v>
      </c>
      <c r="BB31" s="186">
        <v>8780</v>
      </c>
      <c r="BC31" s="186">
        <v>240</v>
      </c>
      <c r="BD31" s="186">
        <v>1824</v>
      </c>
      <c r="BE31" s="186">
        <v>20628</v>
      </c>
    </row>
    <row r="32" spans="1:57" s="129" customFormat="1" ht="18" customHeight="1">
      <c r="A32" s="283"/>
      <c r="B32" s="482">
        <v>0</v>
      </c>
      <c r="C32" s="482">
        <v>0</v>
      </c>
      <c r="D32" s="483" t="s">
        <v>8</v>
      </c>
      <c r="E32" s="457" t="s">
        <v>8</v>
      </c>
      <c r="F32" s="484">
        <v>0</v>
      </c>
      <c r="G32" s="459">
        <v>0</v>
      </c>
      <c r="H32" s="483" t="s">
        <v>8</v>
      </c>
      <c r="I32" s="457" t="s">
        <v>8</v>
      </c>
      <c r="J32" s="484">
        <f t="shared" si="0"/>
        <v>0</v>
      </c>
      <c r="K32" s="484">
        <f t="shared" si="1"/>
        <v>0</v>
      </c>
      <c r="L32" s="485">
        <v>0</v>
      </c>
      <c r="M32" s="456" t="s">
        <v>8</v>
      </c>
      <c r="N32" s="483" t="s">
        <v>8</v>
      </c>
      <c r="O32" s="491" t="s">
        <v>8</v>
      </c>
      <c r="P32" s="267"/>
      <c r="Q32" s="283"/>
      <c r="R32" s="236">
        <v>0</v>
      </c>
      <c r="S32" s="236">
        <v>0</v>
      </c>
      <c r="T32" s="485">
        <v>0</v>
      </c>
      <c r="U32" s="456" t="s">
        <v>8</v>
      </c>
      <c r="V32" s="483" t="s">
        <v>8</v>
      </c>
      <c r="W32" s="491" t="s">
        <v>8</v>
      </c>
      <c r="X32" s="147"/>
      <c r="Y32" s="186">
        <v>0</v>
      </c>
      <c r="Z32" s="186">
        <v>0</v>
      </c>
      <c r="AA32" s="186">
        <v>0</v>
      </c>
      <c r="AB32" s="186">
        <v>0</v>
      </c>
      <c r="AC32" s="186">
        <v>0</v>
      </c>
      <c r="AD32" s="186">
        <v>0</v>
      </c>
      <c r="AE32" s="186">
        <v>0</v>
      </c>
      <c r="AF32" s="186">
        <v>0</v>
      </c>
      <c r="AG32" s="186">
        <v>0</v>
      </c>
      <c r="AH32" s="186">
        <v>0</v>
      </c>
      <c r="AI32" s="186">
        <v>0</v>
      </c>
      <c r="AJ32" s="186">
        <v>0</v>
      </c>
      <c r="AK32" s="186">
        <v>0</v>
      </c>
      <c r="AL32" s="186">
        <v>0</v>
      </c>
      <c r="AM32" s="186">
        <v>0</v>
      </c>
      <c r="AN32" s="186">
        <v>0</v>
      </c>
      <c r="AO32" s="186">
        <v>0</v>
      </c>
      <c r="AP32" s="186">
        <v>0</v>
      </c>
      <c r="AQ32" s="186">
        <v>0</v>
      </c>
      <c r="AR32" s="186">
        <v>0</v>
      </c>
      <c r="AS32" s="186">
        <v>0</v>
      </c>
      <c r="AT32" s="186">
        <v>0</v>
      </c>
      <c r="AU32" s="186">
        <v>0</v>
      </c>
      <c r="AV32" s="186">
        <v>0</v>
      </c>
      <c r="AW32" s="186">
        <v>0</v>
      </c>
      <c r="AX32" s="186">
        <v>0</v>
      </c>
      <c r="AY32" s="186">
        <v>0</v>
      </c>
      <c r="AZ32" s="186">
        <v>0</v>
      </c>
      <c r="BA32" s="186">
        <v>0</v>
      </c>
      <c r="BB32" s="186">
        <v>0</v>
      </c>
      <c r="BC32" s="186">
        <v>0</v>
      </c>
      <c r="BD32" s="186">
        <v>0</v>
      </c>
      <c r="BE32" s="186">
        <v>0</v>
      </c>
    </row>
    <row r="33" spans="1:57" s="129" customFormat="1" ht="18" customHeight="1">
      <c r="A33" s="288" t="s">
        <v>15</v>
      </c>
      <c r="B33" s="240">
        <v>496800</v>
      </c>
      <c r="C33" s="240">
        <v>207</v>
      </c>
      <c r="D33" s="476">
        <v>100.97560975609755</v>
      </c>
      <c r="E33" s="405">
        <v>100.97560975609755</v>
      </c>
      <c r="F33" s="235">
        <v>407100</v>
      </c>
      <c r="G33" s="415">
        <v>69</v>
      </c>
      <c r="H33" s="476">
        <v>98.571428571428584</v>
      </c>
      <c r="I33" s="405">
        <v>98.571428571428584</v>
      </c>
      <c r="J33" s="235">
        <f>SUM(F33,B33)</f>
        <v>903900</v>
      </c>
      <c r="K33" s="235">
        <f>SUM(C33,G33)</f>
        <v>276</v>
      </c>
      <c r="L33" s="428">
        <v>227</v>
      </c>
      <c r="M33" s="432">
        <v>99.878453038674024</v>
      </c>
      <c r="N33" s="476">
        <v>100.36363636363636</v>
      </c>
      <c r="O33" s="489">
        <v>100</v>
      </c>
      <c r="P33" s="267"/>
      <c r="Q33" s="288" t="s">
        <v>15</v>
      </c>
      <c r="R33" s="235">
        <v>18366000</v>
      </c>
      <c r="S33" s="235">
        <v>3061</v>
      </c>
      <c r="T33" s="428">
        <v>2737</v>
      </c>
      <c r="U33" s="432">
        <v>100.69078947368422</v>
      </c>
      <c r="V33" s="476">
        <v>100.69078947368422</v>
      </c>
      <c r="W33" s="489">
        <v>100.14635931211124</v>
      </c>
      <c r="X33" s="418" t="s">
        <v>73</v>
      </c>
      <c r="Y33" s="186">
        <v>35000</v>
      </c>
      <c r="Z33" s="186">
        <v>14</v>
      </c>
      <c r="AA33" s="186">
        <v>13179000</v>
      </c>
      <c r="AB33" s="186">
        <v>13179</v>
      </c>
      <c r="AC33" s="186">
        <v>1070400</v>
      </c>
      <c r="AD33" s="186">
        <v>892</v>
      </c>
      <c r="AE33" s="186">
        <v>2227200</v>
      </c>
      <c r="AF33" s="186">
        <v>1392</v>
      </c>
      <c r="AG33" s="186">
        <v>8352000</v>
      </c>
      <c r="AH33" s="186">
        <v>3480</v>
      </c>
      <c r="AI33" s="186">
        <v>6200</v>
      </c>
      <c r="AJ33" s="186">
        <v>2</v>
      </c>
      <c r="AK33" s="186">
        <v>0</v>
      </c>
      <c r="AL33" s="186">
        <v>0</v>
      </c>
      <c r="AM33" s="186">
        <v>35229600</v>
      </c>
      <c r="AN33" s="186">
        <v>4893</v>
      </c>
      <c r="AO33" s="186">
        <v>945000</v>
      </c>
      <c r="AP33" s="186">
        <v>315</v>
      </c>
      <c r="AQ33" s="186">
        <v>14452000</v>
      </c>
      <c r="AR33" s="186">
        <v>3613</v>
      </c>
      <c r="AS33" s="186">
        <v>0</v>
      </c>
      <c r="AT33" s="186">
        <v>0</v>
      </c>
      <c r="AU33" s="186">
        <v>329600</v>
      </c>
      <c r="AV33" s="186">
        <v>206</v>
      </c>
      <c r="AW33" s="186">
        <v>364000</v>
      </c>
      <c r="AX33" s="186">
        <v>91</v>
      </c>
      <c r="AY33" s="186">
        <v>12360000</v>
      </c>
      <c r="AZ33" s="186">
        <v>3090</v>
      </c>
      <c r="BA33" s="186">
        <v>13938</v>
      </c>
      <c r="BB33" s="186">
        <v>10413</v>
      </c>
      <c r="BC33" s="186">
        <v>254</v>
      </c>
      <c r="BD33" s="186">
        <v>2852</v>
      </c>
      <c r="BE33" s="186">
        <v>25312</v>
      </c>
    </row>
    <row r="34" spans="1:57" s="129" customFormat="1" ht="18" customHeight="1">
      <c r="A34" s="283"/>
      <c r="B34" s="482">
        <v>0</v>
      </c>
      <c r="C34" s="482">
        <v>0</v>
      </c>
      <c r="D34" s="483" t="s">
        <v>8</v>
      </c>
      <c r="E34" s="457" t="s">
        <v>8</v>
      </c>
      <c r="F34" s="484">
        <v>0</v>
      </c>
      <c r="G34" s="459">
        <v>0</v>
      </c>
      <c r="H34" s="483" t="s">
        <v>8</v>
      </c>
      <c r="I34" s="457" t="s">
        <v>8</v>
      </c>
      <c r="J34" s="484">
        <f t="shared" si="0"/>
        <v>0</v>
      </c>
      <c r="K34" s="484">
        <f t="shared" si="1"/>
        <v>0</v>
      </c>
      <c r="L34" s="485">
        <v>0</v>
      </c>
      <c r="M34" s="456" t="s">
        <v>8</v>
      </c>
      <c r="N34" s="483" t="s">
        <v>8</v>
      </c>
      <c r="O34" s="491" t="s">
        <v>8</v>
      </c>
      <c r="P34" s="267"/>
      <c r="Q34" s="283"/>
      <c r="R34" s="236">
        <v>0</v>
      </c>
      <c r="S34" s="236">
        <v>0</v>
      </c>
      <c r="T34" s="485">
        <v>0</v>
      </c>
      <c r="U34" s="456" t="s">
        <v>8</v>
      </c>
      <c r="V34" s="483" t="s">
        <v>8</v>
      </c>
      <c r="W34" s="491" t="s">
        <v>8</v>
      </c>
      <c r="X34" s="147"/>
      <c r="Y34" s="186">
        <v>0</v>
      </c>
      <c r="Z34" s="186">
        <v>0</v>
      </c>
      <c r="AA34" s="186">
        <v>0</v>
      </c>
      <c r="AB34" s="186">
        <v>0</v>
      </c>
      <c r="AC34" s="186">
        <v>0</v>
      </c>
      <c r="AD34" s="186">
        <v>0</v>
      </c>
      <c r="AE34" s="186">
        <v>0</v>
      </c>
      <c r="AF34" s="186">
        <v>0</v>
      </c>
      <c r="AG34" s="186">
        <v>0</v>
      </c>
      <c r="AH34" s="186">
        <v>0</v>
      </c>
      <c r="AI34" s="186">
        <v>0</v>
      </c>
      <c r="AJ34" s="186">
        <v>0</v>
      </c>
      <c r="AK34" s="186">
        <v>0</v>
      </c>
      <c r="AL34" s="186">
        <v>0</v>
      </c>
      <c r="AM34" s="186">
        <v>0</v>
      </c>
      <c r="AN34" s="186">
        <v>0</v>
      </c>
      <c r="AO34" s="186">
        <v>0</v>
      </c>
      <c r="AP34" s="186">
        <v>0</v>
      </c>
      <c r="AQ34" s="186">
        <v>0</v>
      </c>
      <c r="AR34" s="186">
        <v>0</v>
      </c>
      <c r="AS34" s="186">
        <v>0</v>
      </c>
      <c r="AT34" s="186">
        <v>0</v>
      </c>
      <c r="AU34" s="186">
        <v>0</v>
      </c>
      <c r="AV34" s="186">
        <v>0</v>
      </c>
      <c r="AW34" s="186">
        <v>0</v>
      </c>
      <c r="AX34" s="186">
        <v>0</v>
      </c>
      <c r="AY34" s="186">
        <v>0</v>
      </c>
      <c r="AZ34" s="186">
        <v>0</v>
      </c>
      <c r="BA34" s="186">
        <v>0</v>
      </c>
      <c r="BB34" s="186">
        <v>0</v>
      </c>
      <c r="BC34" s="186">
        <v>0</v>
      </c>
      <c r="BD34" s="186">
        <v>0</v>
      </c>
      <c r="BE34" s="186">
        <v>0</v>
      </c>
    </row>
    <row r="35" spans="1:57" s="129" customFormat="1" ht="18" customHeight="1">
      <c r="A35" s="288" t="s">
        <v>16</v>
      </c>
      <c r="B35" s="240">
        <v>511200</v>
      </c>
      <c r="C35" s="240">
        <v>213</v>
      </c>
      <c r="D35" s="476">
        <v>98.156682027649765</v>
      </c>
      <c r="E35" s="405">
        <v>98.156682027649765</v>
      </c>
      <c r="F35" s="235">
        <v>1469100</v>
      </c>
      <c r="G35" s="415">
        <v>249</v>
      </c>
      <c r="H35" s="476">
        <v>100.40322580645163</v>
      </c>
      <c r="I35" s="405">
        <v>100.40322580645163</v>
      </c>
      <c r="J35" s="235">
        <f>SUM(F35,B35)</f>
        <v>1980300</v>
      </c>
      <c r="K35" s="235">
        <f>SUM(C35,G35)</f>
        <v>462</v>
      </c>
      <c r="L35" s="428">
        <v>338</v>
      </c>
      <c r="M35" s="432">
        <v>99.813508064516128</v>
      </c>
      <c r="N35" s="476">
        <v>99.354838709677423</v>
      </c>
      <c r="O35" s="489">
        <v>97.971014492753625</v>
      </c>
      <c r="P35" s="267"/>
      <c r="Q35" s="288" t="s">
        <v>16</v>
      </c>
      <c r="R35" s="235">
        <v>18642000</v>
      </c>
      <c r="S35" s="235">
        <v>3107</v>
      </c>
      <c r="T35" s="428">
        <v>2336</v>
      </c>
      <c r="U35" s="432">
        <v>100.90938616433907</v>
      </c>
      <c r="V35" s="476">
        <v>100.90938616433907</v>
      </c>
      <c r="W35" s="489">
        <v>99.82905982905983</v>
      </c>
      <c r="X35" s="418" t="s">
        <v>74</v>
      </c>
      <c r="Y35" s="186">
        <v>47500</v>
      </c>
      <c r="Z35" s="186">
        <v>19</v>
      </c>
      <c r="AA35" s="186">
        <v>9347000</v>
      </c>
      <c r="AB35" s="186">
        <v>9347</v>
      </c>
      <c r="AC35" s="186">
        <v>822000</v>
      </c>
      <c r="AD35" s="186">
        <v>685</v>
      </c>
      <c r="AE35" s="186">
        <v>1984000</v>
      </c>
      <c r="AF35" s="186">
        <v>1240</v>
      </c>
      <c r="AG35" s="186">
        <v>5414400</v>
      </c>
      <c r="AH35" s="186">
        <v>2256</v>
      </c>
      <c r="AI35" s="186">
        <v>3100</v>
      </c>
      <c r="AJ35" s="186">
        <v>1</v>
      </c>
      <c r="AK35" s="186">
        <v>0</v>
      </c>
      <c r="AL35" s="186">
        <v>0</v>
      </c>
      <c r="AM35" s="186">
        <v>35157600</v>
      </c>
      <c r="AN35" s="186">
        <v>4883</v>
      </c>
      <c r="AO35" s="186">
        <v>810000</v>
      </c>
      <c r="AP35" s="186">
        <v>270</v>
      </c>
      <c r="AQ35" s="186">
        <v>17632000</v>
      </c>
      <c r="AR35" s="186">
        <v>4408</v>
      </c>
      <c r="AS35" s="186">
        <v>0</v>
      </c>
      <c r="AT35" s="186">
        <v>0</v>
      </c>
      <c r="AU35" s="186">
        <v>323200</v>
      </c>
      <c r="AV35" s="186">
        <v>202</v>
      </c>
      <c r="AW35" s="186">
        <v>1260000</v>
      </c>
      <c r="AX35" s="186">
        <v>315</v>
      </c>
      <c r="AY35" s="186">
        <v>8052000</v>
      </c>
      <c r="AZ35" s="186">
        <v>2013</v>
      </c>
      <c r="BA35" s="186">
        <v>10080</v>
      </c>
      <c r="BB35" s="186">
        <v>8996</v>
      </c>
      <c r="BC35" s="186">
        <v>350</v>
      </c>
      <c r="BD35" s="186">
        <v>1802</v>
      </c>
      <c r="BE35" s="186">
        <v>19337</v>
      </c>
    </row>
    <row r="36" spans="1:57" s="129" customFormat="1" ht="18" customHeight="1">
      <c r="A36" s="283"/>
      <c r="B36" s="482">
        <v>0</v>
      </c>
      <c r="C36" s="482">
        <v>0</v>
      </c>
      <c r="D36" s="483" t="s">
        <v>8</v>
      </c>
      <c r="E36" s="457" t="s">
        <v>8</v>
      </c>
      <c r="F36" s="484">
        <v>0</v>
      </c>
      <c r="G36" s="459">
        <v>0</v>
      </c>
      <c r="H36" s="483" t="s">
        <v>8</v>
      </c>
      <c r="I36" s="457" t="s">
        <v>8</v>
      </c>
      <c r="J36" s="484">
        <f t="shared" si="0"/>
        <v>0</v>
      </c>
      <c r="K36" s="484">
        <f t="shared" si="1"/>
        <v>0</v>
      </c>
      <c r="L36" s="485">
        <v>0</v>
      </c>
      <c r="M36" s="456" t="s">
        <v>8</v>
      </c>
      <c r="N36" s="483" t="s">
        <v>8</v>
      </c>
      <c r="O36" s="491" t="s">
        <v>8</v>
      </c>
      <c r="P36" s="267"/>
      <c r="Q36" s="283"/>
      <c r="R36" s="236">
        <v>0</v>
      </c>
      <c r="S36" s="236">
        <v>0</v>
      </c>
      <c r="T36" s="485">
        <v>0</v>
      </c>
      <c r="U36" s="456" t="s">
        <v>8</v>
      </c>
      <c r="V36" s="483" t="s">
        <v>8</v>
      </c>
      <c r="W36" s="491" t="s">
        <v>8</v>
      </c>
      <c r="X36" s="147"/>
      <c r="Y36" s="186">
        <v>0</v>
      </c>
      <c r="Z36" s="186">
        <v>0</v>
      </c>
      <c r="AA36" s="186">
        <v>0</v>
      </c>
      <c r="AB36" s="186">
        <v>0</v>
      </c>
      <c r="AC36" s="186">
        <v>0</v>
      </c>
      <c r="AD36" s="186">
        <v>0</v>
      </c>
      <c r="AE36" s="186">
        <v>0</v>
      </c>
      <c r="AF36" s="186">
        <v>0</v>
      </c>
      <c r="AG36" s="186">
        <v>0</v>
      </c>
      <c r="AH36" s="186">
        <v>0</v>
      </c>
      <c r="AI36" s="186">
        <v>0</v>
      </c>
      <c r="AJ36" s="186">
        <v>0</v>
      </c>
      <c r="AK36" s="186">
        <v>0</v>
      </c>
      <c r="AL36" s="186">
        <v>0</v>
      </c>
      <c r="AM36" s="186">
        <v>0</v>
      </c>
      <c r="AN36" s="186">
        <v>0</v>
      </c>
      <c r="AO36" s="186">
        <v>0</v>
      </c>
      <c r="AP36" s="186">
        <v>0</v>
      </c>
      <c r="AQ36" s="186">
        <v>0</v>
      </c>
      <c r="AR36" s="186">
        <v>0</v>
      </c>
      <c r="AS36" s="186">
        <v>0</v>
      </c>
      <c r="AT36" s="186">
        <v>0</v>
      </c>
      <c r="AU36" s="186">
        <v>0</v>
      </c>
      <c r="AV36" s="186">
        <v>0</v>
      </c>
      <c r="AW36" s="186">
        <v>0</v>
      </c>
      <c r="AX36" s="186">
        <v>0</v>
      </c>
      <c r="AY36" s="186">
        <v>0</v>
      </c>
      <c r="AZ36" s="186">
        <v>0</v>
      </c>
      <c r="BA36" s="186">
        <v>0</v>
      </c>
      <c r="BB36" s="186">
        <v>0</v>
      </c>
      <c r="BC36" s="186">
        <v>0</v>
      </c>
      <c r="BD36" s="186">
        <v>0</v>
      </c>
      <c r="BE36" s="186">
        <v>0</v>
      </c>
    </row>
    <row r="37" spans="1:57" s="129" customFormat="1" ht="18" customHeight="1">
      <c r="A37" s="288" t="s">
        <v>186</v>
      </c>
      <c r="B37" s="240">
        <v>463200</v>
      </c>
      <c r="C37" s="240">
        <v>193</v>
      </c>
      <c r="D37" s="476">
        <v>101.04712041884815</v>
      </c>
      <c r="E37" s="405">
        <v>101.04712041884815</v>
      </c>
      <c r="F37" s="235">
        <v>855500</v>
      </c>
      <c r="G37" s="415">
        <v>145</v>
      </c>
      <c r="H37" s="476">
        <v>99.315068493150676</v>
      </c>
      <c r="I37" s="405">
        <v>99.315068493150676</v>
      </c>
      <c r="J37" s="235">
        <f>SUM(F37,B37)</f>
        <v>1318700</v>
      </c>
      <c r="K37" s="235">
        <f>SUM(C37,G37)</f>
        <v>338</v>
      </c>
      <c r="L37" s="428">
        <v>236</v>
      </c>
      <c r="M37" s="432">
        <v>99.916654038490677</v>
      </c>
      <c r="N37" s="476">
        <v>100.29673590504451</v>
      </c>
      <c r="O37" s="489">
        <v>100.85470085470085</v>
      </c>
      <c r="P37" s="267"/>
      <c r="Q37" s="288" t="s">
        <v>260</v>
      </c>
      <c r="R37" s="235">
        <v>21504000</v>
      </c>
      <c r="S37" s="235">
        <v>3584</v>
      </c>
      <c r="T37" s="428">
        <v>3166</v>
      </c>
      <c r="U37" s="432">
        <v>99.527908914190505</v>
      </c>
      <c r="V37" s="476">
        <v>99.527908914190505</v>
      </c>
      <c r="W37" s="489">
        <v>99.747952110901068</v>
      </c>
      <c r="X37" s="418" t="s">
        <v>187</v>
      </c>
      <c r="Y37" s="186">
        <v>27500</v>
      </c>
      <c r="Z37" s="186">
        <v>11</v>
      </c>
      <c r="AA37" s="186">
        <v>23888000</v>
      </c>
      <c r="AB37" s="186">
        <v>23888</v>
      </c>
      <c r="AC37" s="186">
        <v>1694400</v>
      </c>
      <c r="AD37" s="186">
        <v>1412</v>
      </c>
      <c r="AE37" s="186">
        <v>4060800</v>
      </c>
      <c r="AF37" s="186">
        <v>2538</v>
      </c>
      <c r="AG37" s="186">
        <v>9062400</v>
      </c>
      <c r="AH37" s="186">
        <v>3776</v>
      </c>
      <c r="AI37" s="186">
        <v>3100</v>
      </c>
      <c r="AJ37" s="186">
        <v>1</v>
      </c>
      <c r="AK37" s="186">
        <v>11000</v>
      </c>
      <c r="AL37" s="186">
        <v>2</v>
      </c>
      <c r="AM37" s="186">
        <v>54237600</v>
      </c>
      <c r="AN37" s="186">
        <v>7533</v>
      </c>
      <c r="AO37" s="186">
        <v>1248000</v>
      </c>
      <c r="AP37" s="186">
        <v>416</v>
      </c>
      <c r="AQ37" s="186">
        <v>18468000</v>
      </c>
      <c r="AR37" s="186">
        <v>4617</v>
      </c>
      <c r="AS37" s="186">
        <v>0</v>
      </c>
      <c r="AT37" s="186">
        <v>0</v>
      </c>
      <c r="AU37" s="186">
        <v>270400</v>
      </c>
      <c r="AV37" s="186">
        <v>169</v>
      </c>
      <c r="AW37" s="186">
        <v>980000</v>
      </c>
      <c r="AX37" s="186">
        <v>245</v>
      </c>
      <c r="AY37" s="186">
        <v>12880000</v>
      </c>
      <c r="AZ37" s="186">
        <v>3220</v>
      </c>
      <c r="BA37" s="186">
        <v>25204</v>
      </c>
      <c r="BB37" s="186">
        <v>13360</v>
      </c>
      <c r="BC37" s="186">
        <v>281</v>
      </c>
      <c r="BD37" s="186">
        <v>2866</v>
      </c>
      <c r="BE37" s="186">
        <v>37902</v>
      </c>
    </row>
    <row r="38" spans="1:57" s="129" customFormat="1" ht="18" customHeight="1">
      <c r="A38" s="283"/>
      <c r="B38" s="236">
        <v>0</v>
      </c>
      <c r="C38" s="482">
        <v>0</v>
      </c>
      <c r="D38" s="483" t="s">
        <v>8</v>
      </c>
      <c r="E38" s="457" t="s">
        <v>8</v>
      </c>
      <c r="F38" s="484">
        <v>0</v>
      </c>
      <c r="G38" s="459">
        <v>0</v>
      </c>
      <c r="H38" s="483" t="s">
        <v>8</v>
      </c>
      <c r="I38" s="457" t="s">
        <v>8</v>
      </c>
      <c r="J38" s="484">
        <f t="shared" si="0"/>
        <v>0</v>
      </c>
      <c r="K38" s="484">
        <f t="shared" si="1"/>
        <v>0</v>
      </c>
      <c r="L38" s="485">
        <v>0</v>
      </c>
      <c r="M38" s="456" t="s">
        <v>8</v>
      </c>
      <c r="N38" s="483" t="s">
        <v>8</v>
      </c>
      <c r="O38" s="491" t="s">
        <v>8</v>
      </c>
      <c r="P38" s="267"/>
      <c r="Q38" s="283"/>
      <c r="R38" s="236">
        <v>0</v>
      </c>
      <c r="S38" s="236">
        <v>0</v>
      </c>
      <c r="T38" s="485">
        <v>0</v>
      </c>
      <c r="U38" s="456" t="s">
        <v>8</v>
      </c>
      <c r="V38" s="483" t="s">
        <v>8</v>
      </c>
      <c r="W38" s="491" t="s">
        <v>8</v>
      </c>
      <c r="X38" s="147"/>
      <c r="Y38" s="186">
        <v>0</v>
      </c>
      <c r="Z38" s="186">
        <v>0</v>
      </c>
      <c r="AA38" s="186">
        <v>0</v>
      </c>
      <c r="AB38" s="186">
        <v>0</v>
      </c>
      <c r="AC38" s="186">
        <v>0</v>
      </c>
      <c r="AD38" s="186">
        <v>0</v>
      </c>
      <c r="AE38" s="186">
        <v>0</v>
      </c>
      <c r="AF38" s="186">
        <v>0</v>
      </c>
      <c r="AG38" s="186">
        <v>0</v>
      </c>
      <c r="AH38" s="186">
        <v>0</v>
      </c>
      <c r="AI38" s="186">
        <v>0</v>
      </c>
      <c r="AJ38" s="186">
        <v>0</v>
      </c>
      <c r="AK38" s="186">
        <v>0</v>
      </c>
      <c r="AL38" s="186">
        <v>0</v>
      </c>
      <c r="AM38" s="186">
        <v>0</v>
      </c>
      <c r="AN38" s="186">
        <v>0</v>
      </c>
      <c r="AO38" s="186">
        <v>0</v>
      </c>
      <c r="AP38" s="186">
        <v>0</v>
      </c>
      <c r="AQ38" s="186">
        <v>0</v>
      </c>
      <c r="AR38" s="186">
        <v>0</v>
      </c>
      <c r="AS38" s="186">
        <v>0</v>
      </c>
      <c r="AT38" s="186">
        <v>0</v>
      </c>
      <c r="AU38" s="186">
        <v>0</v>
      </c>
      <c r="AV38" s="186">
        <v>0</v>
      </c>
      <c r="AW38" s="186">
        <v>0</v>
      </c>
      <c r="AX38" s="186">
        <v>0</v>
      </c>
      <c r="AY38" s="186">
        <v>0</v>
      </c>
      <c r="AZ38" s="186">
        <v>0</v>
      </c>
      <c r="BA38" s="186">
        <v>0</v>
      </c>
      <c r="BB38" s="186">
        <v>0</v>
      </c>
      <c r="BC38" s="186">
        <v>0</v>
      </c>
      <c r="BD38" s="186">
        <v>0</v>
      </c>
      <c r="BE38" s="186">
        <v>0</v>
      </c>
    </row>
    <row r="39" spans="1:57" s="129" customFormat="1" ht="18" customHeight="1">
      <c r="A39" s="288" t="s">
        <v>17</v>
      </c>
      <c r="B39" s="235">
        <v>108000</v>
      </c>
      <c r="C39" s="240">
        <v>45</v>
      </c>
      <c r="D39" s="476">
        <v>97.826086956521735</v>
      </c>
      <c r="E39" s="405">
        <v>97.826086956521735</v>
      </c>
      <c r="F39" s="235">
        <v>253700</v>
      </c>
      <c r="G39" s="415">
        <v>43</v>
      </c>
      <c r="H39" s="476">
        <v>95.555555555555557</v>
      </c>
      <c r="I39" s="405">
        <v>95.555555555555557</v>
      </c>
      <c r="J39" s="235">
        <f>SUM(F39,B39)</f>
        <v>361700</v>
      </c>
      <c r="K39" s="235">
        <f>SUM(C39,G39)</f>
        <v>88</v>
      </c>
      <c r="L39" s="428">
        <v>65</v>
      </c>
      <c r="M39" s="432">
        <v>96.222399574354881</v>
      </c>
      <c r="N39" s="476">
        <v>96.703296703296701</v>
      </c>
      <c r="O39" s="489">
        <v>95.588235294117652</v>
      </c>
      <c r="P39" s="267"/>
      <c r="Q39" s="288" t="s">
        <v>17</v>
      </c>
      <c r="R39" s="235">
        <v>9372000</v>
      </c>
      <c r="S39" s="235">
        <v>1562</v>
      </c>
      <c r="T39" s="428">
        <v>1385</v>
      </c>
      <c r="U39" s="432">
        <v>99.237611181702661</v>
      </c>
      <c r="V39" s="476">
        <v>99.237611181702661</v>
      </c>
      <c r="W39" s="489">
        <v>98.999285203716937</v>
      </c>
      <c r="X39" s="418" t="s">
        <v>75</v>
      </c>
      <c r="Y39" s="186">
        <v>15000</v>
      </c>
      <c r="Z39" s="186">
        <v>6</v>
      </c>
      <c r="AA39" s="186">
        <v>11071000</v>
      </c>
      <c r="AB39" s="186">
        <v>11071</v>
      </c>
      <c r="AC39" s="186">
        <v>800400</v>
      </c>
      <c r="AD39" s="186">
        <v>667</v>
      </c>
      <c r="AE39" s="186">
        <v>2172800</v>
      </c>
      <c r="AF39" s="186">
        <v>1358</v>
      </c>
      <c r="AG39" s="186">
        <v>4543200</v>
      </c>
      <c r="AH39" s="186">
        <v>1893</v>
      </c>
      <c r="AI39" s="186">
        <v>0</v>
      </c>
      <c r="AJ39" s="186">
        <v>0</v>
      </c>
      <c r="AK39" s="186">
        <v>0</v>
      </c>
      <c r="AL39" s="186">
        <v>0</v>
      </c>
      <c r="AM39" s="186">
        <v>23385600</v>
      </c>
      <c r="AN39" s="186">
        <v>3248</v>
      </c>
      <c r="AO39" s="186">
        <v>465000</v>
      </c>
      <c r="AP39" s="186">
        <v>155</v>
      </c>
      <c r="AQ39" s="186">
        <v>7952000</v>
      </c>
      <c r="AR39" s="186">
        <v>1988</v>
      </c>
      <c r="AS39" s="186">
        <v>0</v>
      </c>
      <c r="AT39" s="186">
        <v>0</v>
      </c>
      <c r="AU39" s="186">
        <v>76800</v>
      </c>
      <c r="AV39" s="186">
        <v>48</v>
      </c>
      <c r="AW39" s="186">
        <v>380000</v>
      </c>
      <c r="AX39" s="186">
        <v>95</v>
      </c>
      <c r="AY39" s="186">
        <v>5832000</v>
      </c>
      <c r="AZ39" s="186">
        <v>1458</v>
      </c>
      <c r="BA39" s="186">
        <v>11921</v>
      </c>
      <c r="BB39" s="186">
        <v>6279</v>
      </c>
      <c r="BC39" s="186">
        <v>80</v>
      </c>
      <c r="BD39" s="186">
        <v>1343</v>
      </c>
      <c r="BE39" s="186">
        <v>17853</v>
      </c>
    </row>
    <row r="40" spans="1:57" s="129" customFormat="1" ht="18" customHeight="1">
      <c r="A40" s="283"/>
      <c r="B40" s="482">
        <v>0</v>
      </c>
      <c r="C40" s="482">
        <v>0</v>
      </c>
      <c r="D40" s="483" t="s">
        <v>8</v>
      </c>
      <c r="E40" s="457" t="s">
        <v>8</v>
      </c>
      <c r="F40" s="484">
        <v>0</v>
      </c>
      <c r="G40" s="459">
        <v>0</v>
      </c>
      <c r="H40" s="483" t="s">
        <v>8</v>
      </c>
      <c r="I40" s="457" t="s">
        <v>8</v>
      </c>
      <c r="J40" s="484">
        <f t="shared" si="0"/>
        <v>0</v>
      </c>
      <c r="K40" s="484">
        <f t="shared" si="1"/>
        <v>0</v>
      </c>
      <c r="L40" s="485">
        <v>0</v>
      </c>
      <c r="M40" s="456" t="s">
        <v>8</v>
      </c>
      <c r="N40" s="483" t="s">
        <v>8</v>
      </c>
      <c r="O40" s="491" t="s">
        <v>8</v>
      </c>
      <c r="P40" s="267"/>
      <c r="Q40" s="283"/>
      <c r="R40" s="236">
        <v>0</v>
      </c>
      <c r="S40" s="236">
        <v>0</v>
      </c>
      <c r="T40" s="485">
        <v>0</v>
      </c>
      <c r="U40" s="456" t="s">
        <v>8</v>
      </c>
      <c r="V40" s="483" t="s">
        <v>8</v>
      </c>
      <c r="W40" s="491" t="s">
        <v>8</v>
      </c>
      <c r="X40" s="147"/>
      <c r="Y40" s="186">
        <v>0</v>
      </c>
      <c r="Z40" s="186">
        <v>0</v>
      </c>
      <c r="AA40" s="186">
        <v>0</v>
      </c>
      <c r="AB40" s="186">
        <v>0</v>
      </c>
      <c r="AC40" s="186">
        <v>0</v>
      </c>
      <c r="AD40" s="186">
        <v>0</v>
      </c>
      <c r="AE40" s="186">
        <v>0</v>
      </c>
      <c r="AF40" s="186">
        <v>0</v>
      </c>
      <c r="AG40" s="186">
        <v>0</v>
      </c>
      <c r="AH40" s="186">
        <v>0</v>
      </c>
      <c r="AI40" s="186">
        <v>0</v>
      </c>
      <c r="AJ40" s="186">
        <v>0</v>
      </c>
      <c r="AK40" s="186">
        <v>0</v>
      </c>
      <c r="AL40" s="186">
        <v>0</v>
      </c>
      <c r="AM40" s="186">
        <v>0</v>
      </c>
      <c r="AN40" s="186">
        <v>0</v>
      </c>
      <c r="AO40" s="186">
        <v>0</v>
      </c>
      <c r="AP40" s="186">
        <v>0</v>
      </c>
      <c r="AQ40" s="186">
        <v>0</v>
      </c>
      <c r="AR40" s="186">
        <v>0</v>
      </c>
      <c r="AS40" s="186">
        <v>0</v>
      </c>
      <c r="AT40" s="186">
        <v>0</v>
      </c>
      <c r="AU40" s="186">
        <v>0</v>
      </c>
      <c r="AV40" s="186">
        <v>0</v>
      </c>
      <c r="AW40" s="186">
        <v>0</v>
      </c>
      <c r="AX40" s="186">
        <v>0</v>
      </c>
      <c r="AY40" s="186">
        <v>0</v>
      </c>
      <c r="AZ40" s="186">
        <v>0</v>
      </c>
      <c r="BA40" s="186">
        <v>0</v>
      </c>
      <c r="BB40" s="186">
        <v>0</v>
      </c>
      <c r="BC40" s="186">
        <v>0</v>
      </c>
      <c r="BD40" s="186">
        <v>0</v>
      </c>
      <c r="BE40" s="186">
        <v>0</v>
      </c>
    </row>
    <row r="41" spans="1:57" s="129" customFormat="1" ht="18" customHeight="1">
      <c r="A41" s="288" t="s">
        <v>182</v>
      </c>
      <c r="B41" s="240">
        <v>919200</v>
      </c>
      <c r="C41" s="240">
        <v>383</v>
      </c>
      <c r="D41" s="476">
        <v>100.52493438320209</v>
      </c>
      <c r="E41" s="405">
        <v>100.52493438320209</v>
      </c>
      <c r="F41" s="235">
        <v>708000</v>
      </c>
      <c r="G41" s="415">
        <v>120</v>
      </c>
      <c r="H41" s="476">
        <v>104.34782608695652</v>
      </c>
      <c r="I41" s="405">
        <v>104.34782608695652</v>
      </c>
      <c r="J41" s="235">
        <f>SUM(F41,B41)</f>
        <v>1627200</v>
      </c>
      <c r="K41" s="235">
        <f>SUM(C41,G41)</f>
        <v>503</v>
      </c>
      <c r="L41" s="428">
        <v>373</v>
      </c>
      <c r="M41" s="432">
        <v>102.15330529223429</v>
      </c>
      <c r="N41" s="476">
        <v>101.41129032258065</v>
      </c>
      <c r="O41" s="489">
        <v>99.466666666666669</v>
      </c>
      <c r="P41" s="267"/>
      <c r="Q41" s="288" t="s">
        <v>261</v>
      </c>
      <c r="R41" s="235">
        <v>12546000</v>
      </c>
      <c r="S41" s="235">
        <v>2091</v>
      </c>
      <c r="T41" s="428">
        <v>1783</v>
      </c>
      <c r="U41" s="432">
        <v>102.1494870542257</v>
      </c>
      <c r="V41" s="476">
        <v>102.1494870542257</v>
      </c>
      <c r="W41" s="489">
        <v>99.943946188340803</v>
      </c>
      <c r="X41" s="418" t="s">
        <v>76</v>
      </c>
      <c r="Y41" s="186">
        <v>20000</v>
      </c>
      <c r="Z41" s="186">
        <v>8</v>
      </c>
      <c r="AA41" s="186">
        <v>13136000</v>
      </c>
      <c r="AB41" s="186">
        <v>13136</v>
      </c>
      <c r="AC41" s="186">
        <v>985200</v>
      </c>
      <c r="AD41" s="186">
        <v>821</v>
      </c>
      <c r="AE41" s="186">
        <v>2019200</v>
      </c>
      <c r="AF41" s="186">
        <v>1262</v>
      </c>
      <c r="AG41" s="186">
        <v>4488000</v>
      </c>
      <c r="AH41" s="186">
        <v>1870</v>
      </c>
      <c r="AI41" s="186">
        <v>3100</v>
      </c>
      <c r="AJ41" s="186">
        <v>1</v>
      </c>
      <c r="AK41" s="186">
        <v>0</v>
      </c>
      <c r="AL41" s="186">
        <v>0</v>
      </c>
      <c r="AM41" s="186">
        <v>41277600</v>
      </c>
      <c r="AN41" s="186">
        <v>5733</v>
      </c>
      <c r="AO41" s="186">
        <v>831000</v>
      </c>
      <c r="AP41" s="186">
        <v>277</v>
      </c>
      <c r="AQ41" s="186">
        <v>15832000</v>
      </c>
      <c r="AR41" s="186">
        <v>3958</v>
      </c>
      <c r="AS41" s="186">
        <v>0</v>
      </c>
      <c r="AT41" s="186">
        <v>0</v>
      </c>
      <c r="AU41" s="186">
        <v>536000</v>
      </c>
      <c r="AV41" s="186">
        <v>335</v>
      </c>
      <c r="AW41" s="186">
        <v>464000</v>
      </c>
      <c r="AX41" s="186">
        <v>116</v>
      </c>
      <c r="AY41" s="186">
        <v>6708000</v>
      </c>
      <c r="AZ41" s="186">
        <v>1677</v>
      </c>
      <c r="BA41" s="186">
        <v>13674</v>
      </c>
      <c r="BB41" s="186">
        <v>9800</v>
      </c>
      <c r="BC41" s="186">
        <v>381</v>
      </c>
      <c r="BD41" s="186">
        <v>1554</v>
      </c>
      <c r="BE41" s="186">
        <v>22862</v>
      </c>
    </row>
    <row r="42" spans="1:57" s="129" customFormat="1" ht="18" customHeight="1">
      <c r="A42" s="283"/>
      <c r="B42" s="482">
        <v>0</v>
      </c>
      <c r="C42" s="482">
        <v>0</v>
      </c>
      <c r="D42" s="483" t="s">
        <v>8</v>
      </c>
      <c r="E42" s="457" t="s">
        <v>8</v>
      </c>
      <c r="F42" s="484">
        <v>0</v>
      </c>
      <c r="G42" s="459">
        <v>0</v>
      </c>
      <c r="H42" s="483" t="s">
        <v>8</v>
      </c>
      <c r="I42" s="457" t="s">
        <v>8</v>
      </c>
      <c r="J42" s="484">
        <f t="shared" si="0"/>
        <v>0</v>
      </c>
      <c r="K42" s="484">
        <f t="shared" si="1"/>
        <v>0</v>
      </c>
      <c r="L42" s="485">
        <v>0</v>
      </c>
      <c r="M42" s="456" t="s">
        <v>8</v>
      </c>
      <c r="N42" s="483" t="s">
        <v>8</v>
      </c>
      <c r="O42" s="491" t="s">
        <v>8</v>
      </c>
      <c r="P42" s="267"/>
      <c r="Q42" s="283"/>
      <c r="R42" s="236">
        <v>0</v>
      </c>
      <c r="S42" s="236">
        <v>0</v>
      </c>
      <c r="T42" s="485">
        <v>0</v>
      </c>
      <c r="U42" s="456" t="s">
        <v>8</v>
      </c>
      <c r="V42" s="483" t="s">
        <v>8</v>
      </c>
      <c r="W42" s="491" t="s">
        <v>8</v>
      </c>
      <c r="X42" s="147"/>
      <c r="Y42" s="186">
        <v>0</v>
      </c>
      <c r="Z42" s="186">
        <v>0</v>
      </c>
      <c r="AA42" s="186">
        <v>0</v>
      </c>
      <c r="AB42" s="186">
        <v>0</v>
      </c>
      <c r="AC42" s="186">
        <v>0</v>
      </c>
      <c r="AD42" s="186">
        <v>0</v>
      </c>
      <c r="AE42" s="186">
        <v>0</v>
      </c>
      <c r="AF42" s="186">
        <v>0</v>
      </c>
      <c r="AG42" s="186">
        <v>0</v>
      </c>
      <c r="AH42" s="186">
        <v>0</v>
      </c>
      <c r="AI42" s="186">
        <v>0</v>
      </c>
      <c r="AJ42" s="186">
        <v>0</v>
      </c>
      <c r="AK42" s="186">
        <v>0</v>
      </c>
      <c r="AL42" s="186">
        <v>0</v>
      </c>
      <c r="AM42" s="186">
        <v>0</v>
      </c>
      <c r="AN42" s="186">
        <v>0</v>
      </c>
      <c r="AO42" s="186">
        <v>0</v>
      </c>
      <c r="AP42" s="186">
        <v>0</v>
      </c>
      <c r="AQ42" s="186">
        <v>0</v>
      </c>
      <c r="AR42" s="186">
        <v>0</v>
      </c>
      <c r="AS42" s="186">
        <v>0</v>
      </c>
      <c r="AT42" s="186">
        <v>0</v>
      </c>
      <c r="AU42" s="186">
        <v>0</v>
      </c>
      <c r="AV42" s="186">
        <v>0</v>
      </c>
      <c r="AW42" s="186">
        <v>0</v>
      </c>
      <c r="AX42" s="186">
        <v>0</v>
      </c>
      <c r="AY42" s="186">
        <v>0</v>
      </c>
      <c r="AZ42" s="186">
        <v>0</v>
      </c>
      <c r="BA42" s="186">
        <v>0</v>
      </c>
      <c r="BB42" s="186">
        <v>0</v>
      </c>
      <c r="BC42" s="186">
        <v>0</v>
      </c>
      <c r="BD42" s="186">
        <v>0</v>
      </c>
      <c r="BE42" s="186">
        <v>0</v>
      </c>
    </row>
    <row r="43" spans="1:57" s="129" customFormat="1" ht="18" customHeight="1">
      <c r="A43" s="288" t="s">
        <v>18</v>
      </c>
      <c r="B43" s="240">
        <v>417600</v>
      </c>
      <c r="C43" s="240">
        <v>174</v>
      </c>
      <c r="D43" s="476">
        <v>98.305084745762713</v>
      </c>
      <c r="E43" s="405">
        <v>98.305084745762713</v>
      </c>
      <c r="F43" s="235">
        <v>790600</v>
      </c>
      <c r="G43" s="415">
        <v>134</v>
      </c>
      <c r="H43" s="476">
        <v>117.54385964912282</v>
      </c>
      <c r="I43" s="405">
        <v>117.54385964912282</v>
      </c>
      <c r="J43" s="235">
        <f>SUM(F43,B43)</f>
        <v>1208200</v>
      </c>
      <c r="K43" s="235">
        <f>SUM(C43,G43)</f>
        <v>308</v>
      </c>
      <c r="L43" s="428">
        <v>203</v>
      </c>
      <c r="M43" s="432">
        <v>110.09659194459631</v>
      </c>
      <c r="N43" s="476">
        <v>105.84192439862544</v>
      </c>
      <c r="O43" s="489">
        <v>100.99502487562188</v>
      </c>
      <c r="P43" s="267"/>
      <c r="Q43" s="288" t="s">
        <v>18</v>
      </c>
      <c r="R43" s="235">
        <v>10542000</v>
      </c>
      <c r="S43" s="235">
        <v>1757</v>
      </c>
      <c r="T43" s="428">
        <v>1582</v>
      </c>
      <c r="U43" s="432">
        <v>101.73711638679792</v>
      </c>
      <c r="V43" s="476">
        <v>101.73711638679792</v>
      </c>
      <c r="W43" s="489">
        <v>101.99871050934881</v>
      </c>
      <c r="X43" s="418" t="s">
        <v>77</v>
      </c>
      <c r="Y43" s="186">
        <v>10000</v>
      </c>
      <c r="Z43" s="186">
        <v>4</v>
      </c>
      <c r="AA43" s="186">
        <v>9789000</v>
      </c>
      <c r="AB43" s="186">
        <v>9789</v>
      </c>
      <c r="AC43" s="186">
        <v>704400</v>
      </c>
      <c r="AD43" s="186">
        <v>587</v>
      </c>
      <c r="AE43" s="186">
        <v>1459200</v>
      </c>
      <c r="AF43" s="186">
        <v>912</v>
      </c>
      <c r="AG43" s="186">
        <v>4339200</v>
      </c>
      <c r="AH43" s="186">
        <v>1808</v>
      </c>
      <c r="AI43" s="186">
        <v>0</v>
      </c>
      <c r="AJ43" s="186">
        <v>0</v>
      </c>
      <c r="AK43" s="186">
        <v>0</v>
      </c>
      <c r="AL43" s="186">
        <v>0</v>
      </c>
      <c r="AM43" s="186">
        <v>34509600</v>
      </c>
      <c r="AN43" s="186">
        <v>4793</v>
      </c>
      <c r="AO43" s="186">
        <v>861000</v>
      </c>
      <c r="AP43" s="186">
        <v>287</v>
      </c>
      <c r="AQ43" s="186">
        <v>10920000</v>
      </c>
      <c r="AR43" s="186">
        <v>2730</v>
      </c>
      <c r="AS43" s="186">
        <v>0</v>
      </c>
      <c r="AT43" s="186">
        <v>0</v>
      </c>
      <c r="AU43" s="186">
        <v>265600</v>
      </c>
      <c r="AV43" s="186">
        <v>166</v>
      </c>
      <c r="AW43" s="186">
        <v>372000</v>
      </c>
      <c r="AX43" s="186">
        <v>93</v>
      </c>
      <c r="AY43" s="186">
        <v>5964000</v>
      </c>
      <c r="AZ43" s="186">
        <v>1491</v>
      </c>
      <c r="BA43" s="186">
        <v>10129</v>
      </c>
      <c r="BB43" s="186">
        <v>8242</v>
      </c>
      <c r="BC43" s="186">
        <v>212</v>
      </c>
      <c r="BD43" s="186">
        <v>1390</v>
      </c>
      <c r="BE43" s="186">
        <v>18088</v>
      </c>
    </row>
    <row r="44" spans="1:57" s="129" customFormat="1" ht="18" customHeight="1">
      <c r="A44" s="283"/>
      <c r="B44" s="236"/>
      <c r="C44" s="289"/>
      <c r="D44" s="475" t="s">
        <v>8</v>
      </c>
      <c r="E44" s="443" t="s">
        <v>8</v>
      </c>
      <c r="F44" s="236"/>
      <c r="G44" s="416"/>
      <c r="H44" s="475" t="s">
        <v>8</v>
      </c>
      <c r="I44" s="443" t="s">
        <v>8</v>
      </c>
      <c r="J44" s="236"/>
      <c r="K44" s="416"/>
      <c r="L44" s="482"/>
      <c r="M44" s="433" t="s">
        <v>8</v>
      </c>
      <c r="N44" s="475" t="s">
        <v>8</v>
      </c>
      <c r="O44" s="490" t="s">
        <v>8</v>
      </c>
      <c r="P44" s="267"/>
      <c r="Q44" s="283"/>
      <c r="R44" s="236">
        <v>4000</v>
      </c>
      <c r="S44" s="236">
        <v>4</v>
      </c>
      <c r="T44" s="485"/>
      <c r="U44" s="483" t="s">
        <v>8</v>
      </c>
      <c r="V44" s="483" t="s">
        <v>8</v>
      </c>
      <c r="W44" s="491" t="s">
        <v>8</v>
      </c>
      <c r="X44" s="147"/>
      <c r="Y44" s="147">
        <f t="shared" ref="Y44:BE44" si="2">Y14</f>
        <v>0</v>
      </c>
      <c r="Z44" s="147">
        <f t="shared" si="2"/>
        <v>0</v>
      </c>
      <c r="AA44" s="147">
        <f t="shared" si="2"/>
        <v>0</v>
      </c>
      <c r="AB44" s="147">
        <f t="shared" si="2"/>
        <v>0</v>
      </c>
      <c r="AC44" s="147">
        <f t="shared" si="2"/>
        <v>0</v>
      </c>
      <c r="AD44" s="147">
        <f t="shared" si="2"/>
        <v>0</v>
      </c>
      <c r="AE44" s="147">
        <f t="shared" si="2"/>
        <v>0</v>
      </c>
      <c r="AF44" s="147">
        <f t="shared" si="2"/>
        <v>0</v>
      </c>
      <c r="AG44" s="147">
        <f t="shared" si="2"/>
        <v>1000</v>
      </c>
      <c r="AH44" s="147">
        <f t="shared" si="2"/>
        <v>1</v>
      </c>
      <c r="AI44" s="147">
        <f t="shared" si="2"/>
        <v>0</v>
      </c>
      <c r="AJ44" s="147">
        <f t="shared" si="2"/>
        <v>0</v>
      </c>
      <c r="AK44" s="147">
        <f t="shared" si="2"/>
        <v>0</v>
      </c>
      <c r="AL44" s="147">
        <f t="shared" si="2"/>
        <v>0</v>
      </c>
      <c r="AM44" s="147">
        <f t="shared" si="2"/>
        <v>3000</v>
      </c>
      <c r="AN44" s="147">
        <f t="shared" si="2"/>
        <v>1</v>
      </c>
      <c r="AO44" s="147">
        <f t="shared" si="2"/>
        <v>0</v>
      </c>
      <c r="AP44" s="147">
        <f t="shared" si="2"/>
        <v>0</v>
      </c>
      <c r="AQ44" s="147">
        <f t="shared" si="2"/>
        <v>9000</v>
      </c>
      <c r="AR44" s="147">
        <f t="shared" si="2"/>
        <v>3</v>
      </c>
      <c r="AS44" s="147">
        <f t="shared" si="2"/>
        <v>0</v>
      </c>
      <c r="AT44" s="147">
        <f t="shared" si="2"/>
        <v>0</v>
      </c>
      <c r="AU44" s="147">
        <f t="shared" si="2"/>
        <v>0</v>
      </c>
      <c r="AV44" s="147">
        <f t="shared" si="2"/>
        <v>0</v>
      </c>
      <c r="AW44" s="147">
        <f t="shared" si="2"/>
        <v>0</v>
      </c>
      <c r="AX44" s="147">
        <f t="shared" si="2"/>
        <v>0</v>
      </c>
      <c r="AY44" s="147">
        <f t="shared" si="2"/>
        <v>8000</v>
      </c>
      <c r="AZ44" s="147">
        <f t="shared" si="2"/>
        <v>8</v>
      </c>
      <c r="BA44" s="147">
        <f t="shared" si="2"/>
        <v>0</v>
      </c>
      <c r="BB44" s="147">
        <f t="shared" si="2"/>
        <v>4</v>
      </c>
      <c r="BC44" s="147">
        <f t="shared" si="2"/>
        <v>0</v>
      </c>
      <c r="BD44" s="157">
        <f t="shared" si="2"/>
        <v>8</v>
      </c>
      <c r="BE44" s="143">
        <f t="shared" si="2"/>
        <v>11</v>
      </c>
    </row>
    <row r="45" spans="1:57" s="129" customFormat="1" ht="18" customHeight="1" thickBot="1">
      <c r="A45" s="288" t="s">
        <v>150</v>
      </c>
      <c r="B45" s="235">
        <f>SUM(B8:B44)</f>
        <v>4857600</v>
      </c>
      <c r="C45" s="240">
        <f>SUM(C8:C44)</f>
        <v>2024</v>
      </c>
      <c r="D45" s="476">
        <v>100.24764735017335</v>
      </c>
      <c r="E45" s="405">
        <v>100.24764735017335</v>
      </c>
      <c r="F45" s="235">
        <f>SUM(F8:F44)</f>
        <v>15511100</v>
      </c>
      <c r="G45" s="415">
        <f>SUM(G8:G44)</f>
        <v>2629</v>
      </c>
      <c r="H45" s="476">
        <v>101.97827773467804</v>
      </c>
      <c r="I45" s="405">
        <v>101.97827773467804</v>
      </c>
      <c r="J45" s="235">
        <f>SUM(J8:J43)</f>
        <v>20368700</v>
      </c>
      <c r="K45" s="415">
        <f>SUM(K9:K43)</f>
        <v>4653</v>
      </c>
      <c r="L45" s="240">
        <f>SUM(L9:L43)</f>
        <v>3066</v>
      </c>
      <c r="M45" s="432">
        <v>101.56014718934175</v>
      </c>
      <c r="N45" s="476">
        <v>101.21818577333043</v>
      </c>
      <c r="O45" s="489">
        <v>98.999031320632866</v>
      </c>
      <c r="P45" s="267"/>
      <c r="Q45" s="288" t="s">
        <v>262</v>
      </c>
      <c r="R45" s="235">
        <f>SUM(R9,R11,R13,R15,R17,R19,R21,R23,R25,R27,R29,R31,R33,R35,R37,R39,R41,R43)</f>
        <v>279924000</v>
      </c>
      <c r="S45" s="235">
        <f>SUM(S9,S11,S13,S15,S17,S19,S21,S23,S25,S27,S29,S31,S33,S35,S37,S39,S41,S43)</f>
        <v>46654</v>
      </c>
      <c r="T45" s="240">
        <f>SUM(T8:T44)</f>
        <v>40764</v>
      </c>
      <c r="U45" s="475">
        <v>100.58426578703403</v>
      </c>
      <c r="V45" s="475">
        <v>100.58426578703403</v>
      </c>
      <c r="W45" s="490">
        <v>100.52774352651048</v>
      </c>
      <c r="X45" s="473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7"/>
      <c r="BE45" s="208"/>
    </row>
    <row r="46" spans="1:57" s="129" customFormat="1" ht="18" customHeight="1">
      <c r="A46" s="283"/>
      <c r="B46" s="236"/>
      <c r="C46" s="289"/>
      <c r="D46" s="475"/>
      <c r="E46" s="443"/>
      <c r="F46" s="236"/>
      <c r="G46" s="416"/>
      <c r="H46" s="475"/>
      <c r="I46" s="443"/>
      <c r="J46" s="236"/>
      <c r="K46" s="236"/>
      <c r="L46" s="472"/>
      <c r="M46" s="433" t="s">
        <v>8</v>
      </c>
      <c r="N46" s="475" t="s">
        <v>8</v>
      </c>
      <c r="O46" s="490" t="s">
        <v>8</v>
      </c>
      <c r="P46" s="267"/>
      <c r="Q46" s="283"/>
      <c r="R46" s="236"/>
      <c r="S46" s="236"/>
      <c r="T46" s="289"/>
      <c r="U46" s="483" t="s">
        <v>8</v>
      </c>
      <c r="V46" s="483" t="s">
        <v>8</v>
      </c>
      <c r="W46" s="491" t="s">
        <v>8</v>
      </c>
    </row>
    <row r="47" spans="1:57" s="129" customFormat="1" ht="18" customHeight="1" thickBot="1">
      <c r="A47" s="239" t="s">
        <v>264</v>
      </c>
      <c r="B47" s="290">
        <v>4845600</v>
      </c>
      <c r="C47" s="290">
        <v>2019</v>
      </c>
      <c r="D47" s="259">
        <v>99.703703703703709</v>
      </c>
      <c r="E47" s="260">
        <v>99.703703703703709</v>
      </c>
      <c r="F47" s="291">
        <v>15210200</v>
      </c>
      <c r="G47" s="290">
        <v>2578</v>
      </c>
      <c r="H47" s="259">
        <v>100.4285157771718</v>
      </c>
      <c r="I47" s="260">
        <v>100.4285157771718</v>
      </c>
      <c r="J47" s="291">
        <v>20055800</v>
      </c>
      <c r="K47" s="290">
        <v>4597</v>
      </c>
      <c r="L47" s="292">
        <v>3097</v>
      </c>
      <c r="M47" s="260">
        <v>100.25243310522711</v>
      </c>
      <c r="N47" s="425">
        <v>100.10888501742161</v>
      </c>
      <c r="O47" s="426">
        <v>99.135723431498079</v>
      </c>
      <c r="P47" s="293"/>
      <c r="Q47" s="239" t="s">
        <v>266</v>
      </c>
      <c r="R47" s="290">
        <v>278298000</v>
      </c>
      <c r="S47" s="290">
        <v>46383</v>
      </c>
      <c r="T47" s="292">
        <v>40550</v>
      </c>
      <c r="U47" s="425">
        <v>100.20956660761354</v>
      </c>
      <c r="V47" s="425">
        <v>100.20956660761354</v>
      </c>
      <c r="W47" s="426">
        <v>99.985205641582013</v>
      </c>
    </row>
    <row r="48" spans="1:57" ht="18" customHeight="1">
      <c r="A48" s="3"/>
      <c r="B48" s="4"/>
      <c r="C48" s="4"/>
      <c r="D48" s="5"/>
      <c r="E48" s="5"/>
      <c r="F48" s="4"/>
      <c r="G48" s="4"/>
      <c r="H48" s="5"/>
      <c r="I48" s="5"/>
      <c r="J48" s="4"/>
      <c r="K48" s="4"/>
      <c r="L48" s="4"/>
      <c r="M48" s="5"/>
      <c r="N48" s="5"/>
      <c r="O48" s="5"/>
      <c r="Q48" s="3"/>
      <c r="R48" s="4"/>
      <c r="S48" s="4"/>
      <c r="T48" s="4"/>
      <c r="U48" s="5"/>
      <c r="V48" s="5"/>
      <c r="W48" s="5"/>
    </row>
    <row r="49" spans="1:23" ht="18" customHeight="1">
      <c r="A49" s="3"/>
      <c r="B49" s="4"/>
      <c r="C49" s="4"/>
      <c r="D49" s="5"/>
      <c r="E49" s="5"/>
      <c r="F49" s="4"/>
      <c r="G49" s="4"/>
      <c r="H49" s="5"/>
      <c r="I49" s="5"/>
      <c r="J49" s="4"/>
      <c r="K49" s="4"/>
      <c r="L49" s="4"/>
      <c r="M49" s="5"/>
      <c r="N49" s="5"/>
      <c r="O49" s="5"/>
      <c r="Q49" s="3"/>
      <c r="R49" s="4"/>
      <c r="S49" s="4"/>
      <c r="T49" s="4"/>
      <c r="U49" s="5"/>
      <c r="V49" s="5"/>
      <c r="W49" s="5"/>
    </row>
    <row r="50" spans="1:23" ht="18" customHeight="1">
      <c r="A50" s="3"/>
      <c r="B50" s="4"/>
      <c r="C50" s="4"/>
      <c r="D50" s="5"/>
      <c r="E50" s="5"/>
      <c r="F50" s="4"/>
      <c r="G50" s="4"/>
      <c r="H50" s="5"/>
      <c r="I50" s="5"/>
      <c r="J50" s="4"/>
      <c r="K50" s="4"/>
      <c r="L50" s="4"/>
      <c r="M50" s="5"/>
      <c r="N50" s="5"/>
      <c r="O50" s="5"/>
      <c r="Q50" s="3"/>
      <c r="R50" s="4"/>
      <c r="S50" s="4"/>
      <c r="T50" s="4"/>
      <c r="U50" s="5"/>
      <c r="V50" s="5"/>
      <c r="W50" s="5"/>
    </row>
    <row r="51" spans="1:23" ht="18" customHeight="1">
      <c r="A51" s="3"/>
      <c r="B51" s="4"/>
      <c r="C51" s="4"/>
      <c r="D51" s="5"/>
      <c r="E51" s="5"/>
      <c r="F51" s="4"/>
      <c r="G51" s="4"/>
      <c r="H51" s="5"/>
      <c r="I51" s="5"/>
      <c r="J51" s="4"/>
      <c r="K51" s="4"/>
      <c r="L51" s="4"/>
      <c r="M51" s="5"/>
      <c r="N51" s="5"/>
      <c r="O51" s="5"/>
      <c r="Q51" s="3"/>
      <c r="R51" s="4"/>
      <c r="S51" s="4"/>
      <c r="T51" s="4"/>
      <c r="U51" s="5"/>
      <c r="V51" s="5"/>
      <c r="W51" s="5"/>
    </row>
    <row r="52" spans="1:23">
      <c r="G52" s="2"/>
      <c r="Q52" s="2"/>
      <c r="R52" s="2"/>
      <c r="S52" s="2"/>
      <c r="T52" s="2"/>
      <c r="U52" s="2"/>
      <c r="V52" s="2"/>
      <c r="W52" s="2"/>
    </row>
    <row r="53" spans="1:23" s="7" customFormat="1">
      <c r="A53" s="500" t="s">
        <v>247</v>
      </c>
      <c r="B53" s="500"/>
      <c r="C53" s="500"/>
      <c r="D53" s="500"/>
      <c r="E53" s="500"/>
      <c r="F53" s="500"/>
      <c r="G53" s="500"/>
      <c r="H53" s="500"/>
      <c r="I53" s="500"/>
      <c r="J53" s="500"/>
      <c r="K53" s="500"/>
      <c r="L53" s="500" t="s">
        <v>248</v>
      </c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</row>
    <row r="54" spans="1:23">
      <c r="G54" s="2"/>
    </row>
    <row r="55" spans="1:23">
      <c r="G55" s="2"/>
    </row>
    <row r="56" spans="1:23">
      <c r="G56" s="2"/>
    </row>
    <row r="57" spans="1:23">
      <c r="G57" s="2"/>
    </row>
    <row r="58" spans="1:23">
      <c r="G58" s="2"/>
    </row>
    <row r="59" spans="1:23">
      <c r="G59" s="2"/>
    </row>
    <row r="60" spans="1:23">
      <c r="G60" s="2"/>
    </row>
    <row r="61" spans="1:23">
      <c r="G61" s="2"/>
    </row>
    <row r="62" spans="1:23">
      <c r="G62" s="2"/>
    </row>
    <row r="63" spans="1:23">
      <c r="G63" s="2"/>
    </row>
  </sheetData>
  <mergeCells count="8">
    <mergeCell ref="A53:K53"/>
    <mergeCell ref="L53:W53"/>
    <mergeCell ref="M5:O5"/>
    <mergeCell ref="U5:W5"/>
    <mergeCell ref="R2:U2"/>
    <mergeCell ref="D5:E5"/>
    <mergeCell ref="B2:D2"/>
    <mergeCell ref="H5:I5"/>
  </mergeCells>
  <phoneticPr fontId="2"/>
  <printOptions horizontalCentered="1"/>
  <pageMargins left="0" right="0" top="0.78740157480314965" bottom="0" header="0.51181102362204722" footer="0.51181102362204722"/>
  <pageSetup paperSize="9" scale="85" fitToWidth="2" orientation="portrait" r:id="rId1"/>
  <headerFooter alignWithMargins="0"/>
  <colBreaks count="4" manualBreakCount="4">
    <brk id="11" max="1048575" man="1"/>
    <brk id="23" max="47" man="1"/>
    <brk id="45" max="47" man="1"/>
    <brk id="57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view="pageBreakPreview" topLeftCell="C31" zoomScale="80" zoomScaleNormal="100" zoomScaleSheetLayoutView="80" workbookViewId="0">
      <selection activeCell="K53" sqref="K53:Q53"/>
    </sheetView>
  </sheetViews>
  <sheetFormatPr defaultRowHeight="14.25"/>
  <cols>
    <col min="1" max="1" width="12.625" style="8" customWidth="1"/>
    <col min="2" max="16" width="9.375" style="8" customWidth="1"/>
    <col min="17" max="18" width="9" style="8"/>
    <col min="19" max="26" width="0" style="8" hidden="1" customWidth="1"/>
    <col min="27" max="27" width="11" style="8" hidden="1" customWidth="1"/>
    <col min="28" max="42" width="0" style="8" hidden="1" customWidth="1"/>
    <col min="43" max="16384" width="9" style="8"/>
  </cols>
  <sheetData>
    <row r="1" spans="1:42" ht="18" thickBot="1">
      <c r="A1" s="231" t="s">
        <v>23</v>
      </c>
      <c r="I1" s="9"/>
      <c r="J1" s="9" t="s">
        <v>24</v>
      </c>
      <c r="AA1" s="8" t="s">
        <v>35</v>
      </c>
    </row>
    <row r="2" spans="1:42" s="15" customFormat="1">
      <c r="A2" s="10"/>
      <c r="B2" s="11"/>
      <c r="C2" s="11"/>
      <c r="D2" s="11"/>
      <c r="E2" s="12"/>
      <c r="F2" s="11"/>
      <c r="G2" s="11"/>
      <c r="H2" s="11"/>
      <c r="I2" s="11"/>
      <c r="J2" s="11"/>
      <c r="K2" s="11"/>
      <c r="L2" s="12"/>
      <c r="M2" s="11"/>
      <c r="N2" s="12"/>
      <c r="O2" s="13"/>
      <c r="P2" s="14"/>
      <c r="AA2" s="10"/>
      <c r="AB2" s="11"/>
      <c r="AC2" s="11"/>
      <c r="AD2" s="11"/>
      <c r="AE2" s="12"/>
      <c r="AF2" s="11"/>
      <c r="AG2" s="11"/>
      <c r="AH2" s="11"/>
      <c r="AI2" s="11"/>
      <c r="AJ2" s="11"/>
      <c r="AK2" s="11"/>
      <c r="AL2" s="12"/>
      <c r="AM2" s="11"/>
      <c r="AN2" s="12"/>
      <c r="AO2" s="13"/>
      <c r="AP2" s="14"/>
    </row>
    <row r="3" spans="1:42" s="15" customFormat="1">
      <c r="A3" s="16"/>
      <c r="B3" s="17" t="s">
        <v>141</v>
      </c>
      <c r="C3" s="17"/>
      <c r="D3" s="17"/>
      <c r="E3" s="18"/>
      <c r="F3" s="17" t="s">
        <v>142</v>
      </c>
      <c r="G3" s="17"/>
      <c r="H3" s="17"/>
      <c r="I3" s="17"/>
      <c r="J3" s="17"/>
      <c r="K3" s="17"/>
      <c r="L3" s="18"/>
      <c r="M3" s="17" t="s">
        <v>143</v>
      </c>
      <c r="N3" s="18"/>
      <c r="O3" s="19" t="s">
        <v>144</v>
      </c>
      <c r="P3" s="20"/>
      <c r="AA3" s="16"/>
      <c r="AB3" s="112" t="s">
        <v>78</v>
      </c>
      <c r="AC3" s="17"/>
      <c r="AD3" s="17"/>
      <c r="AE3" s="18"/>
      <c r="AF3" s="17" t="s">
        <v>36</v>
      </c>
      <c r="AG3" s="17"/>
      <c r="AH3" s="17"/>
      <c r="AI3" s="17"/>
      <c r="AJ3" s="17"/>
      <c r="AK3" s="17"/>
      <c r="AL3" s="18"/>
      <c r="AM3" s="17" t="s">
        <v>40</v>
      </c>
      <c r="AN3" s="18"/>
      <c r="AO3" s="19" t="s">
        <v>225</v>
      </c>
      <c r="AP3" s="20"/>
    </row>
    <row r="4" spans="1:42" s="15" customFormat="1">
      <c r="A4" s="16"/>
      <c r="B4" s="21"/>
      <c r="C4" s="22"/>
      <c r="D4" s="22"/>
      <c r="E4" s="23"/>
      <c r="F4" s="22"/>
      <c r="G4" s="22"/>
      <c r="H4" s="22"/>
      <c r="I4" s="22"/>
      <c r="J4" s="22"/>
      <c r="K4" s="22"/>
      <c r="L4" s="23"/>
      <c r="M4" s="22"/>
      <c r="N4" s="23"/>
      <c r="O4" s="19" t="s">
        <v>145</v>
      </c>
      <c r="P4" s="24"/>
      <c r="AA4" s="16"/>
      <c r="AB4" s="21"/>
      <c r="AC4" s="22"/>
      <c r="AD4" s="22"/>
      <c r="AE4" s="23"/>
      <c r="AF4" s="22"/>
      <c r="AG4" s="22"/>
      <c r="AH4" s="22"/>
      <c r="AI4" s="22"/>
      <c r="AJ4" s="22"/>
      <c r="AK4" s="22"/>
      <c r="AL4" s="23"/>
      <c r="AM4" s="22"/>
      <c r="AN4" s="23"/>
      <c r="AO4" s="18" t="s">
        <v>79</v>
      </c>
      <c r="AP4" s="20"/>
    </row>
    <row r="5" spans="1:42" s="15" customFormat="1">
      <c r="A5" s="25" t="s">
        <v>146</v>
      </c>
      <c r="B5" s="26"/>
      <c r="C5" s="26"/>
      <c r="D5" s="26"/>
      <c r="E5" s="18"/>
      <c r="F5" s="26"/>
      <c r="G5" s="26"/>
      <c r="H5" s="27" t="s">
        <v>147</v>
      </c>
      <c r="I5" s="28"/>
      <c r="J5" s="27" t="s">
        <v>148</v>
      </c>
      <c r="K5" s="28"/>
      <c r="L5" s="18"/>
      <c r="M5" s="18"/>
      <c r="N5" s="18"/>
      <c r="O5" s="19" t="s">
        <v>149</v>
      </c>
      <c r="P5" s="24" t="s">
        <v>150</v>
      </c>
      <c r="AA5" s="25" t="s">
        <v>80</v>
      </c>
      <c r="AB5" s="19"/>
      <c r="AC5" s="18"/>
      <c r="AD5" s="18"/>
      <c r="AE5" s="18"/>
      <c r="AF5" s="18"/>
      <c r="AG5" s="18"/>
      <c r="AH5" s="27" t="s">
        <v>19</v>
      </c>
      <c r="AI5" s="28"/>
      <c r="AJ5" s="27" t="s">
        <v>20</v>
      </c>
      <c r="AK5" s="28"/>
      <c r="AL5" s="18"/>
      <c r="AM5" s="18"/>
      <c r="AN5" s="18"/>
      <c r="AO5" s="19" t="s">
        <v>5</v>
      </c>
      <c r="AP5" s="20" t="s">
        <v>46</v>
      </c>
    </row>
    <row r="6" spans="1:42" s="15" customFormat="1" ht="14.25" customHeight="1">
      <c r="A6" s="16"/>
      <c r="B6" s="18" t="s">
        <v>3</v>
      </c>
      <c r="C6" s="18" t="s">
        <v>151</v>
      </c>
      <c r="D6" s="18" t="s">
        <v>151</v>
      </c>
      <c r="E6" s="18" t="s">
        <v>151</v>
      </c>
      <c r="F6" s="18" t="s">
        <v>144</v>
      </c>
      <c r="G6" s="18" t="s">
        <v>152</v>
      </c>
      <c r="H6" s="18"/>
      <c r="I6" s="18"/>
      <c r="J6" s="29"/>
      <c r="K6" s="18"/>
      <c r="L6" s="18" t="s">
        <v>83</v>
      </c>
      <c r="M6" s="18" t="s">
        <v>153</v>
      </c>
      <c r="N6" s="18" t="s">
        <v>154</v>
      </c>
      <c r="O6" s="19"/>
      <c r="P6" s="24"/>
      <c r="AA6" s="16"/>
      <c r="AB6" s="19" t="s">
        <v>226</v>
      </c>
      <c r="AC6" s="18" t="s">
        <v>81</v>
      </c>
      <c r="AD6" s="18" t="s">
        <v>81</v>
      </c>
      <c r="AE6" s="18" t="s">
        <v>81</v>
      </c>
      <c r="AF6" s="18" t="s">
        <v>41</v>
      </c>
      <c r="AG6" s="18" t="s">
        <v>82</v>
      </c>
      <c r="AH6" s="18"/>
      <c r="AI6" s="18"/>
      <c r="AJ6" s="18"/>
      <c r="AK6" s="18"/>
      <c r="AL6" s="18" t="s">
        <v>83</v>
      </c>
      <c r="AM6" s="18" t="s">
        <v>84</v>
      </c>
      <c r="AN6" s="18" t="s">
        <v>56</v>
      </c>
      <c r="AO6" s="19"/>
      <c r="AP6" s="20"/>
    </row>
    <row r="7" spans="1:42" s="15" customFormat="1" ht="14.25" customHeight="1">
      <c r="A7" s="16"/>
      <c r="B7" s="18"/>
      <c r="C7" s="18" t="s">
        <v>27</v>
      </c>
      <c r="D7" s="18" t="s">
        <v>28</v>
      </c>
      <c r="E7" s="18" t="s">
        <v>29</v>
      </c>
      <c r="F7" s="18" t="s">
        <v>30</v>
      </c>
      <c r="G7" s="18" t="s">
        <v>30</v>
      </c>
      <c r="H7" s="18" t="s">
        <v>21</v>
      </c>
      <c r="I7" s="18" t="s">
        <v>22</v>
      </c>
      <c r="J7" s="19" t="s">
        <v>21</v>
      </c>
      <c r="K7" s="18" t="s">
        <v>22</v>
      </c>
      <c r="L7" s="18"/>
      <c r="M7" s="18" t="s">
        <v>31</v>
      </c>
      <c r="N7" s="18"/>
      <c r="O7" s="19"/>
      <c r="P7" s="24"/>
      <c r="AA7" s="16"/>
      <c r="AB7" s="18"/>
      <c r="AC7" s="18" t="s">
        <v>88</v>
      </c>
      <c r="AD7" s="18" t="s">
        <v>227</v>
      </c>
      <c r="AE7" s="18" t="s">
        <v>228</v>
      </c>
      <c r="AF7" s="18" t="s">
        <v>30</v>
      </c>
      <c r="AG7" s="18" t="s">
        <v>30</v>
      </c>
      <c r="AH7" s="18" t="s">
        <v>44</v>
      </c>
      <c r="AI7" s="18" t="s">
        <v>45</v>
      </c>
      <c r="AJ7" s="18" t="s">
        <v>44</v>
      </c>
      <c r="AK7" s="18" t="s">
        <v>45</v>
      </c>
      <c r="AL7" s="18"/>
      <c r="AM7" s="18" t="s">
        <v>31</v>
      </c>
      <c r="AN7" s="18"/>
      <c r="AO7" s="18"/>
      <c r="AP7" s="24"/>
    </row>
    <row r="8" spans="1:42" s="15" customFormat="1" ht="14.25" customHeight="1">
      <c r="A8" s="16"/>
      <c r="B8" s="18"/>
      <c r="C8" s="18" t="s">
        <v>32</v>
      </c>
      <c r="D8" s="18" t="s">
        <v>32</v>
      </c>
      <c r="E8" s="18" t="s">
        <v>32</v>
      </c>
      <c r="F8" s="18"/>
      <c r="G8" s="18"/>
      <c r="H8" s="18"/>
      <c r="I8" s="18"/>
      <c r="J8" s="19"/>
      <c r="K8" s="18"/>
      <c r="L8" s="18"/>
      <c r="M8" s="18"/>
      <c r="N8" s="18"/>
      <c r="O8" s="19"/>
      <c r="P8" s="24"/>
      <c r="AA8" s="16"/>
      <c r="AB8" s="18"/>
      <c r="AC8" s="18" t="s">
        <v>32</v>
      </c>
      <c r="AD8" s="18" t="s">
        <v>32</v>
      </c>
      <c r="AE8" s="18" t="s">
        <v>32</v>
      </c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24"/>
    </row>
    <row r="9" spans="1:42" s="15" customFormat="1" ht="14.25" customHeight="1">
      <c r="A9" s="16"/>
      <c r="B9" s="18"/>
      <c r="C9" s="18"/>
      <c r="D9" s="18"/>
      <c r="E9" s="18"/>
      <c r="F9" s="18"/>
      <c r="G9" s="18"/>
      <c r="H9" s="18"/>
      <c r="I9" s="18"/>
      <c r="J9" s="19"/>
      <c r="K9" s="18"/>
      <c r="L9" s="18"/>
      <c r="M9" s="18"/>
      <c r="N9" s="18"/>
      <c r="O9" s="19"/>
      <c r="P9" s="24"/>
      <c r="AA9" s="16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24"/>
    </row>
    <row r="10" spans="1:42" s="15" customFormat="1" ht="14.45" customHeight="1">
      <c r="A10" s="30"/>
      <c r="B10" s="31" t="s">
        <v>155</v>
      </c>
      <c r="C10" s="31" t="s">
        <v>155</v>
      </c>
      <c r="D10" s="31" t="s">
        <v>155</v>
      </c>
      <c r="E10" s="31" t="s">
        <v>155</v>
      </c>
      <c r="F10" s="31" t="s">
        <v>155</v>
      </c>
      <c r="G10" s="31" t="s">
        <v>155</v>
      </c>
      <c r="H10" s="31" t="s">
        <v>155</v>
      </c>
      <c r="I10" s="31" t="s">
        <v>155</v>
      </c>
      <c r="J10" s="32" t="s">
        <v>155</v>
      </c>
      <c r="K10" s="31" t="s">
        <v>155</v>
      </c>
      <c r="L10" s="31"/>
      <c r="M10" s="31" t="s">
        <v>155</v>
      </c>
      <c r="N10" s="31" t="s">
        <v>155</v>
      </c>
      <c r="O10" s="32" t="s">
        <v>155</v>
      </c>
      <c r="P10" s="392" t="s">
        <v>155</v>
      </c>
      <c r="AA10" s="30"/>
      <c r="AB10" s="23" t="s">
        <v>60</v>
      </c>
      <c r="AC10" s="23" t="s">
        <v>60</v>
      </c>
      <c r="AD10" s="23" t="s">
        <v>60</v>
      </c>
      <c r="AE10" s="23" t="s">
        <v>60</v>
      </c>
      <c r="AF10" s="23" t="s">
        <v>60</v>
      </c>
      <c r="AG10" s="23" t="s">
        <v>60</v>
      </c>
      <c r="AH10" s="23" t="s">
        <v>60</v>
      </c>
      <c r="AI10" s="23" t="s">
        <v>60</v>
      </c>
      <c r="AJ10" s="23" t="s">
        <v>60</v>
      </c>
      <c r="AK10" s="23" t="s">
        <v>60</v>
      </c>
      <c r="AL10" s="23" t="s">
        <v>60</v>
      </c>
      <c r="AM10" s="23" t="s">
        <v>60</v>
      </c>
      <c r="AN10" s="23" t="s">
        <v>60</v>
      </c>
      <c r="AO10" s="113" t="s">
        <v>60</v>
      </c>
      <c r="AP10" s="114" t="s">
        <v>60</v>
      </c>
    </row>
    <row r="11" spans="1:42" s="15" customFormat="1">
      <c r="A11" s="115"/>
      <c r="B11" s="116">
        <v>0</v>
      </c>
      <c r="C11" s="116">
        <v>8</v>
      </c>
      <c r="D11" s="116">
        <v>0</v>
      </c>
      <c r="E11" s="116">
        <v>1</v>
      </c>
      <c r="F11" s="116">
        <v>0</v>
      </c>
      <c r="G11" s="116">
        <v>0</v>
      </c>
      <c r="H11" s="116">
        <v>2</v>
      </c>
      <c r="I11" s="116">
        <v>22</v>
      </c>
      <c r="J11" s="117">
        <v>0</v>
      </c>
      <c r="K11" s="116">
        <v>5</v>
      </c>
      <c r="L11" s="116">
        <v>0</v>
      </c>
      <c r="M11" s="116">
        <v>0</v>
      </c>
      <c r="N11" s="116">
        <v>0</v>
      </c>
      <c r="O11" s="117">
        <v>0</v>
      </c>
      <c r="P11" s="393">
        <f>SUM(B11:O11)</f>
        <v>38</v>
      </c>
      <c r="AA11" s="115"/>
      <c r="AB11" s="119">
        <v>0</v>
      </c>
      <c r="AC11" s="119">
        <v>2</v>
      </c>
      <c r="AD11" s="119">
        <v>0</v>
      </c>
      <c r="AE11" s="119">
        <v>1</v>
      </c>
      <c r="AF11" s="119">
        <v>0</v>
      </c>
      <c r="AG11" s="119">
        <v>0</v>
      </c>
      <c r="AH11" s="119">
        <v>0</v>
      </c>
      <c r="AI11" s="119">
        <v>4</v>
      </c>
      <c r="AJ11" s="119">
        <v>0</v>
      </c>
      <c r="AK11" s="119">
        <v>10</v>
      </c>
      <c r="AL11" s="119">
        <v>0</v>
      </c>
      <c r="AM11" s="119">
        <v>0</v>
      </c>
      <c r="AN11" s="119">
        <v>0</v>
      </c>
      <c r="AO11" s="119">
        <v>0</v>
      </c>
      <c r="AP11" s="20">
        <f t="shared" ref="AP11:AP48" si="0">SUM(AB11:AO11)</f>
        <v>17</v>
      </c>
    </row>
    <row r="12" spans="1:42" s="15" customFormat="1">
      <c r="A12" s="120" t="s">
        <v>176</v>
      </c>
      <c r="B12" s="121">
        <v>0</v>
      </c>
      <c r="C12" s="121">
        <v>22</v>
      </c>
      <c r="D12" s="121">
        <v>1</v>
      </c>
      <c r="E12" s="121">
        <v>13</v>
      </c>
      <c r="F12" s="121">
        <v>6</v>
      </c>
      <c r="G12" s="121">
        <v>0</v>
      </c>
      <c r="H12" s="121">
        <v>2</v>
      </c>
      <c r="I12" s="121">
        <v>326</v>
      </c>
      <c r="J12" s="122">
        <v>0</v>
      </c>
      <c r="K12" s="121">
        <v>37</v>
      </c>
      <c r="L12" s="121">
        <v>0</v>
      </c>
      <c r="M12" s="121">
        <v>0</v>
      </c>
      <c r="N12" s="121">
        <v>0</v>
      </c>
      <c r="O12" s="122">
        <v>7</v>
      </c>
      <c r="P12" s="394">
        <f t="shared" ref="P12:P46" si="1">SUM(B12:O12)</f>
        <v>414</v>
      </c>
      <c r="AA12" s="120" t="s">
        <v>61</v>
      </c>
      <c r="AB12" s="119">
        <v>0</v>
      </c>
      <c r="AC12" s="119">
        <v>10</v>
      </c>
      <c r="AD12" s="119">
        <v>0</v>
      </c>
      <c r="AE12" s="119">
        <v>2</v>
      </c>
      <c r="AF12" s="119">
        <v>1</v>
      </c>
      <c r="AG12" s="119">
        <v>0</v>
      </c>
      <c r="AH12" s="119">
        <v>0</v>
      </c>
      <c r="AI12" s="119">
        <v>76</v>
      </c>
      <c r="AJ12" s="119">
        <v>0</v>
      </c>
      <c r="AK12" s="119">
        <v>38</v>
      </c>
      <c r="AL12" s="119">
        <v>0</v>
      </c>
      <c r="AM12" s="119">
        <v>0</v>
      </c>
      <c r="AN12" s="119">
        <v>0</v>
      </c>
      <c r="AO12" s="119">
        <v>3</v>
      </c>
      <c r="AP12" s="114">
        <f t="shared" si="0"/>
        <v>130</v>
      </c>
    </row>
    <row r="13" spans="1:42" s="15" customFormat="1">
      <c r="A13" s="115"/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13</v>
      </c>
      <c r="J13" s="117">
        <v>0</v>
      </c>
      <c r="K13" s="116">
        <v>2</v>
      </c>
      <c r="L13" s="116">
        <v>0</v>
      </c>
      <c r="M13" s="116">
        <v>0</v>
      </c>
      <c r="N13" s="116">
        <v>0</v>
      </c>
      <c r="O13" s="117">
        <v>0</v>
      </c>
      <c r="P13" s="395">
        <f t="shared" si="1"/>
        <v>15</v>
      </c>
      <c r="AA13" s="115"/>
      <c r="AB13" s="119">
        <v>0</v>
      </c>
      <c r="AC13" s="119">
        <v>1</v>
      </c>
      <c r="AD13" s="119">
        <v>0</v>
      </c>
      <c r="AE13" s="119">
        <v>0</v>
      </c>
      <c r="AF13" s="119">
        <v>0</v>
      </c>
      <c r="AG13" s="119">
        <v>0</v>
      </c>
      <c r="AH13" s="119">
        <v>0</v>
      </c>
      <c r="AI13" s="119">
        <v>6</v>
      </c>
      <c r="AJ13" s="119">
        <v>0</v>
      </c>
      <c r="AK13" s="119">
        <v>2</v>
      </c>
      <c r="AL13" s="119">
        <v>0</v>
      </c>
      <c r="AM13" s="119">
        <v>0</v>
      </c>
      <c r="AN13" s="119">
        <v>0</v>
      </c>
      <c r="AO13" s="119">
        <v>0</v>
      </c>
      <c r="AP13" s="20">
        <f t="shared" si="0"/>
        <v>9</v>
      </c>
    </row>
    <row r="14" spans="1:42" s="15" customFormat="1">
      <c r="A14" s="120" t="s">
        <v>229</v>
      </c>
      <c r="B14" s="121">
        <v>0</v>
      </c>
      <c r="C14" s="121">
        <v>16</v>
      </c>
      <c r="D14" s="121">
        <v>1</v>
      </c>
      <c r="E14" s="121">
        <v>12</v>
      </c>
      <c r="F14" s="121">
        <v>5</v>
      </c>
      <c r="G14" s="121">
        <v>0</v>
      </c>
      <c r="H14" s="121">
        <v>0</v>
      </c>
      <c r="I14" s="121">
        <v>279</v>
      </c>
      <c r="J14" s="122">
        <v>0</v>
      </c>
      <c r="K14" s="121">
        <v>24</v>
      </c>
      <c r="L14" s="121">
        <v>0</v>
      </c>
      <c r="M14" s="121">
        <v>0</v>
      </c>
      <c r="N14" s="121">
        <v>0</v>
      </c>
      <c r="O14" s="122">
        <v>4</v>
      </c>
      <c r="P14" s="394">
        <f t="shared" si="1"/>
        <v>341</v>
      </c>
      <c r="AA14" s="120" t="s">
        <v>62</v>
      </c>
      <c r="AB14" s="119">
        <v>0</v>
      </c>
      <c r="AC14" s="119">
        <v>4</v>
      </c>
      <c r="AD14" s="119">
        <v>0</v>
      </c>
      <c r="AE14" s="119">
        <v>1</v>
      </c>
      <c r="AF14" s="119">
        <v>2</v>
      </c>
      <c r="AG14" s="119">
        <v>0</v>
      </c>
      <c r="AH14" s="119">
        <v>0</v>
      </c>
      <c r="AI14" s="119">
        <v>64</v>
      </c>
      <c r="AJ14" s="119">
        <v>0</v>
      </c>
      <c r="AK14" s="119">
        <v>30</v>
      </c>
      <c r="AL14" s="119">
        <v>0</v>
      </c>
      <c r="AM14" s="119">
        <v>0</v>
      </c>
      <c r="AN14" s="119">
        <v>0</v>
      </c>
      <c r="AO14" s="119">
        <v>1</v>
      </c>
      <c r="AP14" s="114">
        <f t="shared" si="0"/>
        <v>102</v>
      </c>
    </row>
    <row r="15" spans="1:42" s="15" customFormat="1">
      <c r="A15" s="115"/>
      <c r="B15" s="116">
        <v>0</v>
      </c>
      <c r="C15" s="116">
        <v>1</v>
      </c>
      <c r="D15" s="116">
        <v>0</v>
      </c>
      <c r="E15" s="116">
        <v>1</v>
      </c>
      <c r="F15" s="116">
        <v>1</v>
      </c>
      <c r="G15" s="116">
        <v>0</v>
      </c>
      <c r="H15" s="116">
        <v>1</v>
      </c>
      <c r="I15" s="116">
        <v>15</v>
      </c>
      <c r="J15" s="117">
        <v>0</v>
      </c>
      <c r="K15" s="116">
        <v>2</v>
      </c>
      <c r="L15" s="116">
        <v>0</v>
      </c>
      <c r="M15" s="116">
        <v>0</v>
      </c>
      <c r="N15" s="116">
        <v>0</v>
      </c>
      <c r="O15" s="117">
        <v>0</v>
      </c>
      <c r="P15" s="395">
        <f t="shared" si="1"/>
        <v>21</v>
      </c>
      <c r="AA15" s="115"/>
      <c r="AB15" s="119">
        <v>0</v>
      </c>
      <c r="AC15" s="119">
        <v>3</v>
      </c>
      <c r="AD15" s="119">
        <v>0</v>
      </c>
      <c r="AE15" s="119">
        <v>0</v>
      </c>
      <c r="AF15" s="119">
        <v>0</v>
      </c>
      <c r="AG15" s="119">
        <v>0</v>
      </c>
      <c r="AH15" s="119">
        <v>0</v>
      </c>
      <c r="AI15" s="119">
        <v>7</v>
      </c>
      <c r="AJ15" s="119">
        <v>0</v>
      </c>
      <c r="AK15" s="119">
        <v>10</v>
      </c>
      <c r="AL15" s="119">
        <v>0</v>
      </c>
      <c r="AM15" s="119">
        <v>0</v>
      </c>
      <c r="AN15" s="119">
        <v>0</v>
      </c>
      <c r="AO15" s="119">
        <v>0</v>
      </c>
      <c r="AP15" s="20">
        <f t="shared" si="0"/>
        <v>20</v>
      </c>
    </row>
    <row r="16" spans="1:42" s="15" customFormat="1">
      <c r="A16" s="120" t="s">
        <v>230</v>
      </c>
      <c r="B16" s="121">
        <v>0</v>
      </c>
      <c r="C16" s="121">
        <v>4</v>
      </c>
      <c r="D16" s="121">
        <v>0</v>
      </c>
      <c r="E16" s="121">
        <v>7</v>
      </c>
      <c r="F16" s="121">
        <v>3</v>
      </c>
      <c r="G16" s="121">
        <v>0</v>
      </c>
      <c r="H16" s="121">
        <v>1</v>
      </c>
      <c r="I16" s="121">
        <v>106</v>
      </c>
      <c r="J16" s="122">
        <v>0</v>
      </c>
      <c r="K16" s="121">
        <v>7</v>
      </c>
      <c r="L16" s="121">
        <v>0</v>
      </c>
      <c r="M16" s="121">
        <v>0</v>
      </c>
      <c r="N16" s="121">
        <v>0</v>
      </c>
      <c r="O16" s="122">
        <v>1</v>
      </c>
      <c r="P16" s="394">
        <f t="shared" si="1"/>
        <v>129</v>
      </c>
      <c r="AA16" s="120" t="s">
        <v>63</v>
      </c>
      <c r="AB16" s="119">
        <v>0</v>
      </c>
      <c r="AC16" s="119">
        <v>6</v>
      </c>
      <c r="AD16" s="119">
        <v>1</v>
      </c>
      <c r="AE16" s="119">
        <v>1</v>
      </c>
      <c r="AF16" s="119">
        <v>0</v>
      </c>
      <c r="AG16" s="119">
        <v>0</v>
      </c>
      <c r="AH16" s="119">
        <v>0</v>
      </c>
      <c r="AI16" s="119">
        <v>28</v>
      </c>
      <c r="AJ16" s="119">
        <v>0</v>
      </c>
      <c r="AK16" s="119">
        <v>20</v>
      </c>
      <c r="AL16" s="119">
        <v>0</v>
      </c>
      <c r="AM16" s="119">
        <v>0</v>
      </c>
      <c r="AN16" s="119">
        <v>0</v>
      </c>
      <c r="AO16" s="119">
        <v>0</v>
      </c>
      <c r="AP16" s="114">
        <f t="shared" si="0"/>
        <v>56</v>
      </c>
    </row>
    <row r="17" spans="1:42" s="15" customFormat="1">
      <c r="A17" s="115"/>
      <c r="B17" s="116">
        <v>0</v>
      </c>
      <c r="C17" s="116">
        <v>3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11</v>
      </c>
      <c r="J17" s="117">
        <v>0</v>
      </c>
      <c r="K17" s="116">
        <v>10</v>
      </c>
      <c r="L17" s="116">
        <v>0</v>
      </c>
      <c r="M17" s="116">
        <v>0</v>
      </c>
      <c r="N17" s="116">
        <v>0</v>
      </c>
      <c r="O17" s="117">
        <v>0</v>
      </c>
      <c r="P17" s="395">
        <f t="shared" si="1"/>
        <v>24</v>
      </c>
      <c r="AA17" s="115"/>
      <c r="AB17" s="119">
        <v>0</v>
      </c>
      <c r="AC17" s="119">
        <v>0</v>
      </c>
      <c r="AD17" s="119">
        <v>0</v>
      </c>
      <c r="AE17" s="119">
        <v>0</v>
      </c>
      <c r="AF17" s="119">
        <v>0</v>
      </c>
      <c r="AG17" s="119">
        <v>0</v>
      </c>
      <c r="AH17" s="119">
        <v>0</v>
      </c>
      <c r="AI17" s="119">
        <v>1</v>
      </c>
      <c r="AJ17" s="119">
        <v>0</v>
      </c>
      <c r="AK17" s="119">
        <v>23</v>
      </c>
      <c r="AL17" s="119">
        <v>0</v>
      </c>
      <c r="AM17" s="119">
        <v>0</v>
      </c>
      <c r="AN17" s="119">
        <v>0</v>
      </c>
      <c r="AO17" s="119">
        <v>0</v>
      </c>
      <c r="AP17" s="20">
        <f t="shared" si="0"/>
        <v>24</v>
      </c>
    </row>
    <row r="18" spans="1:42" s="15" customFormat="1">
      <c r="A18" s="120" t="s">
        <v>177</v>
      </c>
      <c r="B18" s="121">
        <v>0</v>
      </c>
      <c r="C18" s="121">
        <v>8</v>
      </c>
      <c r="D18" s="121">
        <v>1</v>
      </c>
      <c r="E18" s="121">
        <v>5</v>
      </c>
      <c r="F18" s="121">
        <v>3</v>
      </c>
      <c r="G18" s="121">
        <v>0</v>
      </c>
      <c r="H18" s="121">
        <v>0</v>
      </c>
      <c r="I18" s="121">
        <v>86</v>
      </c>
      <c r="J18" s="122">
        <v>0</v>
      </c>
      <c r="K18" s="121">
        <v>15</v>
      </c>
      <c r="L18" s="121">
        <v>0</v>
      </c>
      <c r="M18" s="121">
        <v>0</v>
      </c>
      <c r="N18" s="121">
        <v>0</v>
      </c>
      <c r="O18" s="122">
        <v>4</v>
      </c>
      <c r="P18" s="394">
        <f t="shared" si="1"/>
        <v>122</v>
      </c>
      <c r="AA18" s="120" t="s">
        <v>64</v>
      </c>
      <c r="AB18" s="119">
        <v>0</v>
      </c>
      <c r="AC18" s="119">
        <v>4</v>
      </c>
      <c r="AD18" s="119">
        <v>2</v>
      </c>
      <c r="AE18" s="119">
        <v>2</v>
      </c>
      <c r="AF18" s="119">
        <v>1</v>
      </c>
      <c r="AG18" s="119">
        <v>0</v>
      </c>
      <c r="AH18" s="119">
        <v>0</v>
      </c>
      <c r="AI18" s="119">
        <v>32</v>
      </c>
      <c r="AJ18" s="119">
        <v>0</v>
      </c>
      <c r="AK18" s="119">
        <v>30</v>
      </c>
      <c r="AL18" s="119">
        <v>0</v>
      </c>
      <c r="AM18" s="119">
        <v>0</v>
      </c>
      <c r="AN18" s="119">
        <v>0</v>
      </c>
      <c r="AO18" s="119">
        <v>1</v>
      </c>
      <c r="AP18" s="114">
        <f t="shared" si="0"/>
        <v>72</v>
      </c>
    </row>
    <row r="19" spans="1:42" s="15" customFormat="1">
      <c r="A19" s="115"/>
      <c r="B19" s="116">
        <v>0</v>
      </c>
      <c r="C19" s="116">
        <v>6</v>
      </c>
      <c r="D19" s="116">
        <v>0</v>
      </c>
      <c r="E19" s="116">
        <v>1</v>
      </c>
      <c r="F19" s="116">
        <v>0</v>
      </c>
      <c r="G19" s="116">
        <v>0</v>
      </c>
      <c r="H19" s="116">
        <v>0</v>
      </c>
      <c r="I19" s="116">
        <v>37</v>
      </c>
      <c r="J19" s="117">
        <v>0</v>
      </c>
      <c r="K19" s="116">
        <v>8</v>
      </c>
      <c r="L19" s="116">
        <v>0</v>
      </c>
      <c r="M19" s="116">
        <v>0</v>
      </c>
      <c r="N19" s="116">
        <v>0</v>
      </c>
      <c r="O19" s="117">
        <v>0</v>
      </c>
      <c r="P19" s="395">
        <f t="shared" si="1"/>
        <v>52</v>
      </c>
      <c r="AA19" s="115"/>
      <c r="AB19" s="119">
        <v>0</v>
      </c>
      <c r="AC19" s="119">
        <v>1</v>
      </c>
      <c r="AD19" s="119">
        <v>0</v>
      </c>
      <c r="AE19" s="119">
        <v>0</v>
      </c>
      <c r="AF19" s="119">
        <v>0</v>
      </c>
      <c r="AG19" s="119">
        <v>0</v>
      </c>
      <c r="AH19" s="119">
        <v>1</v>
      </c>
      <c r="AI19" s="119">
        <v>16</v>
      </c>
      <c r="AJ19" s="119">
        <v>0</v>
      </c>
      <c r="AK19" s="119">
        <v>28</v>
      </c>
      <c r="AL19" s="119">
        <v>0</v>
      </c>
      <c r="AM19" s="119">
        <v>0</v>
      </c>
      <c r="AN19" s="119">
        <v>0</v>
      </c>
      <c r="AO19" s="119">
        <v>0</v>
      </c>
      <c r="AP19" s="20">
        <f t="shared" si="0"/>
        <v>46</v>
      </c>
    </row>
    <row r="20" spans="1:42" s="15" customFormat="1">
      <c r="A20" s="120" t="s">
        <v>178</v>
      </c>
      <c r="B20" s="121">
        <v>2</v>
      </c>
      <c r="C20" s="121">
        <v>25</v>
      </c>
      <c r="D20" s="121">
        <v>2</v>
      </c>
      <c r="E20" s="121">
        <v>12</v>
      </c>
      <c r="F20" s="121">
        <v>12</v>
      </c>
      <c r="G20" s="121">
        <v>0</v>
      </c>
      <c r="H20" s="121">
        <v>0</v>
      </c>
      <c r="I20" s="121">
        <v>238</v>
      </c>
      <c r="J20" s="122">
        <v>1</v>
      </c>
      <c r="K20" s="121">
        <v>18</v>
      </c>
      <c r="L20" s="121">
        <v>0</v>
      </c>
      <c r="M20" s="121">
        <v>0</v>
      </c>
      <c r="N20" s="121">
        <v>0</v>
      </c>
      <c r="O20" s="122">
        <v>1</v>
      </c>
      <c r="P20" s="394">
        <f t="shared" si="1"/>
        <v>311</v>
      </c>
      <c r="AA20" s="120" t="s">
        <v>65</v>
      </c>
      <c r="AB20" s="119">
        <v>0</v>
      </c>
      <c r="AC20" s="119">
        <v>8</v>
      </c>
      <c r="AD20" s="119">
        <v>0</v>
      </c>
      <c r="AE20" s="119">
        <v>2</v>
      </c>
      <c r="AF20" s="119">
        <v>2</v>
      </c>
      <c r="AG20" s="119">
        <v>0</v>
      </c>
      <c r="AH20" s="119">
        <v>1</v>
      </c>
      <c r="AI20" s="119">
        <v>71</v>
      </c>
      <c r="AJ20" s="119">
        <v>1</v>
      </c>
      <c r="AK20" s="119">
        <v>47</v>
      </c>
      <c r="AL20" s="119">
        <v>0</v>
      </c>
      <c r="AM20" s="119">
        <v>0</v>
      </c>
      <c r="AN20" s="119">
        <v>0</v>
      </c>
      <c r="AO20" s="119">
        <v>0</v>
      </c>
      <c r="AP20" s="114">
        <f t="shared" si="0"/>
        <v>132</v>
      </c>
    </row>
    <row r="21" spans="1:42" s="15" customFormat="1">
      <c r="A21" s="115"/>
      <c r="B21" s="116">
        <v>0</v>
      </c>
      <c r="C21" s="116">
        <v>9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25</v>
      </c>
      <c r="J21" s="117">
        <v>0</v>
      </c>
      <c r="K21" s="116">
        <v>9</v>
      </c>
      <c r="L21" s="116">
        <v>0</v>
      </c>
      <c r="M21" s="116">
        <v>0</v>
      </c>
      <c r="N21" s="116">
        <v>0</v>
      </c>
      <c r="O21" s="117">
        <v>0</v>
      </c>
      <c r="P21" s="395">
        <f t="shared" si="1"/>
        <v>43</v>
      </c>
      <c r="AA21" s="115"/>
      <c r="AB21" s="119">
        <v>0</v>
      </c>
      <c r="AC21" s="119">
        <v>6</v>
      </c>
      <c r="AD21" s="119">
        <v>0</v>
      </c>
      <c r="AE21" s="119">
        <v>0</v>
      </c>
      <c r="AF21" s="119">
        <v>0</v>
      </c>
      <c r="AG21" s="119">
        <v>0</v>
      </c>
      <c r="AH21" s="119">
        <v>0</v>
      </c>
      <c r="AI21" s="119">
        <v>18</v>
      </c>
      <c r="AJ21" s="119">
        <v>0</v>
      </c>
      <c r="AK21" s="119">
        <v>27</v>
      </c>
      <c r="AL21" s="119">
        <v>0</v>
      </c>
      <c r="AM21" s="119">
        <v>0</v>
      </c>
      <c r="AN21" s="119">
        <v>0</v>
      </c>
      <c r="AO21" s="119">
        <v>0</v>
      </c>
      <c r="AP21" s="20">
        <f t="shared" si="0"/>
        <v>51</v>
      </c>
    </row>
    <row r="22" spans="1:42" s="15" customFormat="1">
      <c r="A22" s="120" t="s">
        <v>231</v>
      </c>
      <c r="B22" s="121">
        <v>0</v>
      </c>
      <c r="C22" s="121">
        <v>25</v>
      </c>
      <c r="D22" s="121">
        <v>1</v>
      </c>
      <c r="E22" s="121">
        <v>11</v>
      </c>
      <c r="F22" s="121">
        <v>4</v>
      </c>
      <c r="G22" s="121">
        <v>0</v>
      </c>
      <c r="H22" s="121">
        <v>0</v>
      </c>
      <c r="I22" s="121">
        <v>381</v>
      </c>
      <c r="J22" s="122">
        <v>0</v>
      </c>
      <c r="K22" s="121">
        <v>27</v>
      </c>
      <c r="L22" s="121">
        <v>0</v>
      </c>
      <c r="M22" s="121">
        <v>0</v>
      </c>
      <c r="N22" s="121">
        <v>0</v>
      </c>
      <c r="O22" s="122">
        <v>7</v>
      </c>
      <c r="P22" s="394">
        <f t="shared" si="1"/>
        <v>456</v>
      </c>
      <c r="AA22" s="120" t="s">
        <v>66</v>
      </c>
      <c r="AB22" s="119">
        <v>0</v>
      </c>
      <c r="AC22" s="119">
        <v>12</v>
      </c>
      <c r="AD22" s="119">
        <v>1</v>
      </c>
      <c r="AE22" s="119">
        <v>1</v>
      </c>
      <c r="AF22" s="119">
        <v>1</v>
      </c>
      <c r="AG22" s="119">
        <v>0</v>
      </c>
      <c r="AH22" s="119">
        <v>0</v>
      </c>
      <c r="AI22" s="119">
        <v>91</v>
      </c>
      <c r="AJ22" s="119">
        <v>1</v>
      </c>
      <c r="AK22" s="119">
        <v>49</v>
      </c>
      <c r="AL22" s="119">
        <v>0</v>
      </c>
      <c r="AM22" s="119">
        <v>0</v>
      </c>
      <c r="AN22" s="119">
        <v>0</v>
      </c>
      <c r="AO22" s="119">
        <v>1</v>
      </c>
      <c r="AP22" s="114">
        <f t="shared" si="0"/>
        <v>157</v>
      </c>
    </row>
    <row r="23" spans="1:42" s="15" customFormat="1">
      <c r="A23" s="115"/>
      <c r="B23" s="116">
        <v>0</v>
      </c>
      <c r="C23" s="116">
        <v>3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26</v>
      </c>
      <c r="J23" s="117">
        <v>0</v>
      </c>
      <c r="K23" s="116">
        <v>14</v>
      </c>
      <c r="L23" s="116">
        <v>0</v>
      </c>
      <c r="M23" s="116">
        <v>0</v>
      </c>
      <c r="N23" s="116">
        <v>0</v>
      </c>
      <c r="O23" s="117">
        <v>0</v>
      </c>
      <c r="P23" s="395">
        <f t="shared" si="1"/>
        <v>43</v>
      </c>
      <c r="AA23" s="115"/>
      <c r="AB23" s="119">
        <v>0</v>
      </c>
      <c r="AC23" s="119">
        <v>4</v>
      </c>
      <c r="AD23" s="119">
        <v>0</v>
      </c>
      <c r="AE23" s="119">
        <v>0</v>
      </c>
      <c r="AF23" s="119">
        <v>0</v>
      </c>
      <c r="AG23" s="119">
        <v>0</v>
      </c>
      <c r="AH23" s="119">
        <v>0</v>
      </c>
      <c r="AI23" s="119">
        <v>18</v>
      </c>
      <c r="AJ23" s="119">
        <v>0</v>
      </c>
      <c r="AK23" s="119">
        <v>24</v>
      </c>
      <c r="AL23" s="119">
        <v>0</v>
      </c>
      <c r="AM23" s="119">
        <v>0</v>
      </c>
      <c r="AN23" s="119">
        <v>0</v>
      </c>
      <c r="AO23" s="119">
        <v>0</v>
      </c>
      <c r="AP23" s="20">
        <f t="shared" si="0"/>
        <v>46</v>
      </c>
    </row>
    <row r="24" spans="1:42" s="15" customFormat="1" ht="14.45" customHeight="1">
      <c r="A24" s="120" t="s">
        <v>184</v>
      </c>
      <c r="B24" s="121">
        <v>0</v>
      </c>
      <c r="C24" s="121">
        <v>14</v>
      </c>
      <c r="D24" s="121">
        <v>1</v>
      </c>
      <c r="E24" s="121">
        <v>14</v>
      </c>
      <c r="F24" s="121">
        <v>6</v>
      </c>
      <c r="G24" s="121">
        <v>0</v>
      </c>
      <c r="H24" s="121">
        <v>0</v>
      </c>
      <c r="I24" s="121">
        <v>338</v>
      </c>
      <c r="J24" s="122">
        <v>0</v>
      </c>
      <c r="K24" s="121">
        <v>33</v>
      </c>
      <c r="L24" s="121">
        <v>0</v>
      </c>
      <c r="M24" s="121">
        <v>0</v>
      </c>
      <c r="N24" s="121">
        <v>0</v>
      </c>
      <c r="O24" s="122">
        <v>3</v>
      </c>
      <c r="P24" s="394">
        <f t="shared" si="1"/>
        <v>409</v>
      </c>
      <c r="AA24" s="120" t="s">
        <v>67</v>
      </c>
      <c r="AB24" s="119">
        <v>0</v>
      </c>
      <c r="AC24" s="119">
        <v>8</v>
      </c>
      <c r="AD24" s="119">
        <v>0</v>
      </c>
      <c r="AE24" s="119">
        <v>1</v>
      </c>
      <c r="AF24" s="119">
        <v>0</v>
      </c>
      <c r="AG24" s="119">
        <v>0</v>
      </c>
      <c r="AH24" s="119">
        <v>0</v>
      </c>
      <c r="AI24" s="119">
        <v>86</v>
      </c>
      <c r="AJ24" s="119">
        <v>1</v>
      </c>
      <c r="AK24" s="119">
        <v>44</v>
      </c>
      <c r="AL24" s="119">
        <v>0</v>
      </c>
      <c r="AM24" s="119">
        <v>0</v>
      </c>
      <c r="AN24" s="119">
        <v>0</v>
      </c>
      <c r="AO24" s="119">
        <v>2</v>
      </c>
      <c r="AP24" s="114">
        <f t="shared" si="0"/>
        <v>142</v>
      </c>
    </row>
    <row r="25" spans="1:42" s="15" customFormat="1">
      <c r="A25" s="115"/>
      <c r="B25" s="116">
        <v>0</v>
      </c>
      <c r="C25" s="116">
        <v>40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55</v>
      </c>
      <c r="J25" s="117">
        <v>0</v>
      </c>
      <c r="K25" s="116">
        <v>21</v>
      </c>
      <c r="L25" s="116">
        <v>0</v>
      </c>
      <c r="M25" s="116">
        <v>0</v>
      </c>
      <c r="N25" s="116">
        <v>0</v>
      </c>
      <c r="O25" s="117">
        <v>0</v>
      </c>
      <c r="P25" s="395">
        <f t="shared" si="1"/>
        <v>116</v>
      </c>
      <c r="AA25" s="115"/>
      <c r="AB25" s="119">
        <v>0</v>
      </c>
      <c r="AC25" s="119">
        <v>5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28</v>
      </c>
      <c r="AJ25" s="119">
        <v>0</v>
      </c>
      <c r="AK25" s="119">
        <v>46</v>
      </c>
      <c r="AL25" s="119">
        <v>0</v>
      </c>
      <c r="AM25" s="119">
        <v>0</v>
      </c>
      <c r="AN25" s="119">
        <v>0</v>
      </c>
      <c r="AO25" s="119">
        <v>0</v>
      </c>
      <c r="AP25" s="20">
        <f t="shared" si="0"/>
        <v>79</v>
      </c>
    </row>
    <row r="26" spans="1:42" s="15" customFormat="1">
      <c r="A26" s="120" t="s">
        <v>179</v>
      </c>
      <c r="B26" s="121">
        <v>0</v>
      </c>
      <c r="C26" s="121">
        <v>57</v>
      </c>
      <c r="D26" s="121">
        <v>0</v>
      </c>
      <c r="E26" s="121">
        <v>8</v>
      </c>
      <c r="F26" s="121">
        <v>6</v>
      </c>
      <c r="G26" s="121">
        <v>0</v>
      </c>
      <c r="H26" s="121">
        <v>0</v>
      </c>
      <c r="I26" s="121">
        <v>568</v>
      </c>
      <c r="J26" s="122">
        <v>1</v>
      </c>
      <c r="K26" s="121">
        <v>53</v>
      </c>
      <c r="L26" s="121">
        <v>0</v>
      </c>
      <c r="M26" s="121">
        <v>0</v>
      </c>
      <c r="N26" s="121">
        <v>0</v>
      </c>
      <c r="O26" s="122">
        <v>6</v>
      </c>
      <c r="P26" s="394">
        <f t="shared" si="1"/>
        <v>699</v>
      </c>
      <c r="AA26" s="120" t="s">
        <v>68</v>
      </c>
      <c r="AB26" s="119">
        <v>0</v>
      </c>
      <c r="AC26" s="119">
        <v>16</v>
      </c>
      <c r="AD26" s="119">
        <v>0</v>
      </c>
      <c r="AE26" s="119">
        <v>0</v>
      </c>
      <c r="AF26" s="119">
        <v>4</v>
      </c>
      <c r="AG26" s="119">
        <v>0</v>
      </c>
      <c r="AH26" s="119">
        <v>0</v>
      </c>
      <c r="AI26" s="119">
        <v>125</v>
      </c>
      <c r="AJ26" s="119">
        <v>0</v>
      </c>
      <c r="AK26" s="119">
        <v>70</v>
      </c>
      <c r="AL26" s="119">
        <v>0</v>
      </c>
      <c r="AM26" s="119">
        <v>0</v>
      </c>
      <c r="AN26" s="119">
        <v>0</v>
      </c>
      <c r="AO26" s="119">
        <v>1</v>
      </c>
      <c r="AP26" s="114">
        <f t="shared" si="0"/>
        <v>216</v>
      </c>
    </row>
    <row r="27" spans="1:42" s="15" customFormat="1">
      <c r="A27" s="115"/>
      <c r="B27" s="116">
        <v>0</v>
      </c>
      <c r="C27" s="116">
        <v>3</v>
      </c>
      <c r="D27" s="116">
        <v>0</v>
      </c>
      <c r="E27" s="116">
        <v>0</v>
      </c>
      <c r="F27" s="116">
        <v>0</v>
      </c>
      <c r="G27" s="116">
        <v>0</v>
      </c>
      <c r="H27" s="116">
        <v>3</v>
      </c>
      <c r="I27" s="116">
        <v>21</v>
      </c>
      <c r="J27" s="117">
        <v>0</v>
      </c>
      <c r="K27" s="116">
        <v>8</v>
      </c>
      <c r="L27" s="116">
        <v>0</v>
      </c>
      <c r="M27" s="116">
        <v>0</v>
      </c>
      <c r="N27" s="116">
        <v>0</v>
      </c>
      <c r="O27" s="117">
        <v>0</v>
      </c>
      <c r="P27" s="395">
        <f t="shared" si="1"/>
        <v>35</v>
      </c>
      <c r="AA27" s="115"/>
      <c r="AB27" s="119">
        <v>0</v>
      </c>
      <c r="AC27" s="119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3</v>
      </c>
      <c r="AJ27" s="119">
        <v>0</v>
      </c>
      <c r="AK27" s="119">
        <v>21</v>
      </c>
      <c r="AL27" s="119">
        <v>0</v>
      </c>
      <c r="AM27" s="119">
        <v>0</v>
      </c>
      <c r="AN27" s="119">
        <v>0</v>
      </c>
      <c r="AO27" s="119">
        <v>0</v>
      </c>
      <c r="AP27" s="20">
        <f t="shared" si="0"/>
        <v>24</v>
      </c>
    </row>
    <row r="28" spans="1:42" s="15" customFormat="1">
      <c r="A28" s="120" t="s">
        <v>180</v>
      </c>
      <c r="B28" s="121">
        <v>0</v>
      </c>
      <c r="C28" s="121">
        <v>17</v>
      </c>
      <c r="D28" s="121">
        <v>1</v>
      </c>
      <c r="E28" s="121">
        <v>7</v>
      </c>
      <c r="F28" s="121">
        <v>3</v>
      </c>
      <c r="G28" s="121">
        <v>0</v>
      </c>
      <c r="H28" s="121">
        <v>3</v>
      </c>
      <c r="I28" s="121">
        <v>242</v>
      </c>
      <c r="J28" s="122">
        <v>0</v>
      </c>
      <c r="K28" s="121">
        <v>26</v>
      </c>
      <c r="L28" s="121">
        <v>0</v>
      </c>
      <c r="M28" s="121">
        <v>0</v>
      </c>
      <c r="N28" s="121">
        <v>0</v>
      </c>
      <c r="O28" s="122">
        <v>5</v>
      </c>
      <c r="P28" s="394">
        <f t="shared" si="1"/>
        <v>304</v>
      </c>
      <c r="AA28" s="120" t="s">
        <v>69</v>
      </c>
      <c r="AB28" s="119">
        <v>0</v>
      </c>
      <c r="AC28" s="119">
        <v>3</v>
      </c>
      <c r="AD28" s="119">
        <v>0</v>
      </c>
      <c r="AE28" s="119">
        <v>0</v>
      </c>
      <c r="AF28" s="119">
        <v>0</v>
      </c>
      <c r="AG28" s="119">
        <v>0</v>
      </c>
      <c r="AH28" s="119">
        <v>0</v>
      </c>
      <c r="AI28" s="119">
        <v>55</v>
      </c>
      <c r="AJ28" s="119">
        <v>0</v>
      </c>
      <c r="AK28" s="119">
        <v>38</v>
      </c>
      <c r="AL28" s="119">
        <v>0</v>
      </c>
      <c r="AM28" s="119">
        <v>0</v>
      </c>
      <c r="AN28" s="119">
        <v>0</v>
      </c>
      <c r="AO28" s="119">
        <v>1</v>
      </c>
      <c r="AP28" s="114">
        <f t="shared" si="0"/>
        <v>97</v>
      </c>
    </row>
    <row r="29" spans="1:42" s="15" customFormat="1">
      <c r="A29" s="115"/>
      <c r="B29" s="116">
        <v>0</v>
      </c>
      <c r="C29" s="116">
        <v>3</v>
      </c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23</v>
      </c>
      <c r="J29" s="117">
        <v>0</v>
      </c>
      <c r="K29" s="116">
        <v>8</v>
      </c>
      <c r="L29" s="116">
        <v>0</v>
      </c>
      <c r="M29" s="116">
        <v>0</v>
      </c>
      <c r="N29" s="116">
        <v>0</v>
      </c>
      <c r="O29" s="117">
        <v>0</v>
      </c>
      <c r="P29" s="395">
        <f t="shared" si="1"/>
        <v>34</v>
      </c>
      <c r="AA29" s="115"/>
      <c r="AB29" s="119">
        <v>0</v>
      </c>
      <c r="AC29" s="119">
        <v>0</v>
      </c>
      <c r="AD29" s="119">
        <v>0</v>
      </c>
      <c r="AE29" s="119">
        <v>0</v>
      </c>
      <c r="AF29" s="119">
        <v>0</v>
      </c>
      <c r="AG29" s="119">
        <v>0</v>
      </c>
      <c r="AH29" s="119">
        <v>0</v>
      </c>
      <c r="AI29" s="119">
        <v>9</v>
      </c>
      <c r="AJ29" s="119">
        <v>0</v>
      </c>
      <c r="AK29" s="119">
        <v>9</v>
      </c>
      <c r="AL29" s="119">
        <v>0</v>
      </c>
      <c r="AM29" s="119">
        <v>0</v>
      </c>
      <c r="AN29" s="119">
        <v>0</v>
      </c>
      <c r="AO29" s="119">
        <v>0</v>
      </c>
      <c r="AP29" s="20">
        <f t="shared" si="0"/>
        <v>18</v>
      </c>
    </row>
    <row r="30" spans="1:42" s="15" customFormat="1">
      <c r="A30" s="120" t="s">
        <v>232</v>
      </c>
      <c r="B30" s="121">
        <v>0</v>
      </c>
      <c r="C30" s="121">
        <v>16</v>
      </c>
      <c r="D30" s="121">
        <v>1</v>
      </c>
      <c r="E30" s="121">
        <v>8</v>
      </c>
      <c r="F30" s="121">
        <v>6</v>
      </c>
      <c r="G30" s="121">
        <v>0</v>
      </c>
      <c r="H30" s="121">
        <v>0</v>
      </c>
      <c r="I30" s="121">
        <v>337</v>
      </c>
      <c r="J30" s="122">
        <v>1</v>
      </c>
      <c r="K30" s="121">
        <v>19</v>
      </c>
      <c r="L30" s="121">
        <v>0</v>
      </c>
      <c r="M30" s="121">
        <v>0</v>
      </c>
      <c r="N30" s="121">
        <v>0</v>
      </c>
      <c r="O30" s="122">
        <v>5</v>
      </c>
      <c r="P30" s="394">
        <f t="shared" si="1"/>
        <v>393</v>
      </c>
      <c r="AA30" s="120" t="s">
        <v>70</v>
      </c>
      <c r="AB30" s="119">
        <v>0</v>
      </c>
      <c r="AC30" s="119">
        <v>8</v>
      </c>
      <c r="AD30" s="119">
        <v>1</v>
      </c>
      <c r="AE30" s="119">
        <v>2</v>
      </c>
      <c r="AF30" s="119">
        <v>1</v>
      </c>
      <c r="AG30" s="119">
        <v>0</v>
      </c>
      <c r="AH30" s="119">
        <v>0</v>
      </c>
      <c r="AI30" s="119">
        <v>68</v>
      </c>
      <c r="AJ30" s="119">
        <v>0</v>
      </c>
      <c r="AK30" s="119">
        <v>21</v>
      </c>
      <c r="AL30" s="119">
        <v>0</v>
      </c>
      <c r="AM30" s="119">
        <v>0</v>
      </c>
      <c r="AN30" s="119">
        <v>0</v>
      </c>
      <c r="AO30" s="119">
        <v>0</v>
      </c>
      <c r="AP30" s="114">
        <f t="shared" si="0"/>
        <v>101</v>
      </c>
    </row>
    <row r="31" spans="1:42" s="15" customFormat="1">
      <c r="A31" s="115"/>
      <c r="B31" s="116">
        <v>0</v>
      </c>
      <c r="C31" s="116">
        <v>3</v>
      </c>
      <c r="D31" s="116">
        <v>0</v>
      </c>
      <c r="E31" s="116">
        <v>0</v>
      </c>
      <c r="F31" s="116">
        <v>1</v>
      </c>
      <c r="G31" s="116">
        <v>0</v>
      </c>
      <c r="H31" s="116">
        <v>0</v>
      </c>
      <c r="I31" s="116">
        <v>23</v>
      </c>
      <c r="J31" s="117">
        <v>0</v>
      </c>
      <c r="K31" s="116">
        <v>3</v>
      </c>
      <c r="L31" s="116">
        <v>0</v>
      </c>
      <c r="M31" s="116">
        <v>0</v>
      </c>
      <c r="N31" s="116">
        <v>0</v>
      </c>
      <c r="O31" s="117">
        <v>0</v>
      </c>
      <c r="P31" s="395">
        <f t="shared" si="1"/>
        <v>30</v>
      </c>
      <c r="AA31" s="115"/>
      <c r="AB31" s="119">
        <v>0</v>
      </c>
      <c r="AC31" s="119">
        <v>1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2</v>
      </c>
      <c r="AJ31" s="119">
        <v>0</v>
      </c>
      <c r="AK31" s="119">
        <v>8</v>
      </c>
      <c r="AL31" s="119">
        <v>0</v>
      </c>
      <c r="AM31" s="119">
        <v>0</v>
      </c>
      <c r="AN31" s="119">
        <v>0</v>
      </c>
      <c r="AO31" s="119">
        <v>0</v>
      </c>
      <c r="AP31" s="20">
        <f t="shared" si="0"/>
        <v>11</v>
      </c>
    </row>
    <row r="32" spans="1:42" s="15" customFormat="1">
      <c r="A32" s="120" t="s">
        <v>233</v>
      </c>
      <c r="B32" s="121">
        <v>0</v>
      </c>
      <c r="C32" s="121">
        <v>14</v>
      </c>
      <c r="D32" s="121">
        <v>1</v>
      </c>
      <c r="E32" s="121">
        <v>11</v>
      </c>
      <c r="F32" s="121">
        <v>5</v>
      </c>
      <c r="G32" s="121">
        <v>0</v>
      </c>
      <c r="H32" s="121">
        <v>0</v>
      </c>
      <c r="I32" s="121">
        <v>355</v>
      </c>
      <c r="J32" s="122">
        <v>1</v>
      </c>
      <c r="K32" s="121">
        <v>20</v>
      </c>
      <c r="L32" s="121">
        <v>0</v>
      </c>
      <c r="M32" s="121">
        <v>0</v>
      </c>
      <c r="N32" s="121">
        <v>0</v>
      </c>
      <c r="O32" s="122">
        <v>7</v>
      </c>
      <c r="P32" s="394">
        <f t="shared" si="1"/>
        <v>414</v>
      </c>
      <c r="AA32" s="120" t="s">
        <v>71</v>
      </c>
      <c r="AB32" s="119">
        <v>0</v>
      </c>
      <c r="AC32" s="119">
        <v>7</v>
      </c>
      <c r="AD32" s="119">
        <v>2</v>
      </c>
      <c r="AE32" s="119">
        <v>3</v>
      </c>
      <c r="AF32" s="119">
        <v>1</v>
      </c>
      <c r="AG32" s="119">
        <v>0</v>
      </c>
      <c r="AH32" s="119">
        <v>0</v>
      </c>
      <c r="AI32" s="119">
        <v>72</v>
      </c>
      <c r="AJ32" s="119">
        <v>0</v>
      </c>
      <c r="AK32" s="119">
        <v>24</v>
      </c>
      <c r="AL32" s="119">
        <v>0</v>
      </c>
      <c r="AM32" s="119">
        <v>0</v>
      </c>
      <c r="AN32" s="119">
        <v>0</v>
      </c>
      <c r="AO32" s="119">
        <v>1</v>
      </c>
      <c r="AP32" s="114">
        <f t="shared" si="0"/>
        <v>110</v>
      </c>
    </row>
    <row r="33" spans="1:42" s="15" customFormat="1">
      <c r="A33" s="115"/>
      <c r="B33" s="116">
        <v>0</v>
      </c>
      <c r="C33" s="116">
        <v>2</v>
      </c>
      <c r="D33" s="116">
        <v>0</v>
      </c>
      <c r="E33" s="116">
        <v>1</v>
      </c>
      <c r="F33" s="116">
        <v>0</v>
      </c>
      <c r="G33" s="116">
        <v>0</v>
      </c>
      <c r="H33" s="116">
        <v>0</v>
      </c>
      <c r="I33" s="116">
        <v>25</v>
      </c>
      <c r="J33" s="117">
        <v>0</v>
      </c>
      <c r="K33" s="116">
        <v>6</v>
      </c>
      <c r="L33" s="116">
        <v>0</v>
      </c>
      <c r="M33" s="116">
        <v>0</v>
      </c>
      <c r="N33" s="116">
        <v>0</v>
      </c>
      <c r="O33" s="117">
        <v>0</v>
      </c>
      <c r="P33" s="395">
        <f t="shared" si="1"/>
        <v>34</v>
      </c>
      <c r="AA33" s="115"/>
      <c r="AB33" s="119">
        <v>0</v>
      </c>
      <c r="AC33" s="119">
        <v>0</v>
      </c>
      <c r="AD33" s="119">
        <v>0</v>
      </c>
      <c r="AE33" s="119">
        <v>0</v>
      </c>
      <c r="AF33" s="119">
        <v>0</v>
      </c>
      <c r="AG33" s="119">
        <v>0</v>
      </c>
      <c r="AH33" s="119">
        <v>0</v>
      </c>
      <c r="AI33" s="119">
        <v>2</v>
      </c>
      <c r="AJ33" s="119">
        <v>0</v>
      </c>
      <c r="AK33" s="119">
        <v>6</v>
      </c>
      <c r="AL33" s="119">
        <v>0</v>
      </c>
      <c r="AM33" s="119">
        <v>0</v>
      </c>
      <c r="AN33" s="119">
        <v>0</v>
      </c>
      <c r="AO33" s="119">
        <v>0</v>
      </c>
      <c r="AP33" s="20">
        <f t="shared" si="0"/>
        <v>8</v>
      </c>
    </row>
    <row r="34" spans="1:42" s="15" customFormat="1">
      <c r="A34" s="120" t="s">
        <v>181</v>
      </c>
      <c r="B34" s="121">
        <v>0</v>
      </c>
      <c r="C34" s="121">
        <v>11</v>
      </c>
      <c r="D34" s="121">
        <v>2</v>
      </c>
      <c r="E34" s="121">
        <v>7</v>
      </c>
      <c r="F34" s="121">
        <v>5</v>
      </c>
      <c r="G34" s="121">
        <v>0</v>
      </c>
      <c r="H34" s="121">
        <v>0</v>
      </c>
      <c r="I34" s="121">
        <v>317</v>
      </c>
      <c r="J34" s="122">
        <v>1</v>
      </c>
      <c r="K34" s="121">
        <v>27</v>
      </c>
      <c r="L34" s="121">
        <v>0</v>
      </c>
      <c r="M34" s="121">
        <v>0</v>
      </c>
      <c r="N34" s="121">
        <v>0</v>
      </c>
      <c r="O34" s="122">
        <v>1</v>
      </c>
      <c r="P34" s="394">
        <f t="shared" si="1"/>
        <v>371</v>
      </c>
      <c r="AA34" s="120" t="s">
        <v>72</v>
      </c>
      <c r="AB34" s="119">
        <v>0</v>
      </c>
      <c r="AC34" s="119">
        <v>5</v>
      </c>
      <c r="AD34" s="119">
        <v>1</v>
      </c>
      <c r="AE34" s="119">
        <v>0</v>
      </c>
      <c r="AF34" s="119">
        <v>1</v>
      </c>
      <c r="AG34" s="119">
        <v>0</v>
      </c>
      <c r="AH34" s="119">
        <v>0</v>
      </c>
      <c r="AI34" s="119">
        <v>68</v>
      </c>
      <c r="AJ34" s="119">
        <v>0</v>
      </c>
      <c r="AK34" s="119">
        <v>32</v>
      </c>
      <c r="AL34" s="119">
        <v>0</v>
      </c>
      <c r="AM34" s="119">
        <v>0</v>
      </c>
      <c r="AN34" s="119">
        <v>0</v>
      </c>
      <c r="AO34" s="119">
        <v>0</v>
      </c>
      <c r="AP34" s="114">
        <f t="shared" si="0"/>
        <v>107</v>
      </c>
    </row>
    <row r="35" spans="1:42" s="15" customFormat="1">
      <c r="A35" s="115"/>
      <c r="B35" s="116">
        <v>0</v>
      </c>
      <c r="C35" s="116">
        <v>14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47</v>
      </c>
      <c r="J35" s="117">
        <v>0</v>
      </c>
      <c r="K35" s="116">
        <v>17</v>
      </c>
      <c r="L35" s="116">
        <v>0</v>
      </c>
      <c r="M35" s="116">
        <v>2</v>
      </c>
      <c r="N35" s="116">
        <v>0</v>
      </c>
      <c r="O35" s="117">
        <v>0</v>
      </c>
      <c r="P35" s="395">
        <f t="shared" si="1"/>
        <v>80</v>
      </c>
      <c r="AA35" s="115"/>
      <c r="AB35" s="119">
        <v>0</v>
      </c>
      <c r="AC35" s="119">
        <v>8</v>
      </c>
      <c r="AD35" s="119">
        <v>1</v>
      </c>
      <c r="AE35" s="119">
        <v>0</v>
      </c>
      <c r="AF35" s="119">
        <v>0</v>
      </c>
      <c r="AG35" s="119">
        <v>0</v>
      </c>
      <c r="AH35" s="119">
        <v>0</v>
      </c>
      <c r="AI35" s="119">
        <v>10</v>
      </c>
      <c r="AJ35" s="119">
        <v>0</v>
      </c>
      <c r="AK35" s="119">
        <v>10</v>
      </c>
      <c r="AL35" s="119">
        <v>0</v>
      </c>
      <c r="AM35" s="119">
        <v>0</v>
      </c>
      <c r="AN35" s="119">
        <v>0</v>
      </c>
      <c r="AO35" s="119">
        <v>0</v>
      </c>
      <c r="AP35" s="20">
        <f t="shared" si="0"/>
        <v>29</v>
      </c>
    </row>
    <row r="36" spans="1:42" s="15" customFormat="1">
      <c r="A36" s="120" t="s">
        <v>234</v>
      </c>
      <c r="B36" s="121">
        <v>2</v>
      </c>
      <c r="C36" s="121">
        <v>20</v>
      </c>
      <c r="D36" s="121">
        <v>0</v>
      </c>
      <c r="E36" s="121">
        <v>4</v>
      </c>
      <c r="F36" s="121">
        <v>3</v>
      </c>
      <c r="G36" s="121">
        <v>0</v>
      </c>
      <c r="H36" s="121">
        <v>0</v>
      </c>
      <c r="I36" s="121">
        <v>304</v>
      </c>
      <c r="J36" s="122">
        <v>0</v>
      </c>
      <c r="K36" s="121">
        <v>31</v>
      </c>
      <c r="L36" s="121">
        <v>0</v>
      </c>
      <c r="M36" s="121">
        <v>2</v>
      </c>
      <c r="N36" s="121">
        <v>0</v>
      </c>
      <c r="O36" s="122">
        <v>3</v>
      </c>
      <c r="P36" s="394">
        <f t="shared" si="1"/>
        <v>369</v>
      </c>
      <c r="AA36" s="120" t="s">
        <v>73</v>
      </c>
      <c r="AB36" s="119">
        <v>0</v>
      </c>
      <c r="AC36" s="119">
        <v>12</v>
      </c>
      <c r="AD36" s="119">
        <v>1</v>
      </c>
      <c r="AE36" s="119">
        <v>0</v>
      </c>
      <c r="AF36" s="119">
        <v>3</v>
      </c>
      <c r="AG36" s="119">
        <v>0</v>
      </c>
      <c r="AH36" s="119">
        <v>0</v>
      </c>
      <c r="AI36" s="119">
        <v>41</v>
      </c>
      <c r="AJ36" s="119">
        <v>0</v>
      </c>
      <c r="AK36" s="119">
        <v>18</v>
      </c>
      <c r="AL36" s="119">
        <v>0</v>
      </c>
      <c r="AM36" s="119">
        <v>0</v>
      </c>
      <c r="AN36" s="119">
        <v>0</v>
      </c>
      <c r="AO36" s="119">
        <v>0</v>
      </c>
      <c r="AP36" s="114">
        <f t="shared" si="0"/>
        <v>75</v>
      </c>
    </row>
    <row r="37" spans="1:42" s="15" customFormat="1">
      <c r="A37" s="115"/>
      <c r="B37" s="116">
        <v>0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23</v>
      </c>
      <c r="J37" s="117">
        <v>0</v>
      </c>
      <c r="K37" s="116">
        <v>1</v>
      </c>
      <c r="L37" s="116">
        <v>0</v>
      </c>
      <c r="M37" s="116">
        <v>0</v>
      </c>
      <c r="N37" s="116">
        <v>0</v>
      </c>
      <c r="O37" s="117">
        <v>0</v>
      </c>
      <c r="P37" s="395">
        <f t="shared" si="1"/>
        <v>24</v>
      </c>
      <c r="AA37" s="115"/>
      <c r="AB37" s="119">
        <v>0</v>
      </c>
      <c r="AC37" s="119">
        <v>0</v>
      </c>
      <c r="AD37" s="119">
        <v>0</v>
      </c>
      <c r="AE37" s="119">
        <v>0</v>
      </c>
      <c r="AF37" s="119">
        <v>0</v>
      </c>
      <c r="AG37" s="119">
        <v>0</v>
      </c>
      <c r="AH37" s="119">
        <v>0</v>
      </c>
      <c r="AI37" s="119">
        <v>2</v>
      </c>
      <c r="AJ37" s="119">
        <v>0</v>
      </c>
      <c r="AK37" s="119">
        <v>4</v>
      </c>
      <c r="AL37" s="119">
        <v>0</v>
      </c>
      <c r="AM37" s="119">
        <v>0</v>
      </c>
      <c r="AN37" s="119">
        <v>0</v>
      </c>
      <c r="AO37" s="119">
        <v>0</v>
      </c>
      <c r="AP37" s="20">
        <f t="shared" si="0"/>
        <v>6</v>
      </c>
    </row>
    <row r="38" spans="1:42" s="15" customFormat="1">
      <c r="A38" s="120" t="s">
        <v>235</v>
      </c>
      <c r="B38" s="121">
        <v>0</v>
      </c>
      <c r="C38" s="121">
        <v>3</v>
      </c>
      <c r="D38" s="121">
        <v>1</v>
      </c>
      <c r="E38" s="121">
        <v>5</v>
      </c>
      <c r="F38" s="121">
        <v>1</v>
      </c>
      <c r="G38" s="121">
        <v>0</v>
      </c>
      <c r="H38" s="121">
        <v>0</v>
      </c>
      <c r="I38" s="121">
        <v>197</v>
      </c>
      <c r="J38" s="122">
        <v>0</v>
      </c>
      <c r="K38" s="121">
        <v>14</v>
      </c>
      <c r="L38" s="121">
        <v>0</v>
      </c>
      <c r="M38" s="121">
        <v>0</v>
      </c>
      <c r="N38" s="121">
        <v>0</v>
      </c>
      <c r="O38" s="122">
        <v>3</v>
      </c>
      <c r="P38" s="394">
        <f t="shared" si="1"/>
        <v>224</v>
      </c>
      <c r="AA38" s="120" t="s">
        <v>74</v>
      </c>
      <c r="AB38" s="119">
        <v>0</v>
      </c>
      <c r="AC38" s="119">
        <v>2</v>
      </c>
      <c r="AD38" s="119">
        <v>2</v>
      </c>
      <c r="AE38" s="119">
        <v>1</v>
      </c>
      <c r="AF38" s="119">
        <v>0</v>
      </c>
      <c r="AG38" s="119">
        <v>0</v>
      </c>
      <c r="AH38" s="119">
        <v>0</v>
      </c>
      <c r="AI38" s="119">
        <v>40</v>
      </c>
      <c r="AJ38" s="119">
        <v>0</v>
      </c>
      <c r="AK38" s="119">
        <v>13</v>
      </c>
      <c r="AL38" s="119">
        <v>0</v>
      </c>
      <c r="AM38" s="119">
        <v>0</v>
      </c>
      <c r="AN38" s="119">
        <v>0</v>
      </c>
      <c r="AO38" s="119">
        <v>0</v>
      </c>
      <c r="AP38" s="114">
        <f t="shared" si="0"/>
        <v>58</v>
      </c>
    </row>
    <row r="39" spans="1:42" s="15" customFormat="1">
      <c r="A39" s="115"/>
      <c r="B39" s="116">
        <v>0</v>
      </c>
      <c r="C39" s="116">
        <v>10</v>
      </c>
      <c r="D39" s="116">
        <v>0</v>
      </c>
      <c r="E39" s="116">
        <v>1</v>
      </c>
      <c r="F39" s="116">
        <v>0</v>
      </c>
      <c r="G39" s="116">
        <v>0</v>
      </c>
      <c r="H39" s="116">
        <v>5</v>
      </c>
      <c r="I39" s="116">
        <v>40</v>
      </c>
      <c r="J39" s="117">
        <v>0</v>
      </c>
      <c r="K39" s="116">
        <v>7</v>
      </c>
      <c r="L39" s="116">
        <v>0</v>
      </c>
      <c r="M39" s="116">
        <v>0</v>
      </c>
      <c r="N39" s="116">
        <v>0</v>
      </c>
      <c r="O39" s="117">
        <v>1</v>
      </c>
      <c r="P39" s="395">
        <f t="shared" si="1"/>
        <v>64</v>
      </c>
      <c r="AA39" s="115"/>
      <c r="AB39" s="119">
        <v>0</v>
      </c>
      <c r="AC39" s="119">
        <v>1</v>
      </c>
      <c r="AD39" s="119">
        <v>0</v>
      </c>
      <c r="AE39" s="119">
        <v>0</v>
      </c>
      <c r="AF39" s="119">
        <v>1</v>
      </c>
      <c r="AG39" s="119">
        <v>0</v>
      </c>
      <c r="AH39" s="119">
        <v>0</v>
      </c>
      <c r="AI39" s="119">
        <v>9</v>
      </c>
      <c r="AJ39" s="119">
        <v>0</v>
      </c>
      <c r="AK39" s="119">
        <v>9</v>
      </c>
      <c r="AL39" s="119">
        <v>0</v>
      </c>
      <c r="AM39" s="119">
        <v>0</v>
      </c>
      <c r="AN39" s="119">
        <v>0</v>
      </c>
      <c r="AO39" s="119">
        <v>0</v>
      </c>
      <c r="AP39" s="20">
        <f t="shared" si="0"/>
        <v>20</v>
      </c>
    </row>
    <row r="40" spans="1:42" s="15" customFormat="1">
      <c r="A40" s="120" t="s">
        <v>236</v>
      </c>
      <c r="B40" s="121">
        <v>0</v>
      </c>
      <c r="C40" s="121">
        <v>29</v>
      </c>
      <c r="D40" s="121">
        <v>1</v>
      </c>
      <c r="E40" s="121">
        <v>18</v>
      </c>
      <c r="F40" s="121">
        <v>8</v>
      </c>
      <c r="G40" s="121">
        <v>0</v>
      </c>
      <c r="H40" s="121">
        <v>5</v>
      </c>
      <c r="I40" s="121">
        <v>542</v>
      </c>
      <c r="J40" s="122">
        <v>1</v>
      </c>
      <c r="K40" s="121">
        <v>28</v>
      </c>
      <c r="L40" s="121">
        <v>0</v>
      </c>
      <c r="M40" s="121">
        <v>0</v>
      </c>
      <c r="N40" s="121">
        <v>0</v>
      </c>
      <c r="O40" s="122">
        <v>6</v>
      </c>
      <c r="P40" s="394">
        <f t="shared" si="1"/>
        <v>638</v>
      </c>
      <c r="AA40" s="120" t="s">
        <v>237</v>
      </c>
      <c r="AB40" s="119">
        <v>0</v>
      </c>
      <c r="AC40" s="119">
        <v>11</v>
      </c>
      <c r="AD40" s="119">
        <v>0</v>
      </c>
      <c r="AE40" s="119">
        <v>2</v>
      </c>
      <c r="AF40" s="119">
        <v>1</v>
      </c>
      <c r="AG40" s="119">
        <v>0</v>
      </c>
      <c r="AH40" s="119">
        <v>0</v>
      </c>
      <c r="AI40" s="119">
        <v>99</v>
      </c>
      <c r="AJ40" s="119">
        <v>0</v>
      </c>
      <c r="AK40" s="119">
        <v>36</v>
      </c>
      <c r="AL40" s="119">
        <v>0</v>
      </c>
      <c r="AM40" s="119">
        <v>0</v>
      </c>
      <c r="AN40" s="119">
        <v>0</v>
      </c>
      <c r="AO40" s="119">
        <v>2</v>
      </c>
      <c r="AP40" s="114">
        <f t="shared" si="0"/>
        <v>151</v>
      </c>
    </row>
    <row r="41" spans="1:42" s="15" customFormat="1">
      <c r="A41" s="115"/>
      <c r="B41" s="116">
        <v>1</v>
      </c>
      <c r="C41" s="116">
        <v>3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41</v>
      </c>
      <c r="J41" s="117">
        <v>0</v>
      </c>
      <c r="K41" s="116">
        <v>6</v>
      </c>
      <c r="L41" s="116">
        <v>0</v>
      </c>
      <c r="M41" s="116">
        <v>0</v>
      </c>
      <c r="N41" s="116">
        <v>0</v>
      </c>
      <c r="O41" s="117">
        <v>0</v>
      </c>
      <c r="P41" s="395">
        <f t="shared" si="1"/>
        <v>51</v>
      </c>
      <c r="AA41" s="115"/>
      <c r="AB41" s="119">
        <v>0</v>
      </c>
      <c r="AC41" s="119">
        <v>0</v>
      </c>
      <c r="AD41" s="119">
        <v>0</v>
      </c>
      <c r="AE41" s="119">
        <v>0</v>
      </c>
      <c r="AF41" s="119">
        <v>0</v>
      </c>
      <c r="AG41" s="119">
        <v>0</v>
      </c>
      <c r="AH41" s="119">
        <v>0</v>
      </c>
      <c r="AI41" s="119">
        <v>12</v>
      </c>
      <c r="AJ41" s="119">
        <v>0</v>
      </c>
      <c r="AK41" s="119">
        <v>9</v>
      </c>
      <c r="AL41" s="119">
        <v>0</v>
      </c>
      <c r="AM41" s="119">
        <v>0</v>
      </c>
      <c r="AN41" s="119">
        <v>0</v>
      </c>
      <c r="AO41" s="119">
        <v>0</v>
      </c>
      <c r="AP41" s="20">
        <f t="shared" si="0"/>
        <v>21</v>
      </c>
    </row>
    <row r="42" spans="1:42" s="15" customFormat="1">
      <c r="A42" s="120" t="s">
        <v>238</v>
      </c>
      <c r="B42" s="121">
        <v>1</v>
      </c>
      <c r="C42" s="121">
        <v>14</v>
      </c>
      <c r="D42" s="121">
        <v>1</v>
      </c>
      <c r="E42" s="121">
        <v>5</v>
      </c>
      <c r="F42" s="121">
        <v>3</v>
      </c>
      <c r="G42" s="121">
        <v>0</v>
      </c>
      <c r="H42" s="121">
        <v>0</v>
      </c>
      <c r="I42" s="121">
        <v>263</v>
      </c>
      <c r="J42" s="122">
        <v>1</v>
      </c>
      <c r="K42" s="121">
        <v>23</v>
      </c>
      <c r="L42" s="121">
        <v>0</v>
      </c>
      <c r="M42" s="121">
        <v>0</v>
      </c>
      <c r="N42" s="121">
        <v>0</v>
      </c>
      <c r="O42" s="122">
        <v>5</v>
      </c>
      <c r="P42" s="394">
        <f t="shared" si="1"/>
        <v>316</v>
      </c>
      <c r="AA42" s="120" t="s">
        <v>75</v>
      </c>
      <c r="AB42" s="119">
        <v>0</v>
      </c>
      <c r="AC42" s="119">
        <v>4</v>
      </c>
      <c r="AD42" s="119">
        <v>0</v>
      </c>
      <c r="AE42" s="119">
        <v>0</v>
      </c>
      <c r="AF42" s="119">
        <v>0</v>
      </c>
      <c r="AG42" s="119">
        <v>0</v>
      </c>
      <c r="AH42" s="119">
        <v>0</v>
      </c>
      <c r="AI42" s="119">
        <v>50</v>
      </c>
      <c r="AJ42" s="119">
        <v>1</v>
      </c>
      <c r="AK42" s="119">
        <v>23</v>
      </c>
      <c r="AL42" s="119">
        <v>0</v>
      </c>
      <c r="AM42" s="119">
        <v>0</v>
      </c>
      <c r="AN42" s="119">
        <v>0</v>
      </c>
      <c r="AO42" s="119">
        <v>0</v>
      </c>
      <c r="AP42" s="114">
        <f t="shared" si="0"/>
        <v>78</v>
      </c>
    </row>
    <row r="43" spans="1:42" s="15" customFormat="1">
      <c r="A43" s="115"/>
      <c r="B43" s="116">
        <v>0</v>
      </c>
      <c r="C43" s="116">
        <v>24</v>
      </c>
      <c r="D43" s="116">
        <v>0</v>
      </c>
      <c r="E43" s="116">
        <v>1</v>
      </c>
      <c r="F43" s="116">
        <v>0</v>
      </c>
      <c r="G43" s="116">
        <v>0</v>
      </c>
      <c r="H43" s="116">
        <v>0</v>
      </c>
      <c r="I43" s="116">
        <v>62</v>
      </c>
      <c r="J43" s="117">
        <v>0</v>
      </c>
      <c r="K43" s="116">
        <v>29</v>
      </c>
      <c r="L43" s="116">
        <v>0</v>
      </c>
      <c r="M43" s="116">
        <v>0</v>
      </c>
      <c r="N43" s="116">
        <v>0</v>
      </c>
      <c r="O43" s="117">
        <v>0</v>
      </c>
      <c r="P43" s="395">
        <f t="shared" si="1"/>
        <v>116</v>
      </c>
      <c r="AA43" s="115"/>
      <c r="AB43" s="119">
        <v>0</v>
      </c>
      <c r="AC43" s="119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15</v>
      </c>
      <c r="AJ43" s="119">
        <v>0</v>
      </c>
      <c r="AK43" s="119">
        <v>21</v>
      </c>
      <c r="AL43" s="119">
        <v>0</v>
      </c>
      <c r="AM43" s="119">
        <v>0</v>
      </c>
      <c r="AN43" s="119">
        <v>0</v>
      </c>
      <c r="AO43" s="119">
        <v>0</v>
      </c>
      <c r="AP43" s="20">
        <f t="shared" si="0"/>
        <v>36</v>
      </c>
    </row>
    <row r="44" spans="1:42" s="15" customFormat="1">
      <c r="A44" s="120" t="s">
        <v>182</v>
      </c>
      <c r="B44" s="121">
        <v>0</v>
      </c>
      <c r="C44" s="121">
        <v>48</v>
      </c>
      <c r="D44" s="121">
        <v>3</v>
      </c>
      <c r="E44" s="121">
        <v>9</v>
      </c>
      <c r="F44" s="121">
        <v>2</v>
      </c>
      <c r="G44" s="121">
        <v>0</v>
      </c>
      <c r="H44" s="121">
        <v>0</v>
      </c>
      <c r="I44" s="121">
        <v>455</v>
      </c>
      <c r="J44" s="122">
        <v>0</v>
      </c>
      <c r="K44" s="121">
        <v>69</v>
      </c>
      <c r="L44" s="121">
        <v>0</v>
      </c>
      <c r="M44" s="121">
        <v>0</v>
      </c>
      <c r="N44" s="121">
        <v>0</v>
      </c>
      <c r="O44" s="122">
        <v>1</v>
      </c>
      <c r="P44" s="394">
        <f t="shared" si="1"/>
        <v>587</v>
      </c>
      <c r="AA44" s="120" t="s">
        <v>76</v>
      </c>
      <c r="AB44" s="119">
        <v>0</v>
      </c>
      <c r="AC44" s="119">
        <v>8</v>
      </c>
      <c r="AD44" s="119">
        <v>1</v>
      </c>
      <c r="AE44" s="119">
        <v>2</v>
      </c>
      <c r="AF44" s="119">
        <v>1</v>
      </c>
      <c r="AG44" s="119">
        <v>0</v>
      </c>
      <c r="AH44" s="119">
        <v>0</v>
      </c>
      <c r="AI44" s="119">
        <v>85</v>
      </c>
      <c r="AJ44" s="119">
        <v>1</v>
      </c>
      <c r="AK44" s="119">
        <v>47</v>
      </c>
      <c r="AL44" s="119">
        <v>0</v>
      </c>
      <c r="AM44" s="119">
        <v>0</v>
      </c>
      <c r="AN44" s="119">
        <v>0</v>
      </c>
      <c r="AO44" s="119">
        <v>0</v>
      </c>
      <c r="AP44" s="114">
        <f t="shared" si="0"/>
        <v>145</v>
      </c>
    </row>
    <row r="45" spans="1:42" s="15" customFormat="1">
      <c r="A45" s="115"/>
      <c r="B45" s="116">
        <v>0</v>
      </c>
      <c r="C45" s="116">
        <v>3</v>
      </c>
      <c r="D45" s="116">
        <v>0</v>
      </c>
      <c r="E45" s="116">
        <v>0</v>
      </c>
      <c r="F45" s="116">
        <v>0</v>
      </c>
      <c r="G45" s="116">
        <v>0</v>
      </c>
      <c r="H45" s="116">
        <v>2</v>
      </c>
      <c r="I45" s="116">
        <v>23</v>
      </c>
      <c r="J45" s="117">
        <v>0</v>
      </c>
      <c r="K45" s="116">
        <v>2</v>
      </c>
      <c r="L45" s="116">
        <v>0</v>
      </c>
      <c r="M45" s="116">
        <v>0</v>
      </c>
      <c r="N45" s="116">
        <v>0</v>
      </c>
      <c r="O45" s="117">
        <v>0</v>
      </c>
      <c r="P45" s="395">
        <f t="shared" si="1"/>
        <v>30</v>
      </c>
      <c r="AA45" s="115"/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0</v>
      </c>
      <c r="AI45" s="119">
        <v>5</v>
      </c>
      <c r="AJ45" s="119">
        <v>0</v>
      </c>
      <c r="AK45" s="119">
        <v>3</v>
      </c>
      <c r="AL45" s="119">
        <v>0</v>
      </c>
      <c r="AM45" s="119">
        <v>0</v>
      </c>
      <c r="AN45" s="119">
        <v>0</v>
      </c>
      <c r="AO45" s="119">
        <v>0</v>
      </c>
      <c r="AP45" s="20">
        <f t="shared" si="0"/>
        <v>8</v>
      </c>
    </row>
    <row r="46" spans="1:42" s="15" customFormat="1">
      <c r="A46" s="120" t="s">
        <v>239</v>
      </c>
      <c r="B46" s="121">
        <v>2</v>
      </c>
      <c r="C46" s="121">
        <v>27</v>
      </c>
      <c r="D46" s="121">
        <v>1</v>
      </c>
      <c r="E46" s="121">
        <v>7</v>
      </c>
      <c r="F46" s="121">
        <v>1</v>
      </c>
      <c r="G46" s="121">
        <v>0</v>
      </c>
      <c r="H46" s="121">
        <v>2</v>
      </c>
      <c r="I46" s="121">
        <v>370</v>
      </c>
      <c r="J46" s="122">
        <v>0</v>
      </c>
      <c r="K46" s="121">
        <v>18</v>
      </c>
      <c r="L46" s="121">
        <v>0</v>
      </c>
      <c r="M46" s="121">
        <v>0</v>
      </c>
      <c r="N46" s="121">
        <v>0</v>
      </c>
      <c r="O46" s="122">
        <v>3</v>
      </c>
      <c r="P46" s="394">
        <f t="shared" si="1"/>
        <v>431</v>
      </c>
      <c r="AA46" s="120" t="s">
        <v>77</v>
      </c>
      <c r="AB46" s="119">
        <v>0</v>
      </c>
      <c r="AC46" s="119">
        <v>5</v>
      </c>
      <c r="AD46" s="119">
        <v>0</v>
      </c>
      <c r="AE46" s="119">
        <v>1</v>
      </c>
      <c r="AF46" s="119">
        <v>2</v>
      </c>
      <c r="AG46" s="119">
        <v>0</v>
      </c>
      <c r="AH46" s="119">
        <v>0</v>
      </c>
      <c r="AI46" s="119">
        <v>66</v>
      </c>
      <c r="AJ46" s="119">
        <v>1</v>
      </c>
      <c r="AK46" s="119">
        <v>19</v>
      </c>
      <c r="AL46" s="119">
        <v>0</v>
      </c>
      <c r="AM46" s="119">
        <v>0</v>
      </c>
      <c r="AN46" s="119">
        <v>0</v>
      </c>
      <c r="AO46" s="119">
        <v>0</v>
      </c>
      <c r="AP46" s="114">
        <f t="shared" si="0"/>
        <v>94</v>
      </c>
    </row>
    <row r="47" spans="1:42" s="15" customFormat="1">
      <c r="A47" s="115"/>
      <c r="B47" s="116">
        <f>SUM(B11,B13,B15,B17,B19,B21,B23,B25,B27,B29,B31,B33,B35,B37,B39,B41,B43,B45,)</f>
        <v>1</v>
      </c>
      <c r="C47" s="116">
        <f>SUM(C11,C13,C15,C17,C19,C21,C23,C25,C27,C29,C31,C33,C35,C37,C39,C41,C43,C45,)</f>
        <v>135</v>
      </c>
      <c r="D47" s="116">
        <f t="shared" ref="D47:N47" si="2">SUM(D11,D13,D15,D17,D19,D21,D23,D25,D27,D29,D31,D33,D35,D37,D39,D41,D43,D45,)</f>
        <v>0</v>
      </c>
      <c r="E47" s="116">
        <f>SUM(E11,E13,E15,E17,E19,E21,E23,E25,E27,E29,E31,E33,E35,E37,E39,E41,E43,E45,)</f>
        <v>6</v>
      </c>
      <c r="F47" s="116">
        <f>SUM(F11,F13,F15,F17,F19,F21,F23,F25,F27,F29,F31,F33,F35,F37,F39,F41,F43,F45,)</f>
        <v>2</v>
      </c>
      <c r="G47" s="116">
        <f t="shared" si="2"/>
        <v>0</v>
      </c>
      <c r="H47" s="116">
        <f>SUM(H11,H13,H15,H17,H19,H21,H23,H25,H27,H29,H31,H33,H35,H37,H39,H41,H43,H45,)</f>
        <v>13</v>
      </c>
      <c r="I47" s="116">
        <f>SUM(I11,I13,I15,I17,I19,I21,I23,I25,I27,I29,I31,I33,I35,I37,I39,I41,I43,I45,)</f>
        <v>532</v>
      </c>
      <c r="J47" s="116">
        <f t="shared" si="2"/>
        <v>0</v>
      </c>
      <c r="K47" s="116">
        <f>SUM(K11,K13,K15,K17,K19,K21,K23,K25,K27,K29,K31,K33,K35,K37,K39,K41,K43,K45,)</f>
        <v>158</v>
      </c>
      <c r="L47" s="116">
        <f>SUM(L11,L13,L15,L17,L19,L21,L23,L25,L27,L29,L31,L33,L35,L37,L39,L41,L43,L45,)</f>
        <v>0</v>
      </c>
      <c r="M47" s="116">
        <f>SUM(M11,M13,M15,M17,M19,M21,M23,M25,M27,M29,M31,M33,M35,M37,M39,M41,M43,M45,)</f>
        <v>2</v>
      </c>
      <c r="N47" s="116">
        <f t="shared" si="2"/>
        <v>0</v>
      </c>
      <c r="O47" s="116">
        <f>SUM(O11,O13,O15,O17,O19,O21,O23,O25,O27,O29,O31,O33,O35,O37,O39,O41,O43,O45,)</f>
        <v>1</v>
      </c>
      <c r="P47" s="395">
        <f>SUM(B47:O47)</f>
        <v>850</v>
      </c>
      <c r="AA47" s="115"/>
      <c r="AB47" s="18">
        <f t="shared" ref="AB47:AO48" si="3">AB11+AB13+AB15+AB17+AB19+AB21+AB23+AB25+AB27+AB29+AB31+AB33+AB35+AB37+AB39+AB41+AB43+AB45</f>
        <v>0</v>
      </c>
      <c r="AC47" s="18">
        <f t="shared" si="3"/>
        <v>32</v>
      </c>
      <c r="AD47" s="18">
        <f t="shared" si="3"/>
        <v>1</v>
      </c>
      <c r="AE47" s="18">
        <f t="shared" si="3"/>
        <v>1</v>
      </c>
      <c r="AF47" s="18">
        <f t="shared" si="3"/>
        <v>1</v>
      </c>
      <c r="AG47" s="18">
        <f t="shared" si="3"/>
        <v>0</v>
      </c>
      <c r="AH47" s="18">
        <f t="shared" si="3"/>
        <v>1</v>
      </c>
      <c r="AI47" s="18">
        <f t="shared" si="3"/>
        <v>167</v>
      </c>
      <c r="AJ47" s="18">
        <f t="shared" si="3"/>
        <v>0</v>
      </c>
      <c r="AK47" s="18">
        <f t="shared" si="3"/>
        <v>270</v>
      </c>
      <c r="AL47" s="18">
        <f t="shared" si="3"/>
        <v>0</v>
      </c>
      <c r="AM47" s="18">
        <f t="shared" si="3"/>
        <v>0</v>
      </c>
      <c r="AN47" s="18">
        <f t="shared" si="3"/>
        <v>0</v>
      </c>
      <c r="AO47" s="19">
        <f t="shared" si="3"/>
        <v>0</v>
      </c>
      <c r="AP47" s="20">
        <f t="shared" si="0"/>
        <v>473</v>
      </c>
    </row>
    <row r="48" spans="1:42" s="15" customFormat="1" ht="15" thickBot="1">
      <c r="A48" s="120" t="s">
        <v>150</v>
      </c>
      <c r="B48" s="121">
        <f t="shared" ref="B48:M48" si="4">SUM(B12,B14,B16,B18,B20,B22,B24,B26,B28,B30,B32,B34,B36,B38,B40,B42,B44,B46)</f>
        <v>7</v>
      </c>
      <c r="C48" s="121">
        <f t="shared" si="4"/>
        <v>370</v>
      </c>
      <c r="D48" s="121">
        <f t="shared" si="4"/>
        <v>19</v>
      </c>
      <c r="E48" s="121">
        <f t="shared" si="4"/>
        <v>163</v>
      </c>
      <c r="F48" s="121">
        <f t="shared" si="4"/>
        <v>82</v>
      </c>
      <c r="G48" s="121">
        <f t="shared" si="4"/>
        <v>0</v>
      </c>
      <c r="H48" s="121">
        <f t="shared" si="4"/>
        <v>13</v>
      </c>
      <c r="I48" s="121">
        <f t="shared" si="4"/>
        <v>5704</v>
      </c>
      <c r="J48" s="121">
        <f t="shared" si="4"/>
        <v>7</v>
      </c>
      <c r="K48" s="121">
        <f t="shared" si="4"/>
        <v>489</v>
      </c>
      <c r="L48" s="121">
        <f t="shared" si="4"/>
        <v>0</v>
      </c>
      <c r="M48" s="121">
        <f t="shared" si="4"/>
        <v>2</v>
      </c>
      <c r="N48" s="121">
        <f t="shared" ref="N48" si="5">SUM(N12,N14,N16,N18,N20,N22,N24,N26,N28,N30,N32,N34,N36,N38,N40,N42,N44,N46)</f>
        <v>0</v>
      </c>
      <c r="O48" s="121">
        <f>SUM(O12,O14,O16,O18,O20,O22,O24,O26,O28,O30,O32,O34,O36,O38,O40,O42,O44,O46)</f>
        <v>72</v>
      </c>
      <c r="P48" s="469">
        <f>SUM(B48:O48)</f>
        <v>6928</v>
      </c>
      <c r="AA48" s="123" t="s">
        <v>46</v>
      </c>
      <c r="AB48" s="124">
        <f t="shared" si="3"/>
        <v>0</v>
      </c>
      <c r="AC48" s="124">
        <f t="shared" si="3"/>
        <v>133</v>
      </c>
      <c r="AD48" s="124">
        <f t="shared" si="3"/>
        <v>12</v>
      </c>
      <c r="AE48" s="124">
        <f t="shared" si="3"/>
        <v>21</v>
      </c>
      <c r="AF48" s="124">
        <f t="shared" si="3"/>
        <v>21</v>
      </c>
      <c r="AG48" s="124">
        <f t="shared" si="3"/>
        <v>0</v>
      </c>
      <c r="AH48" s="124">
        <f t="shared" si="3"/>
        <v>1</v>
      </c>
      <c r="AI48" s="124">
        <f t="shared" si="3"/>
        <v>1217</v>
      </c>
      <c r="AJ48" s="124">
        <f t="shared" si="3"/>
        <v>6</v>
      </c>
      <c r="AK48" s="124">
        <f t="shared" si="3"/>
        <v>599</v>
      </c>
      <c r="AL48" s="124">
        <f t="shared" si="3"/>
        <v>0</v>
      </c>
      <c r="AM48" s="124">
        <f t="shared" si="3"/>
        <v>0</v>
      </c>
      <c r="AN48" s="124">
        <f t="shared" si="3"/>
        <v>0</v>
      </c>
      <c r="AO48" s="125">
        <f t="shared" si="3"/>
        <v>13</v>
      </c>
      <c r="AP48" s="126">
        <f t="shared" si="0"/>
        <v>2023</v>
      </c>
    </row>
    <row r="49" spans="1:27" s="15" customFormat="1">
      <c r="A49" s="115"/>
      <c r="B49" s="105">
        <v>1</v>
      </c>
      <c r="C49" s="105">
        <v>131</v>
      </c>
      <c r="D49" s="105">
        <v>0</v>
      </c>
      <c r="E49" s="105">
        <v>7</v>
      </c>
      <c r="F49" s="105">
        <v>2</v>
      </c>
      <c r="G49" s="105">
        <v>0</v>
      </c>
      <c r="H49" s="105">
        <v>9</v>
      </c>
      <c r="I49" s="105">
        <v>549</v>
      </c>
      <c r="J49" s="106">
        <v>0</v>
      </c>
      <c r="K49" s="105">
        <v>176</v>
      </c>
      <c r="L49" s="105">
        <v>0</v>
      </c>
      <c r="M49" s="105">
        <v>2</v>
      </c>
      <c r="N49" s="105">
        <v>0</v>
      </c>
      <c r="O49" s="106">
        <v>1</v>
      </c>
      <c r="P49" s="118">
        <v>878</v>
      </c>
      <c r="AA49" s="17"/>
    </row>
    <row r="50" spans="1:27" s="15" customFormat="1" ht="14.45" customHeight="1" thickBot="1">
      <c r="A50" s="123" t="s">
        <v>265</v>
      </c>
      <c r="B50" s="109">
        <v>3</v>
      </c>
      <c r="C50" s="109">
        <v>357</v>
      </c>
      <c r="D50" s="109">
        <v>20</v>
      </c>
      <c r="E50" s="109">
        <v>143</v>
      </c>
      <c r="F50" s="109">
        <v>73</v>
      </c>
      <c r="G50" s="109">
        <v>0</v>
      </c>
      <c r="H50" s="109">
        <v>9</v>
      </c>
      <c r="I50" s="109">
        <v>5403</v>
      </c>
      <c r="J50" s="110">
        <v>9</v>
      </c>
      <c r="K50" s="109">
        <v>503</v>
      </c>
      <c r="L50" s="109">
        <v>0</v>
      </c>
      <c r="M50" s="109">
        <v>2</v>
      </c>
      <c r="N50" s="109">
        <v>0</v>
      </c>
      <c r="O50" s="110">
        <v>61</v>
      </c>
      <c r="P50" s="127">
        <v>6583</v>
      </c>
      <c r="AA50" s="17"/>
    </row>
    <row r="51" spans="1:27" s="15" customFormat="1"/>
    <row r="52" spans="1:27" s="15" customFormat="1"/>
    <row r="53" spans="1:27" s="15" customFormat="1"/>
    <row r="54" spans="1:27" s="15" customFormat="1"/>
    <row r="55" spans="1:27" s="128" customFormat="1">
      <c r="A55" s="537" t="s">
        <v>249</v>
      </c>
      <c r="B55" s="537"/>
      <c r="C55" s="537"/>
      <c r="D55" s="537"/>
      <c r="E55" s="537"/>
      <c r="F55" s="537"/>
      <c r="G55" s="537"/>
      <c r="H55" s="537"/>
      <c r="I55" s="537"/>
      <c r="J55" s="537" t="s">
        <v>250</v>
      </c>
      <c r="K55" s="537"/>
      <c r="L55" s="537"/>
      <c r="M55" s="537"/>
      <c r="N55" s="537"/>
      <c r="O55" s="537"/>
      <c r="P55" s="537"/>
      <c r="Q55" s="537"/>
      <c r="R55" s="537"/>
    </row>
  </sheetData>
  <mergeCells count="2">
    <mergeCell ref="A55:I55"/>
    <mergeCell ref="J55:R55"/>
  </mergeCells>
  <phoneticPr fontId="2"/>
  <printOptions horizontalCentered="1"/>
  <pageMargins left="0" right="0" top="1.1811023622047245" bottom="0" header="0.51181102362204722" footer="0.51181102362204722"/>
  <pageSetup paperSize="9" fitToWidth="0" orientation="portrait" r:id="rId1"/>
  <headerFooter alignWithMargins="0"/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view="pageBreakPreview" zoomScale="70" zoomScaleNormal="100" zoomScaleSheetLayoutView="70" workbookViewId="0">
      <selection activeCell="I24" sqref="I24"/>
    </sheetView>
  </sheetViews>
  <sheetFormatPr defaultRowHeight="14.25"/>
  <cols>
    <col min="1" max="1" width="12.625" style="33" customWidth="1"/>
    <col min="2" max="17" width="9.375" style="33" customWidth="1"/>
    <col min="18" max="20" width="9" style="33"/>
    <col min="21" max="26" width="0" style="33" hidden="1" customWidth="1"/>
    <col min="27" max="27" width="11" style="33" hidden="1" customWidth="1"/>
    <col min="28" max="43" width="0" style="33" hidden="1" customWidth="1"/>
    <col min="44" max="16384" width="9" style="33"/>
  </cols>
  <sheetData>
    <row r="1" spans="1:43" ht="18" thickBot="1">
      <c r="A1" s="232" t="s">
        <v>33</v>
      </c>
      <c r="AA1" s="33" t="s">
        <v>35</v>
      </c>
    </row>
    <row r="2" spans="1:43">
      <c r="A2" s="34"/>
      <c r="B2" s="35"/>
      <c r="C2" s="35"/>
      <c r="D2" s="35"/>
      <c r="E2" s="36"/>
      <c r="F2" s="35"/>
      <c r="G2" s="35"/>
      <c r="H2" s="35"/>
      <c r="I2" s="35"/>
      <c r="J2" s="35"/>
      <c r="K2" s="35"/>
      <c r="L2" s="36"/>
      <c r="M2" s="35"/>
      <c r="N2" s="36"/>
      <c r="O2" s="37"/>
      <c r="P2" s="35"/>
      <c r="Q2" s="38"/>
      <c r="R2" s="39"/>
      <c r="S2" s="39"/>
      <c r="T2" s="39"/>
      <c r="AA2" s="40"/>
      <c r="AB2" s="41"/>
      <c r="AC2" s="41"/>
      <c r="AD2" s="41"/>
      <c r="AE2" s="42"/>
      <c r="AF2" s="41"/>
      <c r="AG2" s="41"/>
      <c r="AH2" s="41"/>
      <c r="AI2" s="41"/>
      <c r="AJ2" s="41"/>
      <c r="AK2" s="41"/>
      <c r="AL2" s="42"/>
      <c r="AM2" s="41"/>
      <c r="AN2" s="42"/>
      <c r="AO2" s="42"/>
      <c r="AP2" s="43"/>
      <c r="AQ2" s="44"/>
    </row>
    <row r="3" spans="1:43">
      <c r="A3" s="45"/>
      <c r="B3" s="46" t="s">
        <v>130</v>
      </c>
      <c r="C3" s="46"/>
      <c r="D3" s="46"/>
      <c r="E3" s="47"/>
      <c r="F3" s="46" t="s">
        <v>110</v>
      </c>
      <c r="G3" s="46"/>
      <c r="H3" s="46"/>
      <c r="I3" s="46"/>
      <c r="J3" s="46"/>
      <c r="K3" s="46"/>
      <c r="L3" s="47"/>
      <c r="M3" s="46" t="s">
        <v>131</v>
      </c>
      <c r="N3" s="47"/>
      <c r="O3" s="48" t="s">
        <v>125</v>
      </c>
      <c r="P3" s="46" t="s">
        <v>115</v>
      </c>
      <c r="Q3" s="49"/>
      <c r="R3" s="39"/>
      <c r="S3" s="39"/>
      <c r="T3" s="39"/>
      <c r="AA3" s="50"/>
      <c r="AB3" s="51" t="s">
        <v>78</v>
      </c>
      <c r="AC3" s="51"/>
      <c r="AD3" s="51"/>
      <c r="AE3" s="52"/>
      <c r="AF3" s="51" t="s">
        <v>36</v>
      </c>
      <c r="AG3" s="51"/>
      <c r="AH3" s="51"/>
      <c r="AI3" s="51"/>
      <c r="AJ3" s="51"/>
      <c r="AK3" s="51"/>
      <c r="AL3" s="52"/>
      <c r="AM3" s="51" t="s">
        <v>40</v>
      </c>
      <c r="AN3" s="52"/>
      <c r="AO3" s="52" t="s">
        <v>25</v>
      </c>
      <c r="AP3" s="53" t="s">
        <v>46</v>
      </c>
      <c r="AQ3" s="54"/>
    </row>
    <row r="4" spans="1:43">
      <c r="A4" s="45"/>
      <c r="B4" s="55"/>
      <c r="C4" s="56"/>
      <c r="D4" s="56"/>
      <c r="E4" s="57"/>
      <c r="F4" s="56"/>
      <c r="G4" s="56"/>
      <c r="H4" s="56"/>
      <c r="I4" s="56"/>
      <c r="J4" s="56"/>
      <c r="K4" s="56"/>
      <c r="L4" s="57"/>
      <c r="M4" s="56"/>
      <c r="N4" s="57"/>
      <c r="O4" s="48" t="s">
        <v>132</v>
      </c>
      <c r="P4" s="55"/>
      <c r="Q4" s="58"/>
      <c r="R4" s="39"/>
      <c r="S4" s="39"/>
      <c r="T4" s="39"/>
      <c r="AA4" s="50"/>
      <c r="AB4" s="59"/>
      <c r="AC4" s="60"/>
      <c r="AD4" s="60"/>
      <c r="AE4" s="61"/>
      <c r="AF4" s="60"/>
      <c r="AG4" s="60"/>
      <c r="AH4" s="60"/>
      <c r="AI4" s="60"/>
      <c r="AJ4" s="60"/>
      <c r="AK4" s="60"/>
      <c r="AL4" s="61"/>
      <c r="AM4" s="60"/>
      <c r="AN4" s="61"/>
      <c r="AO4" s="52" t="s">
        <v>26</v>
      </c>
      <c r="AP4" s="59"/>
      <c r="AQ4" s="62"/>
    </row>
    <row r="5" spans="1:43">
      <c r="A5" s="63" t="s">
        <v>133</v>
      </c>
      <c r="B5" s="47"/>
      <c r="C5" s="47"/>
      <c r="D5" s="47"/>
      <c r="E5" s="47"/>
      <c r="F5" s="47"/>
      <c r="G5" s="47"/>
      <c r="H5" s="64" t="s">
        <v>111</v>
      </c>
      <c r="I5" s="65"/>
      <c r="J5" s="64" t="s">
        <v>112</v>
      </c>
      <c r="K5" s="65"/>
      <c r="L5" s="47"/>
      <c r="M5" s="47"/>
      <c r="N5" s="47"/>
      <c r="O5" s="48" t="s">
        <v>126</v>
      </c>
      <c r="P5" s="66"/>
      <c r="Q5" s="49"/>
      <c r="R5" s="39"/>
      <c r="S5" s="39"/>
      <c r="T5" s="39"/>
      <c r="AA5" s="67" t="s">
        <v>80</v>
      </c>
      <c r="AB5" s="52"/>
      <c r="AC5" s="52"/>
      <c r="AD5" s="52"/>
      <c r="AE5" s="52"/>
      <c r="AF5" s="52"/>
      <c r="AG5" s="52"/>
      <c r="AH5" s="68" t="s">
        <v>37</v>
      </c>
      <c r="AI5" s="69"/>
      <c r="AJ5" s="70" t="s">
        <v>38</v>
      </c>
      <c r="AK5" s="69"/>
      <c r="AL5" s="52"/>
      <c r="AM5" s="52"/>
      <c r="AN5" s="52"/>
      <c r="AO5" s="52" t="s">
        <v>85</v>
      </c>
      <c r="AP5" s="71"/>
      <c r="AQ5" s="54"/>
    </row>
    <row r="6" spans="1:43" s="76" customFormat="1" ht="14.25" customHeight="1">
      <c r="A6" s="72"/>
      <c r="B6" s="73" t="s">
        <v>3</v>
      </c>
      <c r="C6" s="73" t="s">
        <v>134</v>
      </c>
      <c r="D6" s="73" t="s">
        <v>135</v>
      </c>
      <c r="E6" s="73" t="s">
        <v>127</v>
      </c>
      <c r="F6" s="73" t="s">
        <v>125</v>
      </c>
      <c r="G6" s="73" t="s">
        <v>128</v>
      </c>
      <c r="H6" s="73"/>
      <c r="I6" s="73"/>
      <c r="J6" s="74"/>
      <c r="K6" s="73"/>
      <c r="L6" s="73" t="s">
        <v>83</v>
      </c>
      <c r="M6" s="73" t="s">
        <v>129</v>
      </c>
      <c r="N6" s="73" t="s">
        <v>116</v>
      </c>
      <c r="O6" s="74"/>
      <c r="P6" s="48" t="s">
        <v>136</v>
      </c>
      <c r="Q6" s="49" t="s">
        <v>136</v>
      </c>
      <c r="R6" s="75"/>
      <c r="S6" s="75"/>
      <c r="T6" s="75"/>
      <c r="AA6" s="77"/>
      <c r="AB6" s="71" t="s">
        <v>86</v>
      </c>
      <c r="AC6" s="78" t="s">
        <v>81</v>
      </c>
      <c r="AD6" s="78" t="s">
        <v>81</v>
      </c>
      <c r="AE6" s="78" t="s">
        <v>81</v>
      </c>
      <c r="AF6" s="78" t="s">
        <v>41</v>
      </c>
      <c r="AG6" s="78" t="s">
        <v>82</v>
      </c>
      <c r="AH6" s="78"/>
      <c r="AI6" s="78"/>
      <c r="AJ6" s="78"/>
      <c r="AK6" s="78"/>
      <c r="AL6" s="78" t="s">
        <v>83</v>
      </c>
      <c r="AM6" s="78" t="s">
        <v>84</v>
      </c>
      <c r="AN6" s="78" t="s">
        <v>56</v>
      </c>
      <c r="AO6" s="78"/>
      <c r="AP6" s="79" t="s">
        <v>87</v>
      </c>
      <c r="AQ6" s="80" t="s">
        <v>87</v>
      </c>
    </row>
    <row r="7" spans="1:43" s="76" customFormat="1" ht="14.25" customHeight="1">
      <c r="A7" s="72"/>
      <c r="B7" s="73"/>
      <c r="C7" s="73" t="s">
        <v>27</v>
      </c>
      <c r="D7" s="73" t="s">
        <v>28</v>
      </c>
      <c r="E7" s="73" t="s">
        <v>29</v>
      </c>
      <c r="F7" s="73" t="s">
        <v>30</v>
      </c>
      <c r="G7" s="73" t="s">
        <v>30</v>
      </c>
      <c r="H7" s="73" t="s">
        <v>21</v>
      </c>
      <c r="I7" s="73" t="s">
        <v>22</v>
      </c>
      <c r="J7" s="74" t="s">
        <v>21</v>
      </c>
      <c r="K7" s="73" t="s">
        <v>22</v>
      </c>
      <c r="L7" s="73"/>
      <c r="M7" s="73" t="s">
        <v>31</v>
      </c>
      <c r="N7" s="73"/>
      <c r="O7" s="74"/>
      <c r="P7" s="81" t="s">
        <v>137</v>
      </c>
      <c r="Q7" s="82" t="s">
        <v>138</v>
      </c>
      <c r="R7" s="75"/>
      <c r="S7" s="75"/>
      <c r="T7" s="75"/>
      <c r="AA7" s="83"/>
      <c r="AB7" s="71"/>
      <c r="AC7" s="78" t="s">
        <v>88</v>
      </c>
      <c r="AD7" s="78" t="s">
        <v>89</v>
      </c>
      <c r="AE7" s="78" t="s">
        <v>90</v>
      </c>
      <c r="AF7" s="78" t="s">
        <v>30</v>
      </c>
      <c r="AG7" s="78" t="s">
        <v>30</v>
      </c>
      <c r="AH7" s="78" t="s">
        <v>44</v>
      </c>
      <c r="AI7" s="78" t="s">
        <v>45</v>
      </c>
      <c r="AJ7" s="78" t="s">
        <v>44</v>
      </c>
      <c r="AK7" s="78" t="s">
        <v>45</v>
      </c>
      <c r="AL7" s="78"/>
      <c r="AM7" s="78" t="s">
        <v>31</v>
      </c>
      <c r="AN7" s="79"/>
      <c r="AO7" s="78"/>
      <c r="AP7" s="78" t="s">
        <v>91</v>
      </c>
      <c r="AQ7" s="84" t="s">
        <v>6</v>
      </c>
    </row>
    <row r="8" spans="1:43" s="76" customFormat="1" ht="14.25" customHeight="1">
      <c r="A8" s="72"/>
      <c r="B8" s="73"/>
      <c r="C8" s="73" t="s">
        <v>32</v>
      </c>
      <c r="D8" s="73" t="s">
        <v>32</v>
      </c>
      <c r="E8" s="73" t="s">
        <v>32</v>
      </c>
      <c r="F8" s="73"/>
      <c r="G8" s="73"/>
      <c r="H8" s="73"/>
      <c r="I8" s="73"/>
      <c r="J8" s="74"/>
      <c r="K8" s="73"/>
      <c r="L8" s="73"/>
      <c r="M8" s="73"/>
      <c r="N8" s="73"/>
      <c r="O8" s="74"/>
      <c r="P8" s="81"/>
      <c r="Q8" s="82"/>
      <c r="R8" s="75"/>
      <c r="S8" s="75"/>
      <c r="T8" s="75"/>
      <c r="AA8" s="83"/>
      <c r="AB8" s="71"/>
      <c r="AC8" s="78" t="s">
        <v>32</v>
      </c>
      <c r="AD8" s="78" t="s">
        <v>32</v>
      </c>
      <c r="AE8" s="78" t="s">
        <v>32</v>
      </c>
      <c r="AF8" s="78"/>
      <c r="AG8" s="78"/>
      <c r="AH8" s="78"/>
      <c r="AI8" s="78"/>
      <c r="AJ8" s="78"/>
      <c r="AK8" s="78"/>
      <c r="AL8" s="78"/>
      <c r="AM8" s="78"/>
      <c r="AN8" s="79"/>
      <c r="AO8" s="78"/>
      <c r="AP8" s="78"/>
      <c r="AQ8" s="84"/>
    </row>
    <row r="9" spans="1:43" s="76" customFormat="1" ht="14.25" customHeight="1">
      <c r="A9" s="72"/>
      <c r="B9" s="73"/>
      <c r="C9" s="73"/>
      <c r="D9" s="73"/>
      <c r="E9" s="73"/>
      <c r="F9" s="73"/>
      <c r="G9" s="73"/>
      <c r="H9" s="73"/>
      <c r="I9" s="73"/>
      <c r="J9" s="74"/>
      <c r="K9" s="73"/>
      <c r="L9" s="73"/>
      <c r="M9" s="73"/>
      <c r="N9" s="73"/>
      <c r="O9" s="74"/>
      <c r="P9" s="81"/>
      <c r="Q9" s="82"/>
      <c r="R9" s="75"/>
      <c r="S9" s="75"/>
      <c r="T9" s="75"/>
      <c r="AA9" s="83"/>
      <c r="AB9" s="71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9"/>
      <c r="AO9" s="78"/>
      <c r="AP9" s="78"/>
      <c r="AQ9" s="84"/>
    </row>
    <row r="10" spans="1:43">
      <c r="A10" s="85"/>
      <c r="B10" s="86" t="s">
        <v>139</v>
      </c>
      <c r="C10" s="86" t="s">
        <v>139</v>
      </c>
      <c r="D10" s="86" t="s">
        <v>139</v>
      </c>
      <c r="E10" s="86" t="s">
        <v>139</v>
      </c>
      <c r="F10" s="86" t="s">
        <v>139</v>
      </c>
      <c r="G10" s="86" t="s">
        <v>139</v>
      </c>
      <c r="H10" s="86" t="s">
        <v>139</v>
      </c>
      <c r="I10" s="86" t="s">
        <v>139</v>
      </c>
      <c r="J10" s="87" t="s">
        <v>139</v>
      </c>
      <c r="K10" s="86" t="s">
        <v>139</v>
      </c>
      <c r="L10" s="86"/>
      <c r="M10" s="86" t="s">
        <v>139</v>
      </c>
      <c r="N10" s="86" t="s">
        <v>139</v>
      </c>
      <c r="O10" s="87" t="s">
        <v>139</v>
      </c>
      <c r="P10" s="87" t="s">
        <v>139</v>
      </c>
      <c r="Q10" s="88" t="s">
        <v>140</v>
      </c>
      <c r="R10" s="39"/>
      <c r="S10" s="39"/>
      <c r="T10" s="39"/>
      <c r="AA10" s="89"/>
      <c r="AB10" s="61" t="s">
        <v>60</v>
      </c>
      <c r="AC10" s="61" t="s">
        <v>60</v>
      </c>
      <c r="AD10" s="61" t="s">
        <v>60</v>
      </c>
      <c r="AE10" s="61" t="s">
        <v>60</v>
      </c>
      <c r="AF10" s="61" t="s">
        <v>60</v>
      </c>
      <c r="AG10" s="61" t="s">
        <v>60</v>
      </c>
      <c r="AH10" s="61" t="s">
        <v>60</v>
      </c>
      <c r="AI10" s="61" t="s">
        <v>60</v>
      </c>
      <c r="AJ10" s="61" t="s">
        <v>60</v>
      </c>
      <c r="AK10" s="61" t="s">
        <v>60</v>
      </c>
      <c r="AL10" s="61" t="s">
        <v>60</v>
      </c>
      <c r="AM10" s="61" t="s">
        <v>60</v>
      </c>
      <c r="AN10" s="61" t="s">
        <v>60</v>
      </c>
      <c r="AO10" s="61" t="s">
        <v>60</v>
      </c>
      <c r="AP10" s="90" t="s">
        <v>60</v>
      </c>
      <c r="AQ10" s="62" t="s">
        <v>60</v>
      </c>
    </row>
    <row r="11" spans="1:43" ht="14.25" customHeight="1">
      <c r="A11" s="91"/>
      <c r="B11" s="9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3">
        <v>0</v>
      </c>
      <c r="K11" s="92">
        <v>0</v>
      </c>
      <c r="L11" s="92">
        <v>0</v>
      </c>
      <c r="M11" s="92">
        <v>0</v>
      </c>
      <c r="N11" s="92">
        <v>0</v>
      </c>
      <c r="O11" s="93">
        <v>0</v>
      </c>
      <c r="P11" s="404">
        <f>SUM(B11:O11)</f>
        <v>0</v>
      </c>
      <c r="Q11" s="94">
        <v>0</v>
      </c>
      <c r="R11" s="39"/>
      <c r="S11" s="39"/>
      <c r="T11" s="39"/>
      <c r="AA11" s="50"/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 s="54">
        <f t="shared" ref="AQ11:AQ48" si="0">SUM(AB11:AO11)</f>
        <v>0</v>
      </c>
    </row>
    <row r="12" spans="1:43">
      <c r="A12" s="95" t="s">
        <v>105</v>
      </c>
      <c r="B12" s="96">
        <v>0</v>
      </c>
      <c r="C12" s="96">
        <v>16</v>
      </c>
      <c r="D12" s="96">
        <v>9</v>
      </c>
      <c r="E12" s="96">
        <v>34</v>
      </c>
      <c r="F12" s="96">
        <v>1</v>
      </c>
      <c r="G12" s="96">
        <v>0</v>
      </c>
      <c r="H12" s="96">
        <v>0</v>
      </c>
      <c r="I12" s="96">
        <v>6</v>
      </c>
      <c r="J12" s="97">
        <v>0</v>
      </c>
      <c r="K12" s="96">
        <v>36</v>
      </c>
      <c r="L12" s="96">
        <v>0</v>
      </c>
      <c r="M12" s="96">
        <v>0</v>
      </c>
      <c r="N12" s="96">
        <v>0</v>
      </c>
      <c r="O12" s="97">
        <v>5</v>
      </c>
      <c r="P12" s="97">
        <f t="shared" ref="P12:P48" si="1">SUM(B12:O12)</f>
        <v>107</v>
      </c>
      <c r="Q12" s="98">
        <v>13</v>
      </c>
      <c r="R12" s="39"/>
      <c r="S12" s="39"/>
      <c r="T12" s="39"/>
      <c r="AA12" s="99" t="s">
        <v>61</v>
      </c>
      <c r="AB12">
        <v>0</v>
      </c>
      <c r="AC12">
        <v>36</v>
      </c>
      <c r="AD12">
        <v>41</v>
      </c>
      <c r="AE12">
        <v>2</v>
      </c>
      <c r="AF12">
        <v>0</v>
      </c>
      <c r="AG12">
        <v>0</v>
      </c>
      <c r="AH12">
        <v>0</v>
      </c>
      <c r="AI12">
        <v>3</v>
      </c>
      <c r="AJ12">
        <v>0</v>
      </c>
      <c r="AK12">
        <v>19</v>
      </c>
      <c r="AL12">
        <v>0</v>
      </c>
      <c r="AM12">
        <v>0</v>
      </c>
      <c r="AN12">
        <v>0</v>
      </c>
      <c r="AO12">
        <v>1</v>
      </c>
      <c r="AP12">
        <v>29</v>
      </c>
      <c r="AQ12" s="62">
        <f t="shared" si="0"/>
        <v>102</v>
      </c>
    </row>
    <row r="13" spans="1:43">
      <c r="A13" s="91"/>
      <c r="B13" s="9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3">
        <v>0</v>
      </c>
      <c r="K13" s="92">
        <v>0</v>
      </c>
      <c r="L13" s="92">
        <v>0</v>
      </c>
      <c r="M13" s="92">
        <v>0</v>
      </c>
      <c r="N13" s="92">
        <v>0</v>
      </c>
      <c r="O13" s="93">
        <v>0</v>
      </c>
      <c r="P13" s="93">
        <f t="shared" si="1"/>
        <v>0</v>
      </c>
      <c r="Q13" s="94">
        <v>0</v>
      </c>
      <c r="R13" s="39"/>
      <c r="S13" s="39"/>
      <c r="T13" s="39"/>
      <c r="AA13" s="100"/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 s="54">
        <f t="shared" si="0"/>
        <v>0</v>
      </c>
    </row>
    <row r="14" spans="1:43">
      <c r="A14" s="95" t="s">
        <v>106</v>
      </c>
      <c r="B14" s="96">
        <v>0</v>
      </c>
      <c r="C14" s="96">
        <v>20</v>
      </c>
      <c r="D14" s="96">
        <v>8</v>
      </c>
      <c r="E14" s="96">
        <v>33</v>
      </c>
      <c r="F14" s="96">
        <v>1</v>
      </c>
      <c r="G14" s="96">
        <v>0</v>
      </c>
      <c r="H14" s="96">
        <v>0</v>
      </c>
      <c r="I14" s="96">
        <v>18</v>
      </c>
      <c r="J14" s="97">
        <v>0</v>
      </c>
      <c r="K14" s="96">
        <v>30</v>
      </c>
      <c r="L14" s="96">
        <v>0</v>
      </c>
      <c r="M14" s="96">
        <v>1</v>
      </c>
      <c r="N14" s="96">
        <v>2</v>
      </c>
      <c r="O14" s="97">
        <v>18</v>
      </c>
      <c r="P14" s="97">
        <f t="shared" si="1"/>
        <v>131</v>
      </c>
      <c r="Q14" s="98">
        <v>17</v>
      </c>
      <c r="R14" s="39"/>
      <c r="S14" s="39"/>
      <c r="T14" s="39"/>
      <c r="AA14" s="99" t="s">
        <v>62</v>
      </c>
      <c r="AB14">
        <v>0</v>
      </c>
      <c r="AC14">
        <v>27</v>
      </c>
      <c r="AD14">
        <v>40</v>
      </c>
      <c r="AE14">
        <v>0</v>
      </c>
      <c r="AF14">
        <v>1</v>
      </c>
      <c r="AG14">
        <v>0</v>
      </c>
      <c r="AH14">
        <v>0</v>
      </c>
      <c r="AI14">
        <v>6</v>
      </c>
      <c r="AJ14">
        <v>0</v>
      </c>
      <c r="AK14">
        <v>13</v>
      </c>
      <c r="AL14">
        <v>0</v>
      </c>
      <c r="AM14">
        <v>5</v>
      </c>
      <c r="AN14">
        <v>2</v>
      </c>
      <c r="AO14">
        <v>0</v>
      </c>
      <c r="AP14">
        <v>25</v>
      </c>
      <c r="AQ14" s="62">
        <f t="shared" si="0"/>
        <v>94</v>
      </c>
    </row>
    <row r="15" spans="1:43">
      <c r="A15" s="91"/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3">
        <v>0</v>
      </c>
      <c r="K15" s="92">
        <v>0</v>
      </c>
      <c r="L15" s="92">
        <v>0</v>
      </c>
      <c r="M15" s="92">
        <v>0</v>
      </c>
      <c r="N15" s="92">
        <v>0</v>
      </c>
      <c r="O15" s="404">
        <v>0</v>
      </c>
      <c r="P15" s="404">
        <f t="shared" si="1"/>
        <v>0</v>
      </c>
      <c r="Q15" s="94">
        <v>0</v>
      </c>
      <c r="R15" s="39"/>
      <c r="S15" s="39"/>
      <c r="T15" s="39"/>
      <c r="AA15" s="100"/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 s="54">
        <f t="shared" si="0"/>
        <v>0</v>
      </c>
    </row>
    <row r="16" spans="1:43">
      <c r="A16" s="95" t="s">
        <v>100</v>
      </c>
      <c r="B16" s="96">
        <v>0</v>
      </c>
      <c r="C16" s="96">
        <v>8</v>
      </c>
      <c r="D16" s="96">
        <v>4</v>
      </c>
      <c r="E16" s="96">
        <v>16</v>
      </c>
      <c r="F16" s="96">
        <v>2</v>
      </c>
      <c r="G16" s="96">
        <v>0</v>
      </c>
      <c r="H16" s="96">
        <v>0</v>
      </c>
      <c r="I16" s="96">
        <v>2</v>
      </c>
      <c r="J16" s="97">
        <v>0</v>
      </c>
      <c r="K16" s="96">
        <v>13</v>
      </c>
      <c r="L16" s="96">
        <v>0</v>
      </c>
      <c r="M16" s="96">
        <v>0</v>
      </c>
      <c r="N16" s="96">
        <v>0</v>
      </c>
      <c r="O16" s="97">
        <v>2</v>
      </c>
      <c r="P16" s="97">
        <f t="shared" si="1"/>
        <v>47</v>
      </c>
      <c r="Q16" s="98">
        <v>9</v>
      </c>
      <c r="R16" s="39"/>
      <c r="S16" s="39"/>
      <c r="T16" s="39"/>
      <c r="AA16" s="99" t="s">
        <v>63</v>
      </c>
      <c r="AB16">
        <v>0</v>
      </c>
      <c r="AC16">
        <v>7</v>
      </c>
      <c r="AD16">
        <v>18</v>
      </c>
      <c r="AE16">
        <v>0</v>
      </c>
      <c r="AF16">
        <v>1</v>
      </c>
      <c r="AG16">
        <v>0</v>
      </c>
      <c r="AH16">
        <v>0</v>
      </c>
      <c r="AI16">
        <v>2</v>
      </c>
      <c r="AJ16">
        <v>0</v>
      </c>
      <c r="AK16">
        <v>12</v>
      </c>
      <c r="AL16">
        <v>0</v>
      </c>
      <c r="AM16">
        <v>0</v>
      </c>
      <c r="AN16">
        <v>0</v>
      </c>
      <c r="AO16">
        <v>0</v>
      </c>
      <c r="AP16">
        <v>9</v>
      </c>
      <c r="AQ16" s="62">
        <f t="shared" si="0"/>
        <v>40</v>
      </c>
    </row>
    <row r="17" spans="1:43">
      <c r="A17" s="91"/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3">
        <v>0</v>
      </c>
      <c r="K17" s="92">
        <v>0</v>
      </c>
      <c r="L17" s="92">
        <v>0</v>
      </c>
      <c r="M17" s="92">
        <v>0</v>
      </c>
      <c r="N17" s="92">
        <v>0</v>
      </c>
      <c r="O17" s="404">
        <v>0</v>
      </c>
      <c r="P17" s="404">
        <f t="shared" si="1"/>
        <v>0</v>
      </c>
      <c r="Q17" s="94">
        <v>0</v>
      </c>
      <c r="R17" s="39"/>
      <c r="S17" s="39"/>
      <c r="T17" s="39"/>
      <c r="AA17" s="100"/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 s="54">
        <f t="shared" si="0"/>
        <v>0</v>
      </c>
    </row>
    <row r="18" spans="1:43">
      <c r="A18" s="95" t="s">
        <v>93</v>
      </c>
      <c r="B18" s="96">
        <v>0</v>
      </c>
      <c r="C18" s="96">
        <v>43</v>
      </c>
      <c r="D18" s="96">
        <v>6</v>
      </c>
      <c r="E18" s="96">
        <v>24</v>
      </c>
      <c r="F18" s="96">
        <v>94</v>
      </c>
      <c r="G18" s="96">
        <v>0</v>
      </c>
      <c r="H18" s="96">
        <v>0</v>
      </c>
      <c r="I18" s="96">
        <v>29</v>
      </c>
      <c r="J18" s="97">
        <v>0</v>
      </c>
      <c r="K18" s="96">
        <v>16</v>
      </c>
      <c r="L18" s="96">
        <v>0</v>
      </c>
      <c r="M18" s="96">
        <v>7</v>
      </c>
      <c r="N18" s="96">
        <v>1</v>
      </c>
      <c r="O18" s="97">
        <v>15</v>
      </c>
      <c r="P18" s="97">
        <f t="shared" si="1"/>
        <v>235</v>
      </c>
      <c r="Q18" s="98">
        <v>22</v>
      </c>
      <c r="R18" s="39"/>
      <c r="S18" s="39"/>
      <c r="T18" s="39"/>
      <c r="AA18" s="99" t="s">
        <v>64</v>
      </c>
      <c r="AB18">
        <v>0</v>
      </c>
      <c r="AC18">
        <v>375</v>
      </c>
      <c r="AD18">
        <v>29</v>
      </c>
      <c r="AE18">
        <v>0</v>
      </c>
      <c r="AF18">
        <v>75</v>
      </c>
      <c r="AG18">
        <v>0</v>
      </c>
      <c r="AH18">
        <v>0</v>
      </c>
      <c r="AI18">
        <v>22</v>
      </c>
      <c r="AJ18">
        <v>0</v>
      </c>
      <c r="AK18">
        <v>127</v>
      </c>
      <c r="AL18">
        <v>0</v>
      </c>
      <c r="AM18">
        <v>7</v>
      </c>
      <c r="AN18">
        <v>2</v>
      </c>
      <c r="AO18">
        <v>30</v>
      </c>
      <c r="AP18">
        <v>29</v>
      </c>
      <c r="AQ18" s="62">
        <f t="shared" si="0"/>
        <v>667</v>
      </c>
    </row>
    <row r="19" spans="1:43">
      <c r="A19" s="91"/>
      <c r="B19" s="9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3">
        <v>0</v>
      </c>
      <c r="K19" s="92">
        <v>0</v>
      </c>
      <c r="L19" s="92">
        <v>0</v>
      </c>
      <c r="M19" s="92">
        <v>0</v>
      </c>
      <c r="N19" s="92">
        <v>0</v>
      </c>
      <c r="O19" s="93">
        <v>0</v>
      </c>
      <c r="P19" s="93">
        <f t="shared" si="1"/>
        <v>0</v>
      </c>
      <c r="Q19" s="94">
        <v>0</v>
      </c>
      <c r="R19" s="39"/>
      <c r="S19" s="39"/>
      <c r="T19" s="39"/>
      <c r="AA19" s="100"/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 s="54">
        <f t="shared" si="0"/>
        <v>0</v>
      </c>
    </row>
    <row r="20" spans="1:43">
      <c r="A20" s="95" t="s">
        <v>94</v>
      </c>
      <c r="B20" s="96">
        <v>0</v>
      </c>
      <c r="C20" s="96">
        <v>11</v>
      </c>
      <c r="D20" s="96">
        <v>8</v>
      </c>
      <c r="E20" s="96">
        <v>34</v>
      </c>
      <c r="F20" s="96">
        <v>30</v>
      </c>
      <c r="G20" s="96">
        <v>0</v>
      </c>
      <c r="H20" s="96">
        <v>0</v>
      </c>
      <c r="I20" s="96">
        <v>8</v>
      </c>
      <c r="J20" s="97">
        <v>0</v>
      </c>
      <c r="K20" s="96">
        <v>51</v>
      </c>
      <c r="L20" s="96">
        <v>0</v>
      </c>
      <c r="M20" s="96">
        <v>0</v>
      </c>
      <c r="N20" s="96">
        <v>0</v>
      </c>
      <c r="O20" s="97">
        <v>55</v>
      </c>
      <c r="P20" s="97">
        <f t="shared" si="1"/>
        <v>197</v>
      </c>
      <c r="Q20" s="98">
        <v>11</v>
      </c>
      <c r="R20" s="39"/>
      <c r="S20" s="39"/>
      <c r="T20" s="39"/>
      <c r="AA20" s="99" t="s">
        <v>65</v>
      </c>
      <c r="AB20">
        <v>0</v>
      </c>
      <c r="AC20">
        <v>22</v>
      </c>
      <c r="AD20">
        <v>38</v>
      </c>
      <c r="AE20">
        <v>0</v>
      </c>
      <c r="AF20">
        <v>24</v>
      </c>
      <c r="AG20">
        <v>0</v>
      </c>
      <c r="AH20">
        <v>0</v>
      </c>
      <c r="AI20">
        <v>9</v>
      </c>
      <c r="AJ20">
        <v>0</v>
      </c>
      <c r="AK20">
        <v>25</v>
      </c>
      <c r="AL20">
        <v>0</v>
      </c>
      <c r="AM20">
        <v>0</v>
      </c>
      <c r="AN20">
        <v>1</v>
      </c>
      <c r="AO20">
        <v>51</v>
      </c>
      <c r="AP20">
        <v>20</v>
      </c>
      <c r="AQ20" s="62">
        <f t="shared" si="0"/>
        <v>170</v>
      </c>
    </row>
    <row r="21" spans="1:43">
      <c r="A21" s="91"/>
      <c r="B21" s="9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3">
        <v>0</v>
      </c>
      <c r="K21" s="92">
        <v>0</v>
      </c>
      <c r="L21" s="92">
        <v>0</v>
      </c>
      <c r="M21" s="92">
        <v>0</v>
      </c>
      <c r="N21" s="92">
        <v>0</v>
      </c>
      <c r="O21" s="93">
        <v>0</v>
      </c>
      <c r="P21" s="93">
        <f t="shared" si="1"/>
        <v>0</v>
      </c>
      <c r="Q21" s="94">
        <v>0</v>
      </c>
      <c r="R21" s="39"/>
      <c r="S21" s="39"/>
      <c r="T21" s="39"/>
      <c r="AA21" s="100"/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 s="54">
        <f t="shared" si="0"/>
        <v>0</v>
      </c>
    </row>
    <row r="22" spans="1:43">
      <c r="A22" s="95" t="s">
        <v>107</v>
      </c>
      <c r="B22" s="96">
        <v>0</v>
      </c>
      <c r="C22" s="96">
        <v>18</v>
      </c>
      <c r="D22" s="96">
        <v>4</v>
      </c>
      <c r="E22" s="96">
        <v>23</v>
      </c>
      <c r="F22" s="96">
        <v>0</v>
      </c>
      <c r="G22" s="96">
        <v>0</v>
      </c>
      <c r="H22" s="96">
        <v>0</v>
      </c>
      <c r="I22" s="96">
        <v>16</v>
      </c>
      <c r="J22" s="97">
        <v>0</v>
      </c>
      <c r="K22" s="96">
        <v>6</v>
      </c>
      <c r="L22" s="96">
        <v>0</v>
      </c>
      <c r="M22" s="96">
        <v>0</v>
      </c>
      <c r="N22" s="96">
        <v>1</v>
      </c>
      <c r="O22" s="97">
        <v>1</v>
      </c>
      <c r="P22" s="97">
        <f t="shared" si="1"/>
        <v>69</v>
      </c>
      <c r="Q22" s="98">
        <v>12</v>
      </c>
      <c r="R22" s="39"/>
      <c r="S22" s="39"/>
      <c r="T22" s="39"/>
      <c r="AA22" s="99" t="s">
        <v>66</v>
      </c>
      <c r="AB22">
        <v>0</v>
      </c>
      <c r="AC22">
        <v>24</v>
      </c>
      <c r="AD22">
        <v>30</v>
      </c>
      <c r="AE22">
        <v>0</v>
      </c>
      <c r="AF22">
        <v>0</v>
      </c>
      <c r="AG22">
        <v>0</v>
      </c>
      <c r="AH22">
        <v>0</v>
      </c>
      <c r="AI22">
        <v>2</v>
      </c>
      <c r="AJ22">
        <v>0</v>
      </c>
      <c r="AK22">
        <v>9</v>
      </c>
      <c r="AL22">
        <v>0</v>
      </c>
      <c r="AM22">
        <v>1</v>
      </c>
      <c r="AN22">
        <v>0</v>
      </c>
      <c r="AO22">
        <v>0</v>
      </c>
      <c r="AP22">
        <v>14</v>
      </c>
      <c r="AQ22" s="62">
        <f t="shared" si="0"/>
        <v>66</v>
      </c>
    </row>
    <row r="23" spans="1:43">
      <c r="A23" s="91"/>
      <c r="B23" s="92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3">
        <v>0</v>
      </c>
      <c r="K23" s="92">
        <v>0</v>
      </c>
      <c r="L23" s="92">
        <v>0</v>
      </c>
      <c r="M23" s="92">
        <v>0</v>
      </c>
      <c r="N23" s="92">
        <v>0</v>
      </c>
      <c r="O23" s="93">
        <v>0</v>
      </c>
      <c r="P23" s="93">
        <f t="shared" si="1"/>
        <v>0</v>
      </c>
      <c r="Q23" s="94">
        <v>0</v>
      </c>
      <c r="R23" s="39"/>
      <c r="S23" s="39"/>
      <c r="T23" s="39"/>
      <c r="AA23" s="100"/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 s="54">
        <f t="shared" si="0"/>
        <v>0</v>
      </c>
    </row>
    <row r="24" spans="1:43" ht="14.45" customHeight="1">
      <c r="A24" s="95" t="s">
        <v>184</v>
      </c>
      <c r="B24" s="96">
        <v>0</v>
      </c>
      <c r="C24" s="96">
        <v>21</v>
      </c>
      <c r="D24" s="96">
        <v>2</v>
      </c>
      <c r="E24" s="96">
        <v>25</v>
      </c>
      <c r="F24" s="96">
        <v>32</v>
      </c>
      <c r="G24" s="96">
        <v>0</v>
      </c>
      <c r="H24" s="96">
        <v>0</v>
      </c>
      <c r="I24" s="96">
        <v>13</v>
      </c>
      <c r="J24" s="97">
        <v>0</v>
      </c>
      <c r="K24" s="96">
        <v>33</v>
      </c>
      <c r="L24" s="96">
        <v>0</v>
      </c>
      <c r="M24" s="96">
        <v>1</v>
      </c>
      <c r="N24" s="96">
        <v>1</v>
      </c>
      <c r="O24" s="97">
        <v>2</v>
      </c>
      <c r="P24" s="97">
        <f t="shared" si="1"/>
        <v>130</v>
      </c>
      <c r="Q24" s="98">
        <v>21</v>
      </c>
      <c r="R24" s="39"/>
      <c r="S24" s="39"/>
      <c r="T24" s="39"/>
      <c r="AA24" s="99" t="s">
        <v>67</v>
      </c>
      <c r="AB24">
        <v>0</v>
      </c>
      <c r="AC24">
        <v>53</v>
      </c>
      <c r="AD24">
        <v>27</v>
      </c>
      <c r="AE24">
        <v>1</v>
      </c>
      <c r="AF24">
        <v>47</v>
      </c>
      <c r="AG24">
        <v>0</v>
      </c>
      <c r="AH24">
        <v>0</v>
      </c>
      <c r="AI24">
        <v>7</v>
      </c>
      <c r="AJ24">
        <v>0</v>
      </c>
      <c r="AK24">
        <v>31</v>
      </c>
      <c r="AL24">
        <v>0</v>
      </c>
      <c r="AM24">
        <v>1</v>
      </c>
      <c r="AN24">
        <v>1</v>
      </c>
      <c r="AO24">
        <v>0</v>
      </c>
      <c r="AP24">
        <v>18</v>
      </c>
      <c r="AQ24" s="62">
        <f t="shared" si="0"/>
        <v>168</v>
      </c>
    </row>
    <row r="25" spans="1:43">
      <c r="A25" s="91"/>
      <c r="B25" s="9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3">
        <v>0</v>
      </c>
      <c r="K25" s="92">
        <v>0</v>
      </c>
      <c r="L25" s="92">
        <v>0</v>
      </c>
      <c r="M25" s="92">
        <v>0</v>
      </c>
      <c r="N25" s="92">
        <v>0</v>
      </c>
      <c r="O25" s="93">
        <v>0</v>
      </c>
      <c r="P25" s="93">
        <f t="shared" si="1"/>
        <v>0</v>
      </c>
      <c r="Q25" s="94">
        <v>0</v>
      </c>
      <c r="R25" s="39"/>
      <c r="S25" s="39"/>
      <c r="T25" s="39"/>
      <c r="AA25" s="100"/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 s="54">
        <f t="shared" si="0"/>
        <v>0</v>
      </c>
    </row>
    <row r="26" spans="1:43">
      <c r="A26" s="95" t="s">
        <v>95</v>
      </c>
      <c r="B26" s="96">
        <v>0</v>
      </c>
      <c r="C26" s="96">
        <v>30</v>
      </c>
      <c r="D26" s="96">
        <v>5</v>
      </c>
      <c r="E26" s="96">
        <v>29</v>
      </c>
      <c r="F26" s="96">
        <v>2</v>
      </c>
      <c r="G26" s="96">
        <v>0</v>
      </c>
      <c r="H26" s="96">
        <v>0</v>
      </c>
      <c r="I26" s="96">
        <v>12</v>
      </c>
      <c r="J26" s="97">
        <v>0</v>
      </c>
      <c r="K26" s="96">
        <v>11</v>
      </c>
      <c r="L26" s="96">
        <v>0</v>
      </c>
      <c r="M26" s="96">
        <v>1</v>
      </c>
      <c r="N26" s="96">
        <v>0</v>
      </c>
      <c r="O26" s="97">
        <v>2</v>
      </c>
      <c r="P26" s="97">
        <f t="shared" si="1"/>
        <v>92</v>
      </c>
      <c r="Q26" s="98">
        <v>10</v>
      </c>
      <c r="R26" s="39"/>
      <c r="S26" s="39"/>
      <c r="T26" s="39"/>
      <c r="AA26" s="99" t="s">
        <v>68</v>
      </c>
      <c r="AB26">
        <v>0</v>
      </c>
      <c r="AC26">
        <v>23</v>
      </c>
      <c r="AD26">
        <v>29</v>
      </c>
      <c r="AE26">
        <v>0</v>
      </c>
      <c r="AF26">
        <v>1</v>
      </c>
      <c r="AG26">
        <v>0</v>
      </c>
      <c r="AH26">
        <v>0</v>
      </c>
      <c r="AI26">
        <v>3</v>
      </c>
      <c r="AJ26">
        <v>0</v>
      </c>
      <c r="AK26">
        <v>19</v>
      </c>
      <c r="AL26">
        <v>0</v>
      </c>
      <c r="AM26">
        <v>2</v>
      </c>
      <c r="AN26">
        <v>0</v>
      </c>
      <c r="AO26">
        <v>0</v>
      </c>
      <c r="AP26">
        <v>14</v>
      </c>
      <c r="AQ26" s="62">
        <f t="shared" si="0"/>
        <v>77</v>
      </c>
    </row>
    <row r="27" spans="1:43">
      <c r="A27" s="91"/>
      <c r="B27" s="92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3">
        <v>0</v>
      </c>
      <c r="K27" s="92">
        <v>0</v>
      </c>
      <c r="L27" s="92">
        <v>0</v>
      </c>
      <c r="M27" s="92">
        <v>0</v>
      </c>
      <c r="N27" s="92">
        <v>0</v>
      </c>
      <c r="O27" s="93">
        <v>0</v>
      </c>
      <c r="P27" s="93">
        <f t="shared" si="1"/>
        <v>0</v>
      </c>
      <c r="Q27" s="94">
        <v>0</v>
      </c>
      <c r="R27" s="39"/>
      <c r="S27" s="39"/>
      <c r="T27" s="39"/>
      <c r="AA27" s="100"/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 s="54">
        <f t="shared" si="0"/>
        <v>0</v>
      </c>
    </row>
    <row r="28" spans="1:43">
      <c r="A28" s="95" t="s">
        <v>96</v>
      </c>
      <c r="B28" s="96">
        <v>0</v>
      </c>
      <c r="C28" s="96">
        <v>8</v>
      </c>
      <c r="D28" s="96">
        <v>9</v>
      </c>
      <c r="E28" s="96">
        <v>15</v>
      </c>
      <c r="F28" s="96">
        <v>1</v>
      </c>
      <c r="G28" s="96">
        <v>0</v>
      </c>
      <c r="H28" s="96">
        <v>0</v>
      </c>
      <c r="I28" s="96">
        <v>1</v>
      </c>
      <c r="J28" s="97">
        <v>0</v>
      </c>
      <c r="K28" s="96">
        <v>37</v>
      </c>
      <c r="L28" s="96">
        <v>0</v>
      </c>
      <c r="M28" s="96">
        <v>1</v>
      </c>
      <c r="N28" s="96">
        <v>1</v>
      </c>
      <c r="O28" s="97">
        <v>2</v>
      </c>
      <c r="P28" s="97">
        <f t="shared" si="1"/>
        <v>75</v>
      </c>
      <c r="Q28" s="98">
        <v>12</v>
      </c>
      <c r="R28" s="39"/>
      <c r="S28" s="39"/>
      <c r="T28" s="39"/>
      <c r="AA28" s="99" t="s">
        <v>69</v>
      </c>
      <c r="AB28">
        <v>0</v>
      </c>
      <c r="AC28">
        <v>12</v>
      </c>
      <c r="AD28">
        <v>30</v>
      </c>
      <c r="AE28">
        <v>5</v>
      </c>
      <c r="AF28">
        <v>0</v>
      </c>
      <c r="AG28">
        <v>0</v>
      </c>
      <c r="AH28">
        <v>0</v>
      </c>
      <c r="AI28">
        <v>4</v>
      </c>
      <c r="AJ28">
        <v>0</v>
      </c>
      <c r="AK28">
        <v>15</v>
      </c>
      <c r="AL28">
        <v>0</v>
      </c>
      <c r="AM28">
        <v>1</v>
      </c>
      <c r="AN28">
        <v>1</v>
      </c>
      <c r="AO28">
        <v>1</v>
      </c>
      <c r="AP28">
        <v>24</v>
      </c>
      <c r="AQ28" s="62">
        <f t="shared" si="0"/>
        <v>69</v>
      </c>
    </row>
    <row r="29" spans="1:43">
      <c r="A29" s="91"/>
      <c r="B29" s="92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3">
        <v>0</v>
      </c>
      <c r="K29" s="92">
        <v>0</v>
      </c>
      <c r="L29" s="92">
        <v>0</v>
      </c>
      <c r="M29" s="92">
        <v>0</v>
      </c>
      <c r="N29" s="92">
        <v>0</v>
      </c>
      <c r="O29" s="93">
        <v>0</v>
      </c>
      <c r="P29" s="93">
        <f t="shared" si="1"/>
        <v>0</v>
      </c>
      <c r="Q29" s="94">
        <v>0</v>
      </c>
      <c r="R29" s="39"/>
      <c r="S29" s="39"/>
      <c r="T29" s="39"/>
      <c r="AA29" s="100"/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 s="54">
        <f t="shared" si="0"/>
        <v>0</v>
      </c>
    </row>
    <row r="30" spans="1:43">
      <c r="A30" s="95" t="s">
        <v>108</v>
      </c>
      <c r="B30" s="96">
        <v>0</v>
      </c>
      <c r="C30" s="96">
        <v>34</v>
      </c>
      <c r="D30" s="96">
        <v>4</v>
      </c>
      <c r="E30" s="96">
        <v>24</v>
      </c>
      <c r="F30" s="96">
        <v>5</v>
      </c>
      <c r="G30" s="96">
        <v>0</v>
      </c>
      <c r="H30" s="96">
        <v>0</v>
      </c>
      <c r="I30" s="96">
        <v>5</v>
      </c>
      <c r="J30" s="97">
        <v>0</v>
      </c>
      <c r="K30" s="96">
        <v>13</v>
      </c>
      <c r="L30" s="96">
        <v>0</v>
      </c>
      <c r="M30" s="96">
        <v>1</v>
      </c>
      <c r="N30" s="96">
        <v>3</v>
      </c>
      <c r="O30" s="97">
        <v>4</v>
      </c>
      <c r="P30" s="97">
        <f t="shared" si="1"/>
        <v>93</v>
      </c>
      <c r="Q30" s="98">
        <v>14</v>
      </c>
      <c r="R30" s="39"/>
      <c r="S30" s="39"/>
      <c r="T30" s="39"/>
      <c r="AA30" s="99" t="s">
        <v>70</v>
      </c>
      <c r="AB30">
        <v>0</v>
      </c>
      <c r="AC30">
        <v>37</v>
      </c>
      <c r="AD30">
        <v>29</v>
      </c>
      <c r="AE30">
        <v>0</v>
      </c>
      <c r="AF30">
        <v>4</v>
      </c>
      <c r="AG30">
        <v>0</v>
      </c>
      <c r="AH30">
        <v>0</v>
      </c>
      <c r="AI30">
        <v>3</v>
      </c>
      <c r="AJ30">
        <v>0</v>
      </c>
      <c r="AK30">
        <v>20</v>
      </c>
      <c r="AL30">
        <v>0</v>
      </c>
      <c r="AM30">
        <v>3</v>
      </c>
      <c r="AN30">
        <v>3</v>
      </c>
      <c r="AO30">
        <v>1</v>
      </c>
      <c r="AP30">
        <v>26</v>
      </c>
      <c r="AQ30" s="62">
        <f t="shared" si="0"/>
        <v>100</v>
      </c>
    </row>
    <row r="31" spans="1:43">
      <c r="A31" s="91"/>
      <c r="B31" s="92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3">
        <v>0</v>
      </c>
      <c r="K31" s="92">
        <v>0</v>
      </c>
      <c r="L31" s="92">
        <v>0</v>
      </c>
      <c r="M31" s="92">
        <v>0</v>
      </c>
      <c r="N31" s="92">
        <v>0</v>
      </c>
      <c r="O31" s="93">
        <v>0</v>
      </c>
      <c r="P31" s="93">
        <f t="shared" si="1"/>
        <v>0</v>
      </c>
      <c r="Q31" s="94">
        <v>0</v>
      </c>
      <c r="R31" s="39"/>
      <c r="S31" s="39"/>
      <c r="T31" s="39"/>
      <c r="AA31" s="100"/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 s="54">
        <f t="shared" si="0"/>
        <v>0</v>
      </c>
    </row>
    <row r="32" spans="1:43">
      <c r="A32" s="95" t="s">
        <v>109</v>
      </c>
      <c r="B32" s="96">
        <v>0</v>
      </c>
      <c r="C32" s="96">
        <v>20</v>
      </c>
      <c r="D32" s="96">
        <v>7</v>
      </c>
      <c r="E32" s="96">
        <v>35</v>
      </c>
      <c r="F32" s="96">
        <v>2</v>
      </c>
      <c r="G32" s="96">
        <v>0</v>
      </c>
      <c r="H32" s="96">
        <v>0</v>
      </c>
      <c r="I32" s="96">
        <v>3</v>
      </c>
      <c r="J32" s="97">
        <v>0</v>
      </c>
      <c r="K32" s="96">
        <v>32</v>
      </c>
      <c r="L32" s="96">
        <v>0</v>
      </c>
      <c r="M32" s="96">
        <v>0</v>
      </c>
      <c r="N32" s="96">
        <v>0</v>
      </c>
      <c r="O32" s="97">
        <v>4</v>
      </c>
      <c r="P32" s="97">
        <f t="shared" si="1"/>
        <v>103</v>
      </c>
      <c r="Q32" s="98">
        <v>15</v>
      </c>
      <c r="R32" s="39"/>
      <c r="S32" s="39"/>
      <c r="T32" s="39"/>
      <c r="AA32" s="99" t="s">
        <v>71</v>
      </c>
      <c r="AB32">
        <v>0</v>
      </c>
      <c r="AC32">
        <v>14</v>
      </c>
      <c r="AD32">
        <v>40</v>
      </c>
      <c r="AE32">
        <v>0</v>
      </c>
      <c r="AF32">
        <v>1</v>
      </c>
      <c r="AG32">
        <v>0</v>
      </c>
      <c r="AH32">
        <v>0</v>
      </c>
      <c r="AI32">
        <v>6</v>
      </c>
      <c r="AJ32">
        <v>0</v>
      </c>
      <c r="AK32">
        <v>20</v>
      </c>
      <c r="AL32">
        <v>0</v>
      </c>
      <c r="AM32">
        <v>1</v>
      </c>
      <c r="AN32">
        <v>0</v>
      </c>
      <c r="AO32">
        <v>2</v>
      </c>
      <c r="AP32">
        <v>16</v>
      </c>
      <c r="AQ32" s="62">
        <f t="shared" si="0"/>
        <v>84</v>
      </c>
    </row>
    <row r="33" spans="1:43">
      <c r="A33" s="91"/>
      <c r="B33" s="92">
        <v>0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3">
        <v>0</v>
      </c>
      <c r="K33" s="92">
        <v>0</v>
      </c>
      <c r="L33" s="92">
        <v>0</v>
      </c>
      <c r="M33" s="92">
        <v>0</v>
      </c>
      <c r="N33" s="92">
        <v>0</v>
      </c>
      <c r="O33" s="93">
        <v>0</v>
      </c>
      <c r="P33" s="93">
        <f t="shared" si="1"/>
        <v>0</v>
      </c>
      <c r="Q33" s="94">
        <v>0</v>
      </c>
      <c r="R33" s="39"/>
      <c r="S33" s="39"/>
      <c r="T33" s="39"/>
      <c r="AA33" s="100"/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 s="54">
        <f t="shared" si="0"/>
        <v>0</v>
      </c>
    </row>
    <row r="34" spans="1:43">
      <c r="A34" s="95" t="s">
        <v>97</v>
      </c>
      <c r="B34" s="96">
        <v>0</v>
      </c>
      <c r="C34" s="96">
        <v>11</v>
      </c>
      <c r="D34" s="96">
        <v>4</v>
      </c>
      <c r="E34" s="96">
        <v>18</v>
      </c>
      <c r="F34" s="96">
        <v>1</v>
      </c>
      <c r="G34" s="96">
        <v>0</v>
      </c>
      <c r="H34" s="96">
        <v>0</v>
      </c>
      <c r="I34" s="96">
        <v>3</v>
      </c>
      <c r="J34" s="97">
        <v>0</v>
      </c>
      <c r="K34" s="96">
        <v>7</v>
      </c>
      <c r="L34" s="96">
        <v>0</v>
      </c>
      <c r="M34" s="96">
        <v>0</v>
      </c>
      <c r="N34" s="96">
        <v>0</v>
      </c>
      <c r="O34" s="97">
        <v>1</v>
      </c>
      <c r="P34" s="97">
        <f t="shared" si="1"/>
        <v>45</v>
      </c>
      <c r="Q34" s="98">
        <v>10</v>
      </c>
      <c r="R34" s="39"/>
      <c r="S34" s="39"/>
      <c r="T34" s="39"/>
      <c r="AA34" s="99" t="s">
        <v>72</v>
      </c>
      <c r="AB34">
        <v>0</v>
      </c>
      <c r="AC34">
        <v>13</v>
      </c>
      <c r="AD34">
        <v>17</v>
      </c>
      <c r="AE34">
        <v>0</v>
      </c>
      <c r="AF34">
        <v>0</v>
      </c>
      <c r="AG34">
        <v>0</v>
      </c>
      <c r="AH34">
        <v>0</v>
      </c>
      <c r="AI34">
        <v>2</v>
      </c>
      <c r="AJ34">
        <v>0</v>
      </c>
      <c r="AK34">
        <v>13</v>
      </c>
      <c r="AL34">
        <v>0</v>
      </c>
      <c r="AM34">
        <v>0</v>
      </c>
      <c r="AN34">
        <v>0</v>
      </c>
      <c r="AO34">
        <v>0</v>
      </c>
      <c r="AP34">
        <v>13</v>
      </c>
      <c r="AQ34" s="62">
        <f t="shared" si="0"/>
        <v>45</v>
      </c>
    </row>
    <row r="35" spans="1:43">
      <c r="A35" s="91"/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3">
        <v>0</v>
      </c>
      <c r="K35" s="92">
        <v>0</v>
      </c>
      <c r="L35" s="92">
        <v>0</v>
      </c>
      <c r="M35" s="92">
        <v>0</v>
      </c>
      <c r="N35" s="92">
        <v>0</v>
      </c>
      <c r="O35" s="93">
        <v>0</v>
      </c>
      <c r="P35" s="93">
        <f t="shared" si="1"/>
        <v>0</v>
      </c>
      <c r="Q35" s="94">
        <v>0</v>
      </c>
      <c r="R35" s="39"/>
      <c r="S35" s="39"/>
      <c r="T35" s="39"/>
      <c r="AA35" s="100"/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 s="54">
        <f t="shared" si="0"/>
        <v>0</v>
      </c>
    </row>
    <row r="36" spans="1:43">
      <c r="A36" s="95" t="s">
        <v>101</v>
      </c>
      <c r="B36" s="96">
        <v>0</v>
      </c>
      <c r="C36" s="96">
        <v>13</v>
      </c>
      <c r="D36" s="96">
        <v>3</v>
      </c>
      <c r="E36" s="96">
        <v>29</v>
      </c>
      <c r="F36" s="96">
        <v>1</v>
      </c>
      <c r="G36" s="96">
        <v>0</v>
      </c>
      <c r="H36" s="96">
        <v>0</v>
      </c>
      <c r="I36" s="96">
        <v>3</v>
      </c>
      <c r="J36" s="97">
        <v>0</v>
      </c>
      <c r="K36" s="96">
        <v>13</v>
      </c>
      <c r="L36" s="96">
        <v>0</v>
      </c>
      <c r="M36" s="96">
        <v>2</v>
      </c>
      <c r="N36" s="96">
        <v>0</v>
      </c>
      <c r="O36" s="97">
        <v>3</v>
      </c>
      <c r="P36" s="97">
        <f t="shared" si="1"/>
        <v>67</v>
      </c>
      <c r="Q36" s="98">
        <v>11</v>
      </c>
      <c r="R36" s="39"/>
      <c r="S36" s="39"/>
      <c r="T36" s="39"/>
      <c r="AA36" s="99" t="s">
        <v>73</v>
      </c>
      <c r="AB36">
        <v>0</v>
      </c>
      <c r="AC36">
        <v>18</v>
      </c>
      <c r="AD36">
        <v>30</v>
      </c>
      <c r="AE36">
        <v>0</v>
      </c>
      <c r="AF36">
        <v>0</v>
      </c>
      <c r="AG36">
        <v>0</v>
      </c>
      <c r="AH36">
        <v>0</v>
      </c>
      <c r="AI36">
        <v>4</v>
      </c>
      <c r="AJ36">
        <v>0</v>
      </c>
      <c r="AK36">
        <v>12</v>
      </c>
      <c r="AL36">
        <v>0</v>
      </c>
      <c r="AM36">
        <v>2</v>
      </c>
      <c r="AN36">
        <v>0</v>
      </c>
      <c r="AO36">
        <v>2</v>
      </c>
      <c r="AP36">
        <v>16</v>
      </c>
      <c r="AQ36" s="62">
        <f t="shared" si="0"/>
        <v>68</v>
      </c>
    </row>
    <row r="37" spans="1:43">
      <c r="A37" s="91"/>
      <c r="B37" s="92">
        <v>0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3">
        <v>0</v>
      </c>
      <c r="K37" s="92">
        <v>0</v>
      </c>
      <c r="L37" s="92">
        <v>0</v>
      </c>
      <c r="M37" s="92">
        <v>0</v>
      </c>
      <c r="N37" s="92">
        <v>0</v>
      </c>
      <c r="O37" s="93">
        <v>0</v>
      </c>
      <c r="P37" s="93">
        <f t="shared" si="1"/>
        <v>0</v>
      </c>
      <c r="Q37" s="94">
        <v>0</v>
      </c>
      <c r="R37" s="39"/>
      <c r="S37" s="39"/>
      <c r="T37" s="39"/>
      <c r="AA37" s="100"/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 s="54">
        <f t="shared" si="0"/>
        <v>0</v>
      </c>
    </row>
    <row r="38" spans="1:43">
      <c r="A38" s="95" t="s">
        <v>102</v>
      </c>
      <c r="B38" s="96">
        <v>0</v>
      </c>
      <c r="C38" s="96">
        <v>13</v>
      </c>
      <c r="D38" s="96">
        <v>2</v>
      </c>
      <c r="E38" s="96">
        <v>21</v>
      </c>
      <c r="F38" s="96">
        <v>1</v>
      </c>
      <c r="G38" s="96">
        <v>0</v>
      </c>
      <c r="H38" s="96">
        <v>0</v>
      </c>
      <c r="I38" s="96">
        <v>0</v>
      </c>
      <c r="J38" s="97">
        <v>0</v>
      </c>
      <c r="K38" s="96">
        <v>9</v>
      </c>
      <c r="L38" s="96">
        <v>0</v>
      </c>
      <c r="M38" s="96">
        <v>0</v>
      </c>
      <c r="N38" s="96">
        <v>0</v>
      </c>
      <c r="O38" s="97">
        <v>3</v>
      </c>
      <c r="P38" s="97">
        <f t="shared" si="1"/>
        <v>49</v>
      </c>
      <c r="Q38" s="98">
        <v>8</v>
      </c>
      <c r="R38" s="39"/>
      <c r="S38" s="39"/>
      <c r="T38" s="39"/>
      <c r="AA38" s="99" t="s">
        <v>74</v>
      </c>
      <c r="AB38">
        <v>0</v>
      </c>
      <c r="AC38">
        <v>10</v>
      </c>
      <c r="AD38">
        <v>18</v>
      </c>
      <c r="AE38">
        <v>0</v>
      </c>
      <c r="AF38">
        <v>0</v>
      </c>
      <c r="AG38">
        <v>0</v>
      </c>
      <c r="AH38">
        <v>0</v>
      </c>
      <c r="AI38">
        <v>2</v>
      </c>
      <c r="AJ38">
        <v>0</v>
      </c>
      <c r="AK38">
        <v>10</v>
      </c>
      <c r="AL38">
        <v>0</v>
      </c>
      <c r="AM38">
        <v>0</v>
      </c>
      <c r="AN38">
        <v>1</v>
      </c>
      <c r="AO38">
        <v>0</v>
      </c>
      <c r="AP38">
        <v>10</v>
      </c>
      <c r="AQ38" s="62">
        <f t="shared" si="0"/>
        <v>41</v>
      </c>
    </row>
    <row r="39" spans="1:43">
      <c r="A39" s="91"/>
      <c r="B39" s="92">
        <v>0</v>
      </c>
      <c r="C39" s="92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3">
        <v>0</v>
      </c>
      <c r="K39" s="92">
        <v>0</v>
      </c>
      <c r="L39" s="92">
        <v>0</v>
      </c>
      <c r="M39" s="92">
        <v>0</v>
      </c>
      <c r="N39" s="92">
        <v>0</v>
      </c>
      <c r="O39" s="93">
        <v>0</v>
      </c>
      <c r="P39" s="93">
        <f t="shared" si="1"/>
        <v>0</v>
      </c>
      <c r="Q39" s="94">
        <v>0</v>
      </c>
      <c r="R39" s="39"/>
      <c r="S39" s="39"/>
      <c r="T39" s="39"/>
      <c r="AA39" s="100"/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 s="54">
        <f t="shared" si="0"/>
        <v>0</v>
      </c>
    </row>
    <row r="40" spans="1:43">
      <c r="A40" s="95" t="s">
        <v>189</v>
      </c>
      <c r="B40" s="96">
        <v>0</v>
      </c>
      <c r="C40" s="96">
        <v>18</v>
      </c>
      <c r="D40" s="96">
        <v>3</v>
      </c>
      <c r="E40" s="96">
        <v>33</v>
      </c>
      <c r="F40" s="96">
        <v>1</v>
      </c>
      <c r="G40" s="96">
        <v>0</v>
      </c>
      <c r="H40" s="96">
        <v>0</v>
      </c>
      <c r="I40" s="96">
        <v>11</v>
      </c>
      <c r="J40" s="97">
        <v>0</v>
      </c>
      <c r="K40" s="96">
        <v>30</v>
      </c>
      <c r="L40" s="96">
        <v>0</v>
      </c>
      <c r="M40" s="96">
        <v>0</v>
      </c>
      <c r="N40" s="96">
        <v>0</v>
      </c>
      <c r="O40" s="97">
        <v>2</v>
      </c>
      <c r="P40" s="97">
        <f t="shared" si="1"/>
        <v>98</v>
      </c>
      <c r="Q40" s="98">
        <v>9</v>
      </c>
      <c r="R40" s="39"/>
      <c r="S40" s="39"/>
      <c r="T40" s="39"/>
      <c r="AA40" s="99" t="s">
        <v>188</v>
      </c>
      <c r="AB40">
        <v>0</v>
      </c>
      <c r="AC40">
        <v>15</v>
      </c>
      <c r="AD40">
        <v>35</v>
      </c>
      <c r="AE40">
        <v>0</v>
      </c>
      <c r="AF40">
        <v>0</v>
      </c>
      <c r="AG40">
        <v>0</v>
      </c>
      <c r="AH40">
        <v>0</v>
      </c>
      <c r="AI40">
        <v>6</v>
      </c>
      <c r="AJ40">
        <v>0</v>
      </c>
      <c r="AK40">
        <v>15</v>
      </c>
      <c r="AL40">
        <v>0</v>
      </c>
      <c r="AM40">
        <v>0</v>
      </c>
      <c r="AN40">
        <v>0</v>
      </c>
      <c r="AO40">
        <v>1</v>
      </c>
      <c r="AP40">
        <v>13</v>
      </c>
      <c r="AQ40" s="62">
        <f t="shared" si="0"/>
        <v>72</v>
      </c>
    </row>
    <row r="41" spans="1:43">
      <c r="A41" s="91"/>
      <c r="B41" s="92">
        <v>0</v>
      </c>
      <c r="C41" s="92">
        <v>0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3">
        <v>0</v>
      </c>
      <c r="K41" s="92">
        <v>0</v>
      </c>
      <c r="L41" s="92">
        <v>0</v>
      </c>
      <c r="M41" s="92">
        <v>0</v>
      </c>
      <c r="N41" s="92">
        <v>0</v>
      </c>
      <c r="O41" s="93">
        <v>0</v>
      </c>
      <c r="P41" s="93">
        <f t="shared" si="1"/>
        <v>0</v>
      </c>
      <c r="Q41" s="94">
        <v>0</v>
      </c>
      <c r="R41" s="39"/>
      <c r="S41" s="39"/>
      <c r="T41" s="39"/>
      <c r="AA41" s="100"/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 s="54">
        <f t="shared" si="0"/>
        <v>0</v>
      </c>
    </row>
    <row r="42" spans="1:43">
      <c r="A42" s="95" t="s">
        <v>103</v>
      </c>
      <c r="B42" s="96">
        <v>0</v>
      </c>
      <c r="C42" s="96">
        <v>11</v>
      </c>
      <c r="D42" s="96">
        <v>3</v>
      </c>
      <c r="E42" s="96">
        <v>11</v>
      </c>
      <c r="F42" s="96">
        <v>0</v>
      </c>
      <c r="G42" s="96">
        <v>0</v>
      </c>
      <c r="H42" s="96">
        <v>0</v>
      </c>
      <c r="I42" s="96">
        <v>1</v>
      </c>
      <c r="J42" s="97">
        <v>0</v>
      </c>
      <c r="K42" s="96">
        <v>7</v>
      </c>
      <c r="L42" s="96">
        <v>0</v>
      </c>
      <c r="M42" s="96">
        <v>0</v>
      </c>
      <c r="N42" s="96">
        <v>0</v>
      </c>
      <c r="O42" s="97">
        <v>1</v>
      </c>
      <c r="P42" s="97">
        <f t="shared" si="1"/>
        <v>34</v>
      </c>
      <c r="Q42" s="98">
        <v>7</v>
      </c>
      <c r="R42" s="39"/>
      <c r="S42" s="39"/>
      <c r="T42" s="39"/>
      <c r="AA42" s="99" t="s">
        <v>75</v>
      </c>
      <c r="AB42">
        <v>0</v>
      </c>
      <c r="AC42">
        <v>10</v>
      </c>
      <c r="AD42">
        <v>16</v>
      </c>
      <c r="AE42">
        <v>0</v>
      </c>
      <c r="AF42">
        <v>0</v>
      </c>
      <c r="AG42">
        <v>0</v>
      </c>
      <c r="AH42">
        <v>0</v>
      </c>
      <c r="AI42">
        <v>4</v>
      </c>
      <c r="AJ42">
        <v>0</v>
      </c>
      <c r="AK42">
        <v>9</v>
      </c>
      <c r="AL42">
        <v>0</v>
      </c>
      <c r="AM42">
        <v>0</v>
      </c>
      <c r="AN42">
        <v>0</v>
      </c>
      <c r="AO42">
        <v>0</v>
      </c>
      <c r="AP42">
        <v>10</v>
      </c>
      <c r="AQ42" s="62">
        <f t="shared" si="0"/>
        <v>39</v>
      </c>
    </row>
    <row r="43" spans="1:43">
      <c r="A43" s="91"/>
      <c r="B43" s="92">
        <v>0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3">
        <v>0</v>
      </c>
      <c r="K43" s="92">
        <v>0</v>
      </c>
      <c r="L43" s="92">
        <v>0</v>
      </c>
      <c r="M43" s="92">
        <v>0</v>
      </c>
      <c r="N43" s="92">
        <v>0</v>
      </c>
      <c r="O43" s="93">
        <v>0</v>
      </c>
      <c r="P43" s="93">
        <f t="shared" si="1"/>
        <v>0</v>
      </c>
      <c r="Q43" s="94">
        <v>0</v>
      </c>
      <c r="R43" s="39"/>
      <c r="S43" s="39"/>
      <c r="T43" s="39"/>
      <c r="AA43" s="100"/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54">
        <f t="shared" si="0"/>
        <v>0</v>
      </c>
    </row>
    <row r="44" spans="1:43">
      <c r="A44" s="95" t="s">
        <v>98</v>
      </c>
      <c r="B44" s="96">
        <v>0</v>
      </c>
      <c r="C44" s="96">
        <v>10</v>
      </c>
      <c r="D44" s="96">
        <v>4</v>
      </c>
      <c r="E44" s="96">
        <v>16</v>
      </c>
      <c r="F44" s="96">
        <v>1</v>
      </c>
      <c r="G44" s="96">
        <v>0</v>
      </c>
      <c r="H44" s="96">
        <v>0</v>
      </c>
      <c r="I44" s="96">
        <v>1</v>
      </c>
      <c r="J44" s="97">
        <v>0</v>
      </c>
      <c r="K44" s="96">
        <v>11</v>
      </c>
      <c r="L44" s="96">
        <v>0</v>
      </c>
      <c r="M44" s="96">
        <v>0</v>
      </c>
      <c r="N44" s="96">
        <v>0</v>
      </c>
      <c r="O44" s="97">
        <v>1</v>
      </c>
      <c r="P44" s="97">
        <f t="shared" si="1"/>
        <v>44</v>
      </c>
      <c r="Q44" s="98">
        <v>6</v>
      </c>
      <c r="R44" s="39"/>
      <c r="S44" s="39"/>
      <c r="T44" s="39"/>
      <c r="AA44" s="99" t="s">
        <v>76</v>
      </c>
      <c r="AB44">
        <v>0</v>
      </c>
      <c r="AC44">
        <v>10</v>
      </c>
      <c r="AD44">
        <v>20</v>
      </c>
      <c r="AE44">
        <v>0</v>
      </c>
      <c r="AF44">
        <v>0</v>
      </c>
      <c r="AG44">
        <v>0</v>
      </c>
      <c r="AH44">
        <v>0</v>
      </c>
      <c r="AI44">
        <v>3</v>
      </c>
      <c r="AJ44">
        <v>0</v>
      </c>
      <c r="AK44">
        <v>12</v>
      </c>
      <c r="AL44">
        <v>0</v>
      </c>
      <c r="AM44">
        <v>0</v>
      </c>
      <c r="AN44">
        <v>0</v>
      </c>
      <c r="AO44">
        <v>0</v>
      </c>
      <c r="AP44">
        <v>14</v>
      </c>
      <c r="AQ44" s="62">
        <f t="shared" si="0"/>
        <v>45</v>
      </c>
    </row>
    <row r="45" spans="1:43">
      <c r="A45" s="91"/>
      <c r="B45" s="92">
        <v>0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3">
        <v>0</v>
      </c>
      <c r="K45" s="92">
        <v>0</v>
      </c>
      <c r="L45" s="92">
        <v>0</v>
      </c>
      <c r="M45" s="92">
        <v>0</v>
      </c>
      <c r="N45" s="92">
        <v>0</v>
      </c>
      <c r="O45" s="93">
        <v>0</v>
      </c>
      <c r="P45" s="93">
        <f t="shared" si="1"/>
        <v>0</v>
      </c>
      <c r="Q45" s="94">
        <v>0</v>
      </c>
      <c r="R45" s="39"/>
      <c r="S45" s="39"/>
      <c r="T45" s="39"/>
      <c r="AA45" s="100"/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 s="54">
        <f t="shared" si="0"/>
        <v>0</v>
      </c>
    </row>
    <row r="46" spans="1:43">
      <c r="A46" s="95" t="s">
        <v>104</v>
      </c>
      <c r="B46" s="96">
        <v>0</v>
      </c>
      <c r="C46" s="96">
        <v>6</v>
      </c>
      <c r="D46" s="96">
        <v>1</v>
      </c>
      <c r="E46" s="96">
        <v>16</v>
      </c>
      <c r="F46" s="96">
        <v>0</v>
      </c>
      <c r="G46" s="96">
        <v>0</v>
      </c>
      <c r="H46" s="96">
        <v>0</v>
      </c>
      <c r="I46" s="96">
        <v>2</v>
      </c>
      <c r="J46" s="97">
        <v>0</v>
      </c>
      <c r="K46" s="96">
        <v>21</v>
      </c>
      <c r="L46" s="96">
        <v>0</v>
      </c>
      <c r="M46" s="96">
        <v>0</v>
      </c>
      <c r="N46" s="96">
        <v>0</v>
      </c>
      <c r="O46" s="97">
        <v>1</v>
      </c>
      <c r="P46" s="97">
        <f t="shared" si="1"/>
        <v>47</v>
      </c>
      <c r="Q46" s="98">
        <v>6</v>
      </c>
      <c r="R46" s="39"/>
      <c r="S46" s="39"/>
      <c r="T46" s="39"/>
      <c r="AA46" s="99" t="s">
        <v>77</v>
      </c>
      <c r="AB46">
        <v>0</v>
      </c>
      <c r="AC46">
        <v>8</v>
      </c>
      <c r="AD46">
        <v>15</v>
      </c>
      <c r="AE46">
        <v>0</v>
      </c>
      <c r="AF46">
        <v>0</v>
      </c>
      <c r="AG46">
        <v>0</v>
      </c>
      <c r="AH46">
        <v>0</v>
      </c>
      <c r="AI46">
        <v>3</v>
      </c>
      <c r="AJ46">
        <v>0</v>
      </c>
      <c r="AK46">
        <v>6</v>
      </c>
      <c r="AL46">
        <v>0</v>
      </c>
      <c r="AM46">
        <v>0</v>
      </c>
      <c r="AN46">
        <v>0</v>
      </c>
      <c r="AO46">
        <v>0</v>
      </c>
      <c r="AP46">
        <v>7</v>
      </c>
      <c r="AQ46" s="62">
        <f t="shared" si="0"/>
        <v>32</v>
      </c>
    </row>
    <row r="47" spans="1:43">
      <c r="A47" s="91"/>
      <c r="B47" s="92">
        <v>0</v>
      </c>
      <c r="C47" s="92">
        <v>0</v>
      </c>
      <c r="D47" s="92">
        <v>0</v>
      </c>
      <c r="E47" s="92">
        <v>0</v>
      </c>
      <c r="F47" s="92">
        <v>0</v>
      </c>
      <c r="G47" s="92"/>
      <c r="H47" s="92"/>
      <c r="I47" s="92"/>
      <c r="J47" s="93"/>
      <c r="K47" s="92"/>
      <c r="L47" s="92"/>
      <c r="M47" s="92">
        <v>0</v>
      </c>
      <c r="N47" s="92">
        <v>0</v>
      </c>
      <c r="O47" s="93">
        <v>0</v>
      </c>
      <c r="P47" s="93">
        <f t="shared" si="1"/>
        <v>0</v>
      </c>
      <c r="Q47" s="94"/>
      <c r="R47" s="39"/>
      <c r="S47" s="39"/>
      <c r="T47" s="39"/>
      <c r="AA47" s="100"/>
      <c r="AB47" s="52">
        <f t="shared" ref="AB47:AP47" si="2">AB11+AB13+AB15+AB17+AB19+AB21+AB23+AB25+AB27+AB29+AB31+AB33+AB35+AB37+AB39+AB41+AB43+AB45</f>
        <v>0</v>
      </c>
      <c r="AC47" s="52">
        <f t="shared" si="2"/>
        <v>0</v>
      </c>
      <c r="AD47" s="52">
        <f t="shared" si="2"/>
        <v>0</v>
      </c>
      <c r="AE47" s="52">
        <f t="shared" si="2"/>
        <v>0</v>
      </c>
      <c r="AF47" s="52">
        <f t="shared" si="2"/>
        <v>0</v>
      </c>
      <c r="AG47" s="52">
        <f t="shared" si="2"/>
        <v>0</v>
      </c>
      <c r="AH47" s="52">
        <f t="shared" si="2"/>
        <v>0</v>
      </c>
      <c r="AI47" s="52">
        <f t="shared" si="2"/>
        <v>0</v>
      </c>
      <c r="AJ47" s="52">
        <f t="shared" si="2"/>
        <v>0</v>
      </c>
      <c r="AK47" s="52">
        <f t="shared" si="2"/>
        <v>0</v>
      </c>
      <c r="AL47" s="52">
        <f t="shared" si="2"/>
        <v>0</v>
      </c>
      <c r="AM47" s="52">
        <f t="shared" si="2"/>
        <v>0</v>
      </c>
      <c r="AN47" s="52">
        <f t="shared" si="2"/>
        <v>0</v>
      </c>
      <c r="AO47" s="52">
        <f t="shared" si="2"/>
        <v>0</v>
      </c>
      <c r="AP47" s="71">
        <f t="shared" si="2"/>
        <v>0</v>
      </c>
      <c r="AQ47" s="54">
        <f t="shared" si="0"/>
        <v>0</v>
      </c>
    </row>
    <row r="48" spans="1:43" ht="15" thickBot="1">
      <c r="A48" s="95" t="s">
        <v>99</v>
      </c>
      <c r="B48" s="96">
        <f>SUM(B11:B47)</f>
        <v>0</v>
      </c>
      <c r="C48" s="96">
        <f>SUM(C11:C47)</f>
        <v>311</v>
      </c>
      <c r="D48" s="96">
        <f>SUM(D11:D47)</f>
        <v>86</v>
      </c>
      <c r="E48" s="96">
        <f>SUM(E11:E47)</f>
        <v>436</v>
      </c>
      <c r="F48" s="96">
        <f>SUM(F11:F47)</f>
        <v>175</v>
      </c>
      <c r="G48" s="96"/>
      <c r="H48" s="96"/>
      <c r="I48" s="96">
        <f>SUM(I11:I47)</f>
        <v>134</v>
      </c>
      <c r="J48" s="97"/>
      <c r="K48" s="96">
        <f>SUM(K11:K47)</f>
        <v>376</v>
      </c>
      <c r="L48" s="96"/>
      <c r="M48" s="96">
        <f>SUM(M11:M47)</f>
        <v>14</v>
      </c>
      <c r="N48" s="96">
        <f>SUM(N11:N47)</f>
        <v>9</v>
      </c>
      <c r="O48" s="97">
        <f>SUM(O11:O47)</f>
        <v>122</v>
      </c>
      <c r="P48" s="97">
        <f t="shared" si="1"/>
        <v>1663</v>
      </c>
      <c r="Q48" s="98">
        <f>SUM(Q11:Q46)</f>
        <v>213</v>
      </c>
      <c r="R48" s="39"/>
      <c r="S48" s="39"/>
      <c r="T48" s="39"/>
      <c r="AA48" s="101" t="s">
        <v>46</v>
      </c>
      <c r="AB48" s="102">
        <f t="shared" ref="AB48:AP48" si="3">AB12+AB14+AB16+AB18+AB20+AB22+AB24+AB26+AB28+AB30+AB32+AB34+AB36+AB38+AB40+AB42+AB44+AB46</f>
        <v>0</v>
      </c>
      <c r="AC48" s="102">
        <f t="shared" si="3"/>
        <v>714</v>
      </c>
      <c r="AD48" s="102">
        <f t="shared" si="3"/>
        <v>502</v>
      </c>
      <c r="AE48" s="102">
        <f t="shared" si="3"/>
        <v>8</v>
      </c>
      <c r="AF48" s="102">
        <f t="shared" si="3"/>
        <v>154</v>
      </c>
      <c r="AG48" s="102">
        <f t="shared" si="3"/>
        <v>0</v>
      </c>
      <c r="AH48" s="102">
        <f t="shared" si="3"/>
        <v>0</v>
      </c>
      <c r="AI48" s="102">
        <f t="shared" si="3"/>
        <v>91</v>
      </c>
      <c r="AJ48" s="102">
        <f t="shared" si="3"/>
        <v>0</v>
      </c>
      <c r="AK48" s="102">
        <f t="shared" si="3"/>
        <v>387</v>
      </c>
      <c r="AL48" s="102">
        <f t="shared" si="3"/>
        <v>0</v>
      </c>
      <c r="AM48" s="102">
        <f t="shared" si="3"/>
        <v>23</v>
      </c>
      <c r="AN48" s="102">
        <f t="shared" si="3"/>
        <v>11</v>
      </c>
      <c r="AO48" s="102">
        <f t="shared" si="3"/>
        <v>89</v>
      </c>
      <c r="AP48" s="103">
        <f t="shared" si="3"/>
        <v>307</v>
      </c>
      <c r="AQ48" s="104">
        <f t="shared" si="0"/>
        <v>1979</v>
      </c>
    </row>
    <row r="49" spans="1:20">
      <c r="A49" s="91"/>
      <c r="B49" s="105">
        <v>0</v>
      </c>
      <c r="C49" s="105">
        <v>0</v>
      </c>
      <c r="D49" s="105">
        <v>0</v>
      </c>
      <c r="E49" s="105">
        <v>0</v>
      </c>
      <c r="F49" s="105">
        <v>0</v>
      </c>
      <c r="G49" s="105"/>
      <c r="H49" s="105"/>
      <c r="I49" s="105"/>
      <c r="J49" s="106"/>
      <c r="K49" s="105"/>
      <c r="L49" s="105"/>
      <c r="M49" s="105">
        <v>0</v>
      </c>
      <c r="N49" s="105">
        <v>0</v>
      </c>
      <c r="O49" s="106">
        <v>0</v>
      </c>
      <c r="P49" s="106"/>
      <c r="Q49" s="107"/>
      <c r="R49" s="39"/>
      <c r="S49" s="39"/>
      <c r="T49" s="39"/>
    </row>
    <row r="50" spans="1:20" ht="14.45" customHeight="1" thickBot="1">
      <c r="A50" s="108" t="s">
        <v>265</v>
      </c>
      <c r="B50" s="241">
        <v>0</v>
      </c>
      <c r="C50" s="241">
        <v>321</v>
      </c>
      <c r="D50" s="241">
        <v>124</v>
      </c>
      <c r="E50" s="241">
        <v>405</v>
      </c>
      <c r="F50" s="241">
        <v>175</v>
      </c>
      <c r="G50" s="241"/>
      <c r="H50" s="241"/>
      <c r="I50" s="241">
        <v>129</v>
      </c>
      <c r="J50" s="242"/>
      <c r="K50" s="241">
        <v>388</v>
      </c>
      <c r="L50" s="241"/>
      <c r="M50" s="241">
        <v>14</v>
      </c>
      <c r="N50" s="241">
        <v>9</v>
      </c>
      <c r="O50" s="242">
        <v>118</v>
      </c>
      <c r="P50" s="242">
        <v>1683</v>
      </c>
      <c r="Q50" s="243">
        <v>214</v>
      </c>
      <c r="R50" s="39"/>
      <c r="S50" s="39"/>
      <c r="T50" s="39"/>
    </row>
    <row r="51" spans="1:20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s="111" customFormat="1">
      <c r="A55" s="538" t="s">
        <v>251</v>
      </c>
      <c r="B55" s="538"/>
      <c r="C55" s="538"/>
      <c r="D55" s="538"/>
      <c r="E55" s="538"/>
      <c r="F55" s="538"/>
      <c r="G55" s="538"/>
      <c r="H55" s="538"/>
      <c r="I55" s="538"/>
      <c r="J55" s="538" t="s">
        <v>252</v>
      </c>
      <c r="K55" s="538"/>
      <c r="L55" s="538"/>
      <c r="M55" s="538"/>
      <c r="N55" s="538"/>
      <c r="O55" s="538"/>
      <c r="P55" s="538"/>
      <c r="Q55" s="538"/>
      <c r="R55" s="538"/>
      <c r="S55" s="538"/>
      <c r="T55" s="538"/>
    </row>
  </sheetData>
  <mergeCells count="2">
    <mergeCell ref="A55:I55"/>
    <mergeCell ref="J55:T55"/>
  </mergeCells>
  <phoneticPr fontId="2"/>
  <printOptions horizontalCentered="1"/>
  <pageMargins left="0" right="0" top="1.1811023622047245" bottom="0" header="0.51181102362204722" footer="0.51181102362204722"/>
  <pageSetup paperSize="9" fitToWidth="2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軽自動車税</vt:lpstr>
      <vt:lpstr>116～119</vt:lpstr>
      <vt:lpstr>120～125 </vt:lpstr>
      <vt:lpstr>126～127</vt:lpstr>
      <vt:lpstr>128～129</vt:lpstr>
      <vt:lpstr>130～131</vt:lpstr>
      <vt:lpstr>'116～119'!Print_Area</vt:lpstr>
      <vt:lpstr>'120～125 '!Print_Area</vt:lpstr>
      <vt:lpstr>'126～127'!Print_Area</vt:lpstr>
      <vt:lpstr>'128～129'!Print_Area</vt:lpstr>
      <vt:lpstr>'130～131'!Print_Area</vt:lpstr>
      <vt:lpstr>軽自動車税!Print_Area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2019-09-02T01:59:37Z</dcterms:created>
  <dcterms:modified xsi:type="dcterms:W3CDTF">2019-09-02T01:59:52Z</dcterms:modified>
</cp:coreProperties>
</file>