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A7B86EF-A1D9-4072-AD5D-AC0F0AA50C9E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入力シート" sheetId="1" r:id="rId1"/>
    <sheet name="学校情報シート（参考）" sheetId="4" r:id="rId2"/>
    <sheet name="印刷用シート（参考）" sheetId="5" r:id="rId3"/>
  </sheets>
  <definedNames>
    <definedName name="_xlnm.Print_Area" localSheetId="2">'印刷用シート（参考）'!$A$1:$F$37</definedName>
    <definedName name="_xlnm.Print_Area" localSheetId="1">'学校情報シート（参考）'!$A$1:$H$18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K14" i="1"/>
  <c r="H13" i="1"/>
  <c r="J13" i="1"/>
  <c r="I13" i="1" s="1"/>
  <c r="K13" i="1"/>
  <c r="I15" i="1"/>
  <c r="A16" i="1"/>
  <c r="J16" i="1"/>
  <c r="H16" i="1" s="1"/>
  <c r="I16" i="1" s="1"/>
  <c r="K16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H17" i="1"/>
  <c r="I17" i="1"/>
  <c r="J17" i="1"/>
  <c r="K17" i="1"/>
  <c r="J18" i="1"/>
  <c r="H18" i="1" s="1"/>
  <c r="I18" i="1" s="1"/>
  <c r="K18" i="1"/>
  <c r="J19" i="1"/>
  <c r="H19" i="1" s="1"/>
  <c r="I19" i="1" s="1"/>
  <c r="K19" i="1"/>
  <c r="J20" i="1"/>
  <c r="H20" i="1" s="1"/>
  <c r="I20" i="1" s="1"/>
  <c r="K20" i="1"/>
  <c r="J21" i="1"/>
  <c r="H21" i="1" s="1"/>
  <c r="I21" i="1" s="1"/>
  <c r="K21" i="1"/>
  <c r="H22" i="1"/>
  <c r="I22" i="1" s="1"/>
  <c r="J22" i="1"/>
  <c r="K22" i="1"/>
  <c r="J23" i="1"/>
  <c r="H23" i="1" s="1"/>
  <c r="I23" i="1" s="1"/>
  <c r="K23" i="1"/>
  <c r="J24" i="1"/>
  <c r="H24" i="1" s="1"/>
  <c r="I24" i="1" s="1"/>
  <c r="K24" i="1"/>
  <c r="H25" i="1"/>
  <c r="I25" i="1"/>
  <c r="J25" i="1"/>
  <c r="K25" i="1"/>
  <c r="J26" i="1"/>
  <c r="H26" i="1" s="1"/>
  <c r="I26" i="1" s="1"/>
  <c r="K26" i="1"/>
  <c r="J27" i="1"/>
  <c r="H27" i="1" s="1"/>
  <c r="I27" i="1" s="1"/>
  <c r="K27" i="1"/>
  <c r="J28" i="1"/>
  <c r="H28" i="1" s="1"/>
  <c r="I28" i="1" s="1"/>
  <c r="K28" i="1"/>
  <c r="J29" i="1"/>
  <c r="H29" i="1" s="1"/>
  <c r="I29" i="1" s="1"/>
  <c r="K29" i="1"/>
  <c r="H30" i="1"/>
  <c r="I30" i="1" s="1"/>
  <c r="J30" i="1"/>
  <c r="K30" i="1"/>
  <c r="J31" i="1"/>
  <c r="H31" i="1" s="1"/>
  <c r="I31" i="1" s="1"/>
  <c r="K31" i="1"/>
  <c r="J32" i="1"/>
  <c r="H32" i="1" s="1"/>
  <c r="I32" i="1" s="1"/>
  <c r="K32" i="1"/>
  <c r="H33" i="1"/>
  <c r="I33" i="1"/>
  <c r="J33" i="1"/>
  <c r="K33" i="1"/>
  <c r="J34" i="1"/>
  <c r="H34" i="1" s="1"/>
  <c r="I34" i="1" s="1"/>
  <c r="K34" i="1"/>
  <c r="J35" i="1"/>
  <c r="H35" i="1" s="1"/>
  <c r="I35" i="1" s="1"/>
  <c r="K35" i="1"/>
  <c r="J36" i="1"/>
  <c r="H36" i="1" s="1"/>
  <c r="I36" i="1" s="1"/>
  <c r="K36" i="1"/>
  <c r="J37" i="1"/>
  <c r="H37" i="1" s="1"/>
  <c r="I37" i="1" s="1"/>
  <c r="K37" i="1"/>
  <c r="H38" i="1"/>
  <c r="I38" i="1" s="1"/>
  <c r="J38" i="1"/>
  <c r="K38" i="1"/>
  <c r="J39" i="1"/>
  <c r="H39" i="1" s="1"/>
  <c r="I39" i="1" s="1"/>
  <c r="K39" i="1"/>
  <c r="J40" i="1"/>
  <c r="H40" i="1" s="1"/>
  <c r="I40" i="1" s="1"/>
  <c r="K40" i="1"/>
  <c r="H41" i="1"/>
  <c r="I41" i="1"/>
  <c r="J41" i="1"/>
  <c r="K41" i="1"/>
  <c r="J42" i="1"/>
  <c r="H42" i="1" s="1"/>
  <c r="I42" i="1" s="1"/>
  <c r="K42" i="1"/>
  <c r="J43" i="1"/>
  <c r="H43" i="1" s="1"/>
  <c r="I43" i="1" s="1"/>
  <c r="K43" i="1"/>
  <c r="J44" i="1"/>
  <c r="H44" i="1" s="1"/>
  <c r="I44" i="1" s="1"/>
  <c r="K44" i="1"/>
  <c r="J45" i="1"/>
  <c r="H45" i="1" s="1"/>
  <c r="I45" i="1" s="1"/>
  <c r="K45" i="1"/>
  <c r="H46" i="1"/>
  <c r="I46" i="1" s="1"/>
  <c r="J46" i="1"/>
  <c r="K46" i="1"/>
  <c r="J47" i="1"/>
  <c r="H47" i="1" s="1"/>
  <c r="I47" i="1" s="1"/>
  <c r="K47" i="1"/>
  <c r="J48" i="1"/>
  <c r="H48" i="1" s="1"/>
  <c r="I48" i="1" s="1"/>
  <c r="K48" i="1"/>
  <c r="H49" i="1"/>
  <c r="I49" i="1"/>
  <c r="J49" i="1"/>
  <c r="K49" i="1"/>
  <c r="J50" i="1"/>
  <c r="H50" i="1" s="1"/>
  <c r="I50" i="1" s="1"/>
  <c r="K50" i="1"/>
  <c r="J51" i="1"/>
  <c r="H51" i="1" s="1"/>
  <c r="I51" i="1" s="1"/>
  <c r="K51" i="1"/>
  <c r="J52" i="1"/>
  <c r="H52" i="1" s="1"/>
  <c r="I52" i="1" s="1"/>
  <c r="K52" i="1"/>
  <c r="J53" i="1"/>
  <c r="H53" i="1" s="1"/>
  <c r="I53" i="1" s="1"/>
  <c r="K53" i="1"/>
  <c r="H54" i="1"/>
  <c r="I54" i="1" s="1"/>
  <c r="J54" i="1"/>
  <c r="K54" i="1"/>
  <c r="J55" i="1"/>
  <c r="H55" i="1" s="1"/>
  <c r="I55" i="1" s="1"/>
  <c r="K55" i="1"/>
  <c r="J56" i="1"/>
  <c r="H56" i="1" s="1"/>
  <c r="I56" i="1" s="1"/>
  <c r="K56" i="1"/>
  <c r="H57" i="1"/>
  <c r="I57" i="1"/>
  <c r="J57" i="1"/>
  <c r="K57" i="1"/>
  <c r="J58" i="1"/>
  <c r="H58" i="1" s="1"/>
  <c r="I58" i="1" s="1"/>
  <c r="K58" i="1"/>
  <c r="J59" i="1"/>
  <c r="H59" i="1" s="1"/>
  <c r="I59" i="1" s="1"/>
  <c r="K59" i="1"/>
  <c r="J60" i="1"/>
  <c r="H60" i="1" s="1"/>
  <c r="I60" i="1" s="1"/>
  <c r="K60" i="1"/>
  <c r="J61" i="1"/>
  <c r="H61" i="1" s="1"/>
  <c r="I61" i="1" s="1"/>
  <c r="K61" i="1"/>
  <c r="H62" i="1"/>
  <c r="I62" i="1" s="1"/>
  <c r="J62" i="1"/>
  <c r="K62" i="1"/>
  <c r="J63" i="1"/>
  <c r="H63" i="1" s="1"/>
  <c r="I63" i="1" s="1"/>
  <c r="K63" i="1"/>
  <c r="J64" i="1"/>
  <c r="H64" i="1" s="1"/>
  <c r="I64" i="1" s="1"/>
  <c r="K64" i="1"/>
  <c r="H65" i="1"/>
  <c r="I65" i="1"/>
  <c r="J65" i="1"/>
  <c r="K65" i="1"/>
  <c r="J66" i="1"/>
  <c r="H66" i="1" s="1"/>
  <c r="I66" i="1" s="1"/>
  <c r="K66" i="1"/>
  <c r="J67" i="1"/>
  <c r="H67" i="1" s="1"/>
  <c r="I67" i="1" s="1"/>
  <c r="K67" i="1"/>
  <c r="J68" i="1"/>
  <c r="H68" i="1" s="1"/>
  <c r="I68" i="1" s="1"/>
  <c r="K68" i="1"/>
  <c r="J69" i="1"/>
  <c r="H69" i="1" s="1"/>
  <c r="I69" i="1" s="1"/>
  <c r="K69" i="1"/>
  <c r="H70" i="1"/>
  <c r="I70" i="1" s="1"/>
  <c r="J70" i="1"/>
  <c r="K70" i="1"/>
  <c r="J71" i="1"/>
  <c r="H71" i="1" s="1"/>
  <c r="I71" i="1" s="1"/>
  <c r="K71" i="1"/>
  <c r="J72" i="1"/>
  <c r="H72" i="1" s="1"/>
  <c r="I72" i="1" s="1"/>
  <c r="K72" i="1"/>
  <c r="H73" i="1"/>
  <c r="I73" i="1"/>
  <c r="J73" i="1"/>
  <c r="K73" i="1"/>
  <c r="A15" i="1"/>
  <c r="J15" i="1"/>
  <c r="K15" i="1"/>
  <c r="B4" i="5"/>
  <c r="H14" i="1" l="1"/>
  <c r="I14" i="1" s="1"/>
  <c r="H15" i="1"/>
  <c r="F36" i="5"/>
  <c r="E34" i="5"/>
  <c r="E33" i="5"/>
  <c r="E32" i="5"/>
  <c r="E31" i="5"/>
  <c r="E30" i="5"/>
  <c r="B5" i="5"/>
  <c r="E24" i="5" l="1"/>
  <c r="E6" i="5"/>
  <c r="E23" i="5"/>
  <c r="E15" i="5"/>
  <c r="F24" i="5"/>
  <c r="F16" i="5"/>
  <c r="F8" i="5"/>
  <c r="A9" i="5"/>
  <c r="F20" i="5"/>
  <c r="E5" i="5"/>
  <c r="E18" i="5"/>
  <c r="F19" i="5"/>
  <c r="E8" i="5"/>
  <c r="E10" i="5"/>
  <c r="F10" i="5"/>
  <c r="E16" i="5"/>
  <c r="F17" i="5"/>
  <c r="E22" i="5"/>
  <c r="F23" i="5"/>
  <c r="F15" i="5"/>
  <c r="F7" i="5"/>
  <c r="F35" i="5"/>
  <c r="E21" i="5"/>
  <c r="E14" i="5"/>
  <c r="F22" i="5"/>
  <c r="F14" i="5"/>
  <c r="F6" i="5"/>
  <c r="D5" i="5"/>
  <c r="E20" i="5"/>
  <c r="E13" i="5"/>
  <c r="F21" i="5"/>
  <c r="F13" i="5"/>
  <c r="F5" i="5"/>
  <c r="F4" i="5"/>
  <c r="E19" i="5"/>
  <c r="E12" i="5"/>
  <c r="F12" i="5"/>
  <c r="B3" i="5"/>
  <c r="E11" i="5"/>
  <c r="F11" i="5"/>
  <c r="E17" i="5"/>
  <c r="F18" i="5"/>
  <c r="E7" i="5"/>
  <c r="E9" i="5"/>
  <c r="F9" i="5"/>
  <c r="F25" i="5" l="1"/>
</calcChain>
</file>

<file path=xl/sharedStrings.xml><?xml version="1.0" encoding="utf-8"?>
<sst xmlns="http://schemas.openxmlformats.org/spreadsheetml/2006/main" count="107" uniqueCount="105">
  <si>
    <t>氏名</t>
    <rPh sb="0" eb="2">
      <t>シメイ</t>
    </rPh>
    <phoneticPr fontId="1"/>
  </si>
  <si>
    <t>記載例</t>
    <rPh sb="0" eb="3">
      <t>キサイレイ</t>
    </rPh>
    <phoneticPr fontId="1"/>
  </si>
  <si>
    <t>番号</t>
    <rPh sb="0" eb="2">
      <t>バンゴウ</t>
    </rPh>
    <phoneticPr fontId="1"/>
  </si>
  <si>
    <t>評定平均
（自動計算）</t>
    <rPh sb="0" eb="4">
      <t>ヒョウテイヘイキン</t>
    </rPh>
    <rPh sb="6" eb="10">
      <t>ジドウケイサン</t>
    </rPh>
    <phoneticPr fontId="1"/>
  </si>
  <si>
    <t>教科・科目
１</t>
    <rPh sb="0" eb="2">
      <t>キョウカ</t>
    </rPh>
    <rPh sb="3" eb="5">
      <t>カモク</t>
    </rPh>
    <phoneticPr fontId="1"/>
  </si>
  <si>
    <t>教科・科目
２</t>
    <rPh sb="0" eb="2">
      <t>キョウカ</t>
    </rPh>
    <rPh sb="3" eb="5">
      <t>カモク</t>
    </rPh>
    <phoneticPr fontId="1"/>
  </si>
  <si>
    <t>教科・科目
３</t>
    <rPh sb="0" eb="2">
      <t>キョウカ</t>
    </rPh>
    <rPh sb="3" eb="5">
      <t>カモク</t>
    </rPh>
    <phoneticPr fontId="1"/>
  </si>
  <si>
    <t>教科・科目
４</t>
    <rPh sb="0" eb="2">
      <t>キョウカ</t>
    </rPh>
    <rPh sb="3" eb="5">
      <t>カモク</t>
    </rPh>
    <phoneticPr fontId="1"/>
  </si>
  <si>
    <t>教科・科目
５</t>
    <rPh sb="0" eb="2">
      <t>キョウカ</t>
    </rPh>
    <rPh sb="3" eb="5">
      <t>カモク</t>
    </rPh>
    <phoneticPr fontId="1"/>
  </si>
  <si>
    <t>教科・科目
６</t>
    <rPh sb="0" eb="2">
      <t>キョウカ</t>
    </rPh>
    <rPh sb="3" eb="5">
      <t>カモク</t>
    </rPh>
    <phoneticPr fontId="1"/>
  </si>
  <si>
    <t>教科・科目
７</t>
    <rPh sb="0" eb="2">
      <t>キョウカ</t>
    </rPh>
    <rPh sb="3" eb="5">
      <t>カモク</t>
    </rPh>
    <phoneticPr fontId="1"/>
  </si>
  <si>
    <t>教科・科目
８</t>
    <rPh sb="0" eb="2">
      <t>キョウカ</t>
    </rPh>
    <rPh sb="3" eb="5">
      <t>カモク</t>
    </rPh>
    <phoneticPr fontId="1"/>
  </si>
  <si>
    <t>教科・科目
９</t>
    <rPh sb="0" eb="2">
      <t>キョウカ</t>
    </rPh>
    <rPh sb="3" eb="5">
      <t>カモク</t>
    </rPh>
    <phoneticPr fontId="1"/>
  </si>
  <si>
    <t>科目数
(自動計算)</t>
    <rPh sb="0" eb="3">
      <t>カモクスウ</t>
    </rPh>
    <rPh sb="5" eb="9">
      <t>ジドウケイサン</t>
    </rPh>
    <phoneticPr fontId="1"/>
  </si>
  <si>
    <t>前年度
学年</t>
    <rPh sb="0" eb="3">
      <t>ゼンネンド</t>
    </rPh>
    <rPh sb="4" eb="6">
      <t>ガクネン</t>
    </rPh>
    <phoneticPr fontId="1"/>
  </si>
  <si>
    <t>評定
１</t>
    <rPh sb="0" eb="2">
      <t>ヒョウテイ</t>
    </rPh>
    <phoneticPr fontId="1"/>
  </si>
  <si>
    <t>評定
２</t>
    <rPh sb="0" eb="2">
      <t>ヒョウテイ</t>
    </rPh>
    <phoneticPr fontId="1"/>
  </si>
  <si>
    <t>評定
３</t>
    <rPh sb="0" eb="2">
      <t>ヒョウテイ</t>
    </rPh>
    <phoneticPr fontId="1"/>
  </si>
  <si>
    <t>評定
４</t>
    <rPh sb="0" eb="2">
      <t>ヒョウテイ</t>
    </rPh>
    <phoneticPr fontId="1"/>
  </si>
  <si>
    <t>評定
５</t>
    <rPh sb="0" eb="2">
      <t>ヒョウテイ</t>
    </rPh>
    <phoneticPr fontId="1"/>
  </si>
  <si>
    <t>評定
６</t>
    <rPh sb="0" eb="2">
      <t>ヒョウテイ</t>
    </rPh>
    <phoneticPr fontId="1"/>
  </si>
  <si>
    <t>評定
７</t>
    <rPh sb="0" eb="2">
      <t>ヒョウテイ</t>
    </rPh>
    <phoneticPr fontId="1"/>
  </si>
  <si>
    <t>評定
８</t>
    <rPh sb="0" eb="2">
      <t>ヒョウテイ</t>
    </rPh>
    <phoneticPr fontId="1"/>
  </si>
  <si>
    <t>評定
９</t>
    <rPh sb="0" eb="2">
      <t>ヒョウテイ</t>
    </rPh>
    <phoneticPr fontId="1"/>
  </si>
  <si>
    <t>教科・科目
10</t>
    <rPh sb="0" eb="2">
      <t>キョウカ</t>
    </rPh>
    <rPh sb="3" eb="5">
      <t>カモク</t>
    </rPh>
    <phoneticPr fontId="1"/>
  </si>
  <si>
    <t>評定
10</t>
    <rPh sb="0" eb="2">
      <t>ヒョウテイ</t>
    </rPh>
    <phoneticPr fontId="1"/>
  </si>
  <si>
    <t>教科・科目
11</t>
    <rPh sb="0" eb="2">
      <t>キョウカ</t>
    </rPh>
    <rPh sb="3" eb="5">
      <t>カモク</t>
    </rPh>
    <phoneticPr fontId="1"/>
  </si>
  <si>
    <t>評定
11</t>
    <rPh sb="0" eb="2">
      <t>ヒョウテイ</t>
    </rPh>
    <phoneticPr fontId="1"/>
  </si>
  <si>
    <t>教科・科目
12</t>
    <rPh sb="0" eb="2">
      <t>キョウカ</t>
    </rPh>
    <rPh sb="3" eb="5">
      <t>カモク</t>
    </rPh>
    <phoneticPr fontId="1"/>
  </si>
  <si>
    <t>評定
12</t>
    <rPh sb="0" eb="2">
      <t>ヒョウテイ</t>
    </rPh>
    <phoneticPr fontId="1"/>
  </si>
  <si>
    <t>教科・科目
13</t>
    <rPh sb="0" eb="2">
      <t>キョウカ</t>
    </rPh>
    <rPh sb="3" eb="5">
      <t>カモク</t>
    </rPh>
    <phoneticPr fontId="1"/>
  </si>
  <si>
    <t>評定
13</t>
    <rPh sb="0" eb="2">
      <t>ヒョウテイ</t>
    </rPh>
    <phoneticPr fontId="1"/>
  </si>
  <si>
    <t>教科・科目
14</t>
    <rPh sb="0" eb="2">
      <t>キョウカ</t>
    </rPh>
    <rPh sb="3" eb="5">
      <t>カモク</t>
    </rPh>
    <phoneticPr fontId="1"/>
  </si>
  <si>
    <t>評定
14</t>
    <rPh sb="0" eb="2">
      <t>ヒョウテイ</t>
    </rPh>
    <phoneticPr fontId="1"/>
  </si>
  <si>
    <t>教科・科目
15</t>
    <rPh sb="0" eb="2">
      <t>キョウカ</t>
    </rPh>
    <rPh sb="3" eb="5">
      <t>カモク</t>
    </rPh>
    <phoneticPr fontId="1"/>
  </si>
  <si>
    <t>評定
15</t>
    <rPh sb="0" eb="2">
      <t>ヒョウテイ</t>
    </rPh>
    <phoneticPr fontId="1"/>
  </si>
  <si>
    <t>教科・科目
16</t>
    <rPh sb="0" eb="2">
      <t>キョウカ</t>
    </rPh>
    <rPh sb="3" eb="5">
      <t>カモク</t>
    </rPh>
    <phoneticPr fontId="1"/>
  </si>
  <si>
    <t>評定
16</t>
    <rPh sb="0" eb="2">
      <t>ヒョウテイ</t>
    </rPh>
    <phoneticPr fontId="1"/>
  </si>
  <si>
    <t>教科・科目
17</t>
    <rPh sb="0" eb="2">
      <t>キョウカ</t>
    </rPh>
    <rPh sb="3" eb="5">
      <t>カモク</t>
    </rPh>
    <phoneticPr fontId="1"/>
  </si>
  <si>
    <t>評定
17</t>
    <rPh sb="0" eb="2">
      <t>ヒョウテイ</t>
    </rPh>
    <phoneticPr fontId="1"/>
  </si>
  <si>
    <t>教科・科目
18</t>
    <rPh sb="0" eb="2">
      <t>キョウカ</t>
    </rPh>
    <rPh sb="3" eb="5">
      <t>カモク</t>
    </rPh>
    <phoneticPr fontId="1"/>
  </si>
  <si>
    <t>評定
18</t>
    <rPh sb="0" eb="2">
      <t>ヒョウテイ</t>
    </rPh>
    <phoneticPr fontId="1"/>
  </si>
  <si>
    <t>教科・科目
19</t>
    <rPh sb="0" eb="2">
      <t>キョウカ</t>
    </rPh>
    <rPh sb="3" eb="5">
      <t>カモク</t>
    </rPh>
    <phoneticPr fontId="1"/>
  </si>
  <si>
    <t>評定
19</t>
    <rPh sb="0" eb="2">
      <t>ヒョウテイ</t>
    </rPh>
    <phoneticPr fontId="1"/>
  </si>
  <si>
    <t>教科・科目
20</t>
    <rPh sb="0" eb="2">
      <t>キョウカ</t>
    </rPh>
    <rPh sb="3" eb="5">
      <t>カモク</t>
    </rPh>
    <phoneticPr fontId="1"/>
  </si>
  <si>
    <t>評定
20</t>
    <rPh sb="0" eb="2">
      <t>ヒョウテイ</t>
    </rPh>
    <phoneticPr fontId="1"/>
  </si>
  <si>
    <t>評定合計
(自動計算)</t>
    <rPh sb="0" eb="2">
      <t>ヒョウテイ</t>
    </rPh>
    <rPh sb="2" eb="4">
      <t>ゴウケイ</t>
    </rPh>
    <rPh sb="6" eb="10">
      <t>ジドウケイサン</t>
    </rPh>
    <phoneticPr fontId="1"/>
  </si>
  <si>
    <t>（あて先）</t>
    <rPh sb="3" eb="4">
      <t>サキ</t>
    </rPh>
    <phoneticPr fontId="1"/>
  </si>
  <si>
    <t>学校名</t>
    <rPh sb="0" eb="3">
      <t>ガッコウメイ</t>
    </rPh>
    <phoneticPr fontId="1"/>
  </si>
  <si>
    <t>学校長名</t>
    <rPh sb="0" eb="4">
      <t>ガッコウチョウメイ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</si>
  <si>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</si>
  <si>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</si>
  <si>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</si>
  <si>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郵便番号</t>
    <rPh sb="0" eb="4">
      <t>ユウビンバンゴウ</t>
    </rPh>
    <phoneticPr fontId="1"/>
  </si>
  <si>
    <t>△△　△△</t>
    <phoneticPr fontId="1"/>
  </si>
  <si>
    <r>
      <t xml:space="preserve">推薦所見（学業・人物・経済状況等）
</t>
    </r>
    <r>
      <rPr>
        <sz val="9"/>
        <color theme="1"/>
        <rFont val="BIZ UDPゴシック"/>
        <family val="3"/>
        <charset val="128"/>
      </rPr>
      <t>※行の幅変更可</t>
    </r>
    <rPh sb="0" eb="4">
      <t>スイセンショケン</t>
    </rPh>
    <rPh sb="5" eb="7">
      <t>ガクギョウ</t>
    </rPh>
    <rPh sb="8" eb="10">
      <t>ジンブツ</t>
    </rPh>
    <rPh sb="11" eb="16">
      <t>ケイザイジョウキョウトウ</t>
    </rPh>
    <rPh sb="19" eb="20">
      <t>ギョウ</t>
    </rPh>
    <rPh sb="21" eb="22">
      <t>ハバ</t>
    </rPh>
    <rPh sb="22" eb="24">
      <t>ヘンコウ</t>
    </rPh>
    <rPh sb="24" eb="25">
      <t>カ</t>
    </rPh>
    <phoneticPr fontId="1"/>
  </si>
  <si>
    <t>学年
（年）</t>
    <rPh sb="0" eb="2">
      <t>ガクネン</t>
    </rPh>
    <rPh sb="4" eb="5">
      <t>ネン</t>
    </rPh>
    <phoneticPr fontId="1"/>
  </si>
  <si>
    <t>受付番号</t>
    <rPh sb="0" eb="4">
      <t>ウケツケバンゴウ</t>
    </rPh>
    <phoneticPr fontId="1"/>
  </si>
  <si>
    <t>推薦調書　学校情報シート（参考）</t>
    <rPh sb="0" eb="4">
      <t>スイセンチョウショ</t>
    </rPh>
    <rPh sb="5" eb="9">
      <t>ガッコウジョウホウ</t>
    </rPh>
    <rPh sb="13" eb="15">
      <t>サンコウ</t>
    </rPh>
    <phoneticPr fontId="1"/>
  </si>
  <si>
    <t>課程</t>
    <rPh sb="0" eb="2">
      <t>カテイ</t>
    </rPh>
    <phoneticPr fontId="1"/>
  </si>
  <si>
    <t>奨学金担当者名</t>
    <rPh sb="0" eb="3">
      <t>ショウガクキン</t>
    </rPh>
    <rPh sb="3" eb="6">
      <t>タントウシャ</t>
    </rPh>
    <rPh sb="6" eb="7">
      <t>メイ</t>
    </rPh>
    <phoneticPr fontId="1"/>
  </si>
  <si>
    <t>記入者名（任意）</t>
    <rPh sb="0" eb="3">
      <t>キニュウシャ</t>
    </rPh>
    <rPh sb="3" eb="4">
      <t>メイ</t>
    </rPh>
    <rPh sb="5" eb="7">
      <t>ニンイ</t>
    </rPh>
    <phoneticPr fontId="1"/>
  </si>
  <si>
    <t>推薦調書　入力シート</t>
    <rPh sb="0" eb="4">
      <t>スイセンチョウショ</t>
    </rPh>
    <rPh sb="5" eb="7">
      <t>ニュウリョク</t>
    </rPh>
    <phoneticPr fontId="1"/>
  </si>
  <si>
    <t>　 ※横浜市教育委員会から送付される申請者一覧に記載されている６桁の番号</t>
    <rPh sb="3" eb="6">
      <t>ヨコハマシ</t>
    </rPh>
    <rPh sb="6" eb="11">
      <t>キョウイクイインカイ</t>
    </rPh>
    <rPh sb="13" eb="15">
      <t>ソウフ</t>
    </rPh>
    <rPh sb="18" eb="21">
      <t>シンセイシャ</t>
    </rPh>
    <rPh sb="21" eb="23">
      <t>イチラン</t>
    </rPh>
    <rPh sb="24" eb="26">
      <t>キサイ</t>
    </rPh>
    <rPh sb="32" eb="33">
      <t>ケタ</t>
    </rPh>
    <rPh sb="34" eb="36">
      <t>バンゴウ</t>
    </rPh>
    <phoneticPr fontId="1"/>
  </si>
  <si>
    <t>【入力方法】</t>
    <rPh sb="1" eb="5">
      <t>ニュウリョクホウホウ</t>
    </rPh>
    <phoneticPr fontId="1"/>
  </si>
  <si>
    <t>学業（努力して取り組んでいた教科・科目、学習態度など）、人物（生活態度、性格、学校生活で担っている役割など）、経済状況等について、奨学生としてふさわしい旨を記載してください。
経済状況については、把握されている範囲で結構です。</t>
    <phoneticPr fontId="1"/>
  </si>
  <si>
    <t>国語総合</t>
    <rPh sb="0" eb="2">
      <t>コクゴ</t>
    </rPh>
    <rPh sb="2" eb="4">
      <t>ソウゴウ</t>
    </rPh>
    <phoneticPr fontId="1"/>
  </si>
  <si>
    <t>現代社会</t>
    <rPh sb="0" eb="4">
      <t>ゲンダイシャカイ</t>
    </rPh>
    <phoneticPr fontId="1"/>
  </si>
  <si>
    <t>数学Ⅰ</t>
    <rPh sb="0" eb="2">
      <t>スウガク</t>
    </rPh>
    <phoneticPr fontId="1"/>
  </si>
  <si>
    <t>数学A</t>
    <rPh sb="0" eb="2">
      <t>スウガク</t>
    </rPh>
    <phoneticPr fontId="1"/>
  </si>
  <si>
    <t>化学基礎</t>
    <rPh sb="0" eb="2">
      <t>カガク</t>
    </rPh>
    <rPh sb="2" eb="4">
      <t>キソ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</si>
  <si>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</si>
  <si>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</si>
  <si>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美術Ⅰ</t>
    <rPh sb="0" eb="2">
      <t>ビジュツ</t>
    </rPh>
    <phoneticPr fontId="1"/>
  </si>
  <si>
    <t>コミュニケーション英語Ⅰ</t>
    <rPh sb="9" eb="11">
      <t>エイゴ</t>
    </rPh>
    <phoneticPr fontId="1"/>
  </si>
  <si>
    <t>家庭総合</t>
    <rPh sb="0" eb="2">
      <t>カテイ</t>
    </rPh>
    <rPh sb="2" eb="4">
      <t>ソウゴウ</t>
    </rPh>
    <phoneticPr fontId="1"/>
  </si>
  <si>
    <t>社会と情報</t>
    <phoneticPr fontId="1"/>
  </si>
  <si>
    <t>課程・学年</t>
    <rPh sb="0" eb="2">
      <t>カテイ</t>
    </rPh>
    <rPh sb="3" eb="5">
      <t>ガクネン</t>
    </rPh>
    <phoneticPr fontId="1"/>
  </si>
  <si>
    <t>教科・科目</t>
    <rPh sb="0" eb="2">
      <t>キョウカ</t>
    </rPh>
    <rPh sb="3" eb="5">
      <t>カモク</t>
    </rPh>
    <phoneticPr fontId="1"/>
  </si>
  <si>
    <t>　上記の者は、横浜市奨学条例第２条に該当するものと認め、推薦します。</t>
    <rPh sb="1" eb="3">
      <t>ジョウキ</t>
    </rPh>
    <rPh sb="4" eb="5">
      <t>モノ</t>
    </rPh>
    <rPh sb="7" eb="10">
      <t>ヨコハマシ</t>
    </rPh>
    <rPh sb="10" eb="14">
      <t>ショウガクジョウレイ</t>
    </rPh>
    <rPh sb="14" eb="15">
      <t>ダイ</t>
    </rPh>
    <rPh sb="16" eb="17">
      <t>ジョウ</t>
    </rPh>
    <rPh sb="18" eb="20">
      <t>ガイトウ</t>
    </rPh>
    <rPh sb="25" eb="26">
      <t>ミト</t>
    </rPh>
    <rPh sb="28" eb="30">
      <t>スイセン</t>
    </rPh>
    <phoneticPr fontId="1"/>
  </si>
  <si>
    <t>　横浜市教育委員会教育長</t>
    <rPh sb="1" eb="4">
      <t>ヨコハマシ</t>
    </rPh>
    <rPh sb="4" eb="6">
      <t>キョウイク</t>
    </rPh>
    <rPh sb="6" eb="9">
      <t>イインカイ</t>
    </rPh>
    <rPh sb="9" eb="12">
      <t>キョウイクチョウ</t>
    </rPh>
    <phoneticPr fontId="1"/>
  </si>
  <si>
    <t>〒番号：</t>
    <rPh sb="1" eb="3">
      <t>バンゴウ</t>
    </rPh>
    <phoneticPr fontId="1"/>
  </si>
  <si>
    <t>住所：</t>
    <rPh sb="0" eb="1">
      <t>ジュウ</t>
    </rPh>
    <rPh sb="1" eb="2">
      <t>ショ</t>
    </rPh>
    <phoneticPr fontId="1"/>
  </si>
  <si>
    <t>電話番号：</t>
    <rPh sb="0" eb="4">
      <t>デンワバンゴウ</t>
    </rPh>
    <phoneticPr fontId="1"/>
  </si>
  <si>
    <t>担当者：</t>
    <rPh sb="0" eb="3">
      <t>タントウシャ</t>
    </rPh>
    <phoneticPr fontId="1"/>
  </si>
  <si>
    <t>（記入者名）</t>
    <rPh sb="1" eb="5">
      <t>キニュウシャメイ</t>
    </rPh>
    <phoneticPr fontId="1"/>
  </si>
  <si>
    <t>（奨学金担当者名）</t>
    <rPh sb="1" eb="4">
      <t>ショウガクキン</t>
    </rPh>
    <rPh sb="4" eb="7">
      <t>タントウシャ</t>
    </rPh>
    <rPh sb="7" eb="8">
      <t>メイ</t>
    </rPh>
    <phoneticPr fontId="1"/>
  </si>
  <si>
    <t>推　　薦　　所　　見
（学業・人物・経済状況等）</t>
    <rPh sb="0" eb="1">
      <t>スイ</t>
    </rPh>
    <rPh sb="3" eb="4">
      <t>コモ</t>
    </rPh>
    <rPh sb="6" eb="7">
      <t>ショ</t>
    </rPh>
    <rPh sb="9" eb="10">
      <t>ミ</t>
    </rPh>
    <rPh sb="12" eb="14">
      <t>ガクギョウ</t>
    </rPh>
    <rPh sb="15" eb="17">
      <t>ジンブツ</t>
    </rPh>
    <rPh sb="18" eb="23">
      <t>ケイザイジョウキョウトウ</t>
    </rPh>
    <phoneticPr fontId="1"/>
  </si>
  <si>
    <t>推　 薦　 調　 書</t>
    <rPh sb="0" eb="1">
      <t>スイ</t>
    </rPh>
    <rPh sb="3" eb="4">
      <t>コモ</t>
    </rPh>
    <rPh sb="6" eb="7">
      <t>チョウ</t>
    </rPh>
    <rPh sb="9" eb="10">
      <t>ショ</t>
    </rPh>
    <phoneticPr fontId="1"/>
  </si>
  <si>
    <t>学　 業　 成　 績
（５段階で記入のこと）</t>
    <rPh sb="0" eb="1">
      <t>ガク</t>
    </rPh>
    <rPh sb="3" eb="4">
      <t>ゴウ</t>
    </rPh>
    <rPh sb="6" eb="7">
      <t>シゲル</t>
    </rPh>
    <rPh sb="9" eb="10">
      <t>イサオ</t>
    </rPh>
    <rPh sb="13" eb="15">
      <t>ダンカイ</t>
    </rPh>
    <rPh sb="16" eb="18">
      <t>キニュウ</t>
    </rPh>
    <phoneticPr fontId="1"/>
  </si>
  <si>
    <t>氏　名</t>
    <rPh sb="0" eb="1">
      <t>シ</t>
    </rPh>
    <rPh sb="2" eb="3">
      <t>ナ</t>
    </rPh>
    <phoneticPr fontId="1"/>
  </si>
  <si>
    <t>在　学
学校名</t>
    <rPh sb="0" eb="1">
      <t>ザイ</t>
    </rPh>
    <rPh sb="2" eb="3">
      <t>ガク</t>
    </rPh>
    <rPh sb="4" eb="7">
      <t>ガッコウメイ</t>
    </rPh>
    <phoneticPr fontId="1"/>
  </si>
  <si>
    <t>　　　　　　　年　　月　　日</t>
    <rPh sb="7" eb="8">
      <t>ネン</t>
    </rPh>
    <rPh sb="10" eb="11">
      <t>ガツ</t>
    </rPh>
    <rPh sb="13" eb="14">
      <t>ヒ</t>
    </rPh>
    <phoneticPr fontId="1"/>
  </si>
  <si>
    <t>この書類は高等学校で作成してください。</t>
    <rPh sb="2" eb="4">
      <t>ショルイ</t>
    </rPh>
    <rPh sb="5" eb="9">
      <t>コウトウガッコウ</t>
    </rPh>
    <rPh sb="10" eb="12">
      <t>サクセイ</t>
    </rPh>
    <phoneticPr fontId="1"/>
  </si>
  <si>
    <t>評 定 平 均</t>
    <rPh sb="0" eb="1">
      <t>ヒョウ</t>
    </rPh>
    <rPh sb="2" eb="3">
      <t>テイ</t>
    </rPh>
    <rPh sb="4" eb="5">
      <t>ヒラ</t>
    </rPh>
    <rPh sb="6" eb="7">
      <t>ヒトシ</t>
    </rPh>
    <phoneticPr fontId="1"/>
  </si>
  <si>
    <t>　連絡先</t>
    <rPh sb="1" eb="4">
      <t>レンラクサキ</t>
    </rPh>
    <phoneticPr fontId="1"/>
  </si>
  <si>
    <t>①推薦する生徒の受付番号（B列）を入力してください。</t>
    <rPh sb="1" eb="3">
      <t>スイセン</t>
    </rPh>
    <rPh sb="5" eb="7">
      <t>セイト</t>
    </rPh>
    <rPh sb="8" eb="12">
      <t>ウケツケバンゴウ</t>
    </rPh>
    <rPh sb="14" eb="15">
      <t>レツ</t>
    </rPh>
    <phoneticPr fontId="1"/>
  </si>
  <si>
    <t>②推薦調書の情報を入力してください。色が付いたセルは入力必須です（教科・科目は該当数のみ入力）。</t>
    <rPh sb="1" eb="5">
      <t>スイセンチョウショ</t>
    </rPh>
    <rPh sb="6" eb="8">
      <t>ジョウホウ</t>
    </rPh>
    <rPh sb="9" eb="11">
      <t>ニュウリョク</t>
    </rPh>
    <rPh sb="18" eb="19">
      <t>イロ</t>
    </rPh>
    <rPh sb="20" eb="21">
      <t>ツ</t>
    </rPh>
    <rPh sb="26" eb="28">
      <t>ニュウリョク</t>
    </rPh>
    <rPh sb="28" eb="30">
      <t>ヒッス</t>
    </rPh>
    <rPh sb="33" eb="35">
      <t>キョウカ</t>
    </rPh>
    <rPh sb="36" eb="38">
      <t>カモク</t>
    </rPh>
    <rPh sb="39" eb="41">
      <t>ガイトウ</t>
    </rPh>
    <rPh sb="41" eb="42">
      <t>スウ</t>
    </rPh>
    <rPh sb="44" eb="46">
      <t>ニュウリョク</t>
    </rPh>
    <phoneticPr fontId="1"/>
  </si>
  <si>
    <t>③行を追加する場合は、すでに番号が入力されている行をコピーして追加してください。</t>
    <rPh sb="1" eb="2">
      <t>ギョウ</t>
    </rPh>
    <rPh sb="3" eb="5">
      <t>ツイカ</t>
    </rPh>
    <rPh sb="7" eb="9">
      <t>バアイ</t>
    </rPh>
    <rPh sb="14" eb="16">
      <t>バンゴウ</t>
    </rPh>
    <rPh sb="17" eb="19">
      <t>ニュウリョク</t>
    </rPh>
    <rPh sb="24" eb="25">
      <t>ギョウ</t>
    </rPh>
    <rPh sb="31" eb="33">
      <t>ツイカ</t>
    </rPh>
    <phoneticPr fontId="1"/>
  </si>
  <si>
    <t>④「印刷用シート」に番号を入力すると、推薦調書を生徒毎に印刷することができます（任意）。</t>
    <rPh sb="2" eb="5">
      <t>インサツヨウ</t>
    </rPh>
    <rPh sb="10" eb="12">
      <t>バンゴウ</t>
    </rPh>
    <rPh sb="13" eb="15">
      <t>ニュウリョク</t>
    </rPh>
    <rPh sb="19" eb="21">
      <t>スイセン</t>
    </rPh>
    <rPh sb="21" eb="23">
      <t>チョウショ</t>
    </rPh>
    <rPh sb="24" eb="26">
      <t>セイト</t>
    </rPh>
    <rPh sb="26" eb="27">
      <t>ゴト</t>
    </rPh>
    <rPh sb="28" eb="30">
      <t>インサツ</t>
    </rPh>
    <rPh sb="40" eb="42">
      <t>ニンイ</t>
    </rPh>
    <phoneticPr fontId="1"/>
  </si>
  <si>
    <t>エラー
チェック
（自動計算）</t>
    <rPh sb="10" eb="14">
      <t>ジドウケイサン</t>
    </rPh>
    <phoneticPr fontId="1"/>
  </si>
  <si>
    <t>黄色のH列～K列には数式が入っています。
数式を変更しないでください。</t>
    <rPh sb="0" eb="2">
      <t>キイロ</t>
    </rPh>
    <rPh sb="4" eb="5">
      <t>レツ</t>
    </rPh>
    <rPh sb="7" eb="8">
      <t>レツ</t>
    </rPh>
    <rPh sb="10" eb="12">
      <t>スウシキ</t>
    </rPh>
    <rPh sb="13" eb="14">
      <t>ハイ</t>
    </rPh>
    <rPh sb="21" eb="23">
      <t>スウシキ</t>
    </rPh>
    <rPh sb="24" eb="26">
      <t>ヘンコウ</t>
    </rPh>
    <phoneticPr fontId="1"/>
  </si>
  <si>
    <t>横浜　一朗</t>
    <rPh sb="0" eb="2">
      <t>ヨコハマ</t>
    </rPh>
    <rPh sb="3" eb="5">
      <t>イチロウ</t>
    </rPh>
    <phoneticPr fontId="1"/>
  </si>
  <si>
    <t>※このシートの内容は電子申請・届出システムに直接入力してください。
　 このシートに入力する必要はありません。
※「印刷用シート」を使用して学校保存用に推薦調書を印刷する場合は、このシートの
　 記載事項が印刷用シートに転記されます。</t>
    <rPh sb="7" eb="9">
      <t>ナイヨウ</t>
    </rPh>
    <rPh sb="10" eb="14">
      <t>デンシシンセイ</t>
    </rPh>
    <rPh sb="15" eb="17">
      <t>トドケデ</t>
    </rPh>
    <rPh sb="22" eb="24">
      <t>チョクセツ</t>
    </rPh>
    <rPh sb="24" eb="26">
      <t>ニュウリョク</t>
    </rPh>
    <rPh sb="42" eb="44">
      <t>ニュウリョク</t>
    </rPh>
    <rPh sb="46" eb="48">
      <t>ヒツヨウ</t>
    </rPh>
    <rPh sb="58" eb="60">
      <t>インサツ</t>
    </rPh>
    <rPh sb="60" eb="61">
      <t>ヨウ</t>
    </rPh>
    <rPh sb="66" eb="68">
      <t>シヨウ</t>
    </rPh>
    <rPh sb="70" eb="72">
      <t>ガッコウ</t>
    </rPh>
    <rPh sb="72" eb="75">
      <t>ホゾンヨウ</t>
    </rPh>
    <rPh sb="76" eb="80">
      <t>スイセンチョウショ</t>
    </rPh>
    <rPh sb="81" eb="83">
      <t>インサツ</t>
    </rPh>
    <rPh sb="85" eb="87">
      <t>バアイ</t>
    </rPh>
    <rPh sb="98" eb="100">
      <t>キサイ</t>
    </rPh>
    <rPh sb="100" eb="102">
      <t>ジコウ</t>
    </rPh>
    <rPh sb="103" eb="106">
      <t>インサツヨウ</t>
    </rPh>
    <rPh sb="110" eb="112">
      <t>テンキ</t>
    </rPh>
    <phoneticPr fontId="1"/>
  </si>
  <si>
    <t>第２号様式（第２条第２項）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</si>
</sst>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.0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96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Protection="1">
      <protection locked="0"/>
    </xf>
    <xf numFmtId="0" fontId="2" fillId="3" borderId="8" xfId="0" applyFont="1" applyFill="1" applyBorder="1" applyAlignment="1">
      <alignment horizontal="center" vertical="center" shrinkToFit="1"/>
    </xf>
    <xf numFmtId="0" fontId="10" fillId="0" borderId="0" xfId="0" applyFont="1"/>
    <xf numFmtId="0" fontId="12" fillId="0" borderId="0" xfId="0" applyFont="1"/>
    <xf numFmtId="0" fontId="15" fillId="0" borderId="0" xfId="0" applyFont="1"/>
    <xf numFmtId="0" fontId="10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0" fillId="0" borderId="28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7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76" fontId="17" fillId="0" borderId="8" xfId="0" applyNumberFormat="1" applyFont="1" applyBorder="1" applyAlignment="1">
      <alignment horizontal="center" vertical="center" wrapText="1"/>
    </xf>
    <xf numFmtId="176" fontId="17" fillId="0" borderId="24" xfId="0" applyNumberFormat="1" applyFont="1" applyBorder="1" applyAlignment="1">
      <alignment horizontal="center" vertical="center"/>
    </xf>
    <xf numFmtId="177" fontId="17" fillId="0" borderId="24" xfId="0" applyNumberFormat="1" applyFont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76" fontId="17" fillId="0" borderId="24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 shrinkToFi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176" fontId="17" fillId="0" borderId="23" xfId="0" applyNumberFormat="1" applyFont="1" applyBorder="1" applyAlignment="1">
      <alignment horizontal="left" vertical="top" wrapText="1"/>
    </xf>
    <xf numFmtId="176" fontId="17" fillId="0" borderId="8" xfId="0" applyNumberFormat="1" applyFont="1" applyBorder="1" applyAlignment="1">
      <alignment horizontal="left" vertical="top" wrapText="1"/>
    </xf>
    <xf numFmtId="0" fontId="12" fillId="0" borderId="6" xfId="0" applyFont="1" applyBorder="1" applyAlignment="1">
      <alignment horizontal="right" vertical="top" textRotation="255"/>
    </xf>
    <xf numFmtId="0" fontId="12" fillId="0" borderId="9" xfId="0" applyFont="1" applyBorder="1" applyAlignment="1">
      <alignment horizontal="right" vertical="top" textRotation="255"/>
    </xf>
    <xf numFmtId="0" fontId="12" fillId="0" borderId="32" xfId="0" applyFont="1" applyBorder="1" applyAlignment="1">
      <alignment horizontal="right" vertical="top" textRotation="255"/>
    </xf>
    <xf numFmtId="0" fontId="12" fillId="0" borderId="0" xfId="0" applyFont="1" applyAlignment="1">
      <alignment horizontal="right" vertical="top" textRotation="255"/>
    </xf>
    <xf numFmtId="0" fontId="12" fillId="0" borderId="29" xfId="0" applyFont="1" applyBorder="1" applyAlignment="1">
      <alignment horizontal="right" vertical="top" textRotation="255"/>
    </xf>
    <xf numFmtId="0" fontId="10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17" fillId="0" borderId="8" xfId="0" applyNumberFormat="1" applyFont="1" applyBorder="1" applyAlignment="1">
      <alignment horizontal="center" vertical="center" wrapText="1"/>
    </xf>
    <xf numFmtId="176" fontId="17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center" vertical="center"/>
    </xf>
    <xf numFmtId="176" fontId="17" fillId="0" borderId="12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</xf>
  </cellXfs>
  <cellStyles count="1">
    <cellStyle name="標準" xfId="0" builtinId="0"/>
  </cellStyles>
  <dxfs count="5">
    <dxf>
      <fill>
        <patternFill>
          <bgColor rgb="FFFFD961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rgb="FFFFD96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D961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98844</xdr:colOff>
      <xdr:row>0</xdr:row>
      <xdr:rowOff>125802</xdr:rowOff>
    </xdr:from>
    <xdr:to>
      <xdr:col>9</xdr:col>
      <xdr:colOff>431141</xdr:colOff>
      <xdr:row>2</xdr:row>
      <xdr:rowOff>481102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D8DBF70E-2A31-458F-94D4-9E9D4614575A}"/>
            </a:ext>
          </a:extLst>
        </xdr:cNvPr>
        <xdr:cNvSpPr>
          <a:spLocks noChangeArrowheads="1"/>
        </xdr:cNvSpPr>
      </xdr:nvSpPr>
      <xdr:spPr bwMode="auto">
        <a:xfrm>
          <a:off x="6901132" y="296533"/>
          <a:ext cx="2219325" cy="759663"/>
        </a:xfrm>
        <a:prstGeom prst="downArrowCallout">
          <a:avLst>
            <a:gd name="adj1" fmla="val 63243"/>
            <a:gd name="adj2" fmla="val 73889"/>
            <a:gd name="adj3" fmla="val 16667"/>
            <a:gd name="adj4" fmla="val 70216"/>
          </a:avLst>
        </a:prstGeom>
        <a:solidFill>
          <a:srgbClr val="FFFF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「入力シート」Ａ列の番号を</a:t>
          </a:r>
          <a:endParaRPr lang="en-US" altLang="ja-JP" sz="1100" b="1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dist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入力して印刷してください。</a:t>
          </a:r>
          <a:endParaRPr lang="en-US" altLang="ja-JP" sz="1100" b="1" i="0" strike="noStrike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190"/>
  <sheetViews>
    <sheetView tabSelected="1" zoomScale="91" zoomScaleNormal="145" workbookViewId="0">
      <pane xSplit="3" ySplit="12" topLeftCell="D13" activePane="bottomRight" state="frozen"/>
      <selection pane="topRight" activeCell="C1" sqref="C1"/>
      <selection pane="bottomLeft" activeCell="A2" sqref="A2"/>
      <selection pane="bottomRight" activeCell="F15" sqref="F15"/>
    </sheetView>
  </sheetViews>
  <sheetFormatPr defaultRowHeight="58.5" customHeight="1" x14ac:dyDescent="0.15"/>
  <cols>
    <col min="1" max="1" width="5.75" style="14" customWidth="1"/>
    <col min="2" max="2" width="11" style="14" customWidth="1"/>
    <col min="3" max="3" width="13.375" style="8" customWidth="1"/>
    <col min="4" max="4" width="7.25" style="14" customWidth="1"/>
    <col min="5" max="5" width="47.125" style="15" customWidth="1"/>
    <col min="6" max="6" width="15.5" style="15" bestFit="1" customWidth="1"/>
    <col min="7" max="7" width="7.25" style="16" customWidth="1"/>
    <col min="8" max="8" width="10.25" style="14" bestFit="1" customWidth="1"/>
    <col min="9" max="9" width="9.875" style="9" customWidth="1"/>
    <col min="10" max="10" width="8.125" style="14" customWidth="1"/>
    <col min="11" max="11" width="9" style="14"/>
    <col min="12" max="51" width="9" style="16"/>
    <col min="52" max="16384" width="9" style="8"/>
  </cols>
  <sheetData>
    <row r="1" spans="1:51" ht="16.5" x14ac:dyDescent="0.15">
      <c r="A1" s="13" t="s">
        <v>62</v>
      </c>
    </row>
    <row r="2" spans="1:51" ht="16.5" x14ac:dyDescent="0.15">
      <c r="A2" s="13"/>
      <c r="B2" s="25" t="s">
        <v>64</v>
      </c>
      <c r="C2" s="26"/>
      <c r="D2" s="27"/>
      <c r="E2" s="28"/>
      <c r="F2" s="29"/>
    </row>
    <row r="3" spans="1:51" ht="16.5" x14ac:dyDescent="0.15">
      <c r="A3" s="13"/>
      <c r="B3" s="30" t="s">
        <v>96</v>
      </c>
      <c r="C3" s="33"/>
      <c r="D3" s="32"/>
      <c r="E3" s="33"/>
      <c r="F3" s="31"/>
      <c r="G3" s="17"/>
    </row>
    <row r="4" spans="1:51" ht="15" customHeight="1" x14ac:dyDescent="0.15">
      <c r="A4" s="13"/>
      <c r="B4" s="30" t="s">
        <v>63</v>
      </c>
      <c r="C4" s="33"/>
      <c r="D4" s="32"/>
      <c r="E4" s="33"/>
      <c r="F4" s="31"/>
      <c r="G4" s="17"/>
    </row>
    <row r="5" spans="1:51" ht="3" customHeight="1" x14ac:dyDescent="0.15">
      <c r="A5" s="13"/>
      <c r="B5" s="34"/>
      <c r="C5" s="33"/>
      <c r="D5" s="32"/>
      <c r="E5" s="33"/>
      <c r="F5" s="31"/>
      <c r="G5" s="17"/>
    </row>
    <row r="6" spans="1:51" ht="16.5" x14ac:dyDescent="0.15">
      <c r="A6" s="13"/>
      <c r="B6" s="30" t="s">
        <v>97</v>
      </c>
      <c r="C6" s="33"/>
      <c r="D6" s="32"/>
      <c r="E6" s="33"/>
      <c r="F6" s="31"/>
      <c r="G6" s="17"/>
    </row>
    <row r="7" spans="1:51" ht="3" customHeight="1" x14ac:dyDescent="0.15">
      <c r="A7" s="13"/>
      <c r="B7" s="34"/>
      <c r="C7" s="33"/>
      <c r="D7" s="32"/>
      <c r="E7" s="33"/>
      <c r="F7" s="31"/>
      <c r="G7" s="17"/>
    </row>
    <row r="8" spans="1:51" ht="16.5" x14ac:dyDescent="0.15">
      <c r="A8" s="13"/>
      <c r="B8" s="30" t="s">
        <v>98</v>
      </c>
      <c r="C8" s="33"/>
      <c r="D8" s="32"/>
      <c r="E8" s="33"/>
      <c r="F8" s="31"/>
      <c r="G8" s="17"/>
    </row>
    <row r="9" spans="1:51" ht="3" customHeight="1" x14ac:dyDescent="0.15">
      <c r="A9" s="13"/>
      <c r="B9" s="34"/>
      <c r="C9" s="33"/>
      <c r="D9" s="32"/>
      <c r="E9" s="33"/>
      <c r="F9" s="31"/>
      <c r="G9" s="17"/>
    </row>
    <row r="10" spans="1:51" ht="16.5" x14ac:dyDescent="0.15">
      <c r="A10" s="13"/>
      <c r="B10" s="35" t="s">
        <v>99</v>
      </c>
      <c r="C10" s="36"/>
      <c r="D10" s="37"/>
      <c r="E10" s="36"/>
      <c r="F10" s="38"/>
      <c r="G10" s="17"/>
    </row>
    <row r="11" spans="1:51" ht="27" customHeight="1" x14ac:dyDescent="0.15">
      <c r="H11" s="72" t="s">
        <v>101</v>
      </c>
      <c r="I11" s="72"/>
      <c r="J11" s="72"/>
      <c r="K11" s="72"/>
    </row>
    <row r="12" spans="1:51" s="16" customFormat="1" ht="42.75" customHeight="1" x14ac:dyDescent="0.15">
      <c r="A12" s="19" t="s">
        <v>2</v>
      </c>
      <c r="B12" s="20" t="s">
        <v>57</v>
      </c>
      <c r="C12" s="19" t="s">
        <v>0</v>
      </c>
      <c r="D12" s="21" t="s">
        <v>56</v>
      </c>
      <c r="E12" s="21" t="s">
        <v>55</v>
      </c>
      <c r="F12" s="21" t="s">
        <v>61</v>
      </c>
      <c r="G12" s="21" t="s">
        <v>14</v>
      </c>
      <c r="H12" s="68" t="s">
        <v>3</v>
      </c>
      <c r="I12" s="70" t="s">
        <v>100</v>
      </c>
      <c r="J12" s="68" t="s">
        <v>46</v>
      </c>
      <c r="K12" s="68" t="s">
        <v>13</v>
      </c>
      <c r="L12" s="22" t="s">
        <v>4</v>
      </c>
      <c r="M12" s="22" t="s">
        <v>15</v>
      </c>
      <c r="N12" s="22" t="s">
        <v>5</v>
      </c>
      <c r="O12" s="22" t="s">
        <v>16</v>
      </c>
      <c r="P12" s="22" t="s">
        <v>6</v>
      </c>
      <c r="Q12" s="22" t="s">
        <v>17</v>
      </c>
      <c r="R12" s="22" t="s">
        <v>7</v>
      </c>
      <c r="S12" s="22" t="s">
        <v>18</v>
      </c>
      <c r="T12" s="22" t="s">
        <v>8</v>
      </c>
      <c r="U12" s="22" t="s">
        <v>19</v>
      </c>
      <c r="V12" s="22" t="s">
        <v>9</v>
      </c>
      <c r="W12" s="22" t="s">
        <v>20</v>
      </c>
      <c r="X12" s="22" t="s">
        <v>10</v>
      </c>
      <c r="Y12" s="22" t="s">
        <v>21</v>
      </c>
      <c r="Z12" s="22" t="s">
        <v>11</v>
      </c>
      <c r="AA12" s="22" t="s">
        <v>22</v>
      </c>
      <c r="AB12" s="22" t="s">
        <v>12</v>
      </c>
      <c r="AC12" s="22" t="s">
        <v>23</v>
      </c>
      <c r="AD12" s="22" t="s">
        <v>24</v>
      </c>
      <c r="AE12" s="22" t="s">
        <v>25</v>
      </c>
      <c r="AF12" s="22" t="s">
        <v>26</v>
      </c>
      <c r="AG12" s="22" t="s">
        <v>27</v>
      </c>
      <c r="AH12" s="22" t="s">
        <v>28</v>
      </c>
      <c r="AI12" s="22" t="s">
        <v>29</v>
      </c>
      <c r="AJ12" s="22" t="s">
        <v>30</v>
      </c>
      <c r="AK12" s="22" t="s">
        <v>31</v>
      </c>
      <c r="AL12" s="22" t="s">
        <v>32</v>
      </c>
      <c r="AM12" s="22" t="s">
        <v>33</v>
      </c>
      <c r="AN12" s="22" t="s">
        <v>34</v>
      </c>
      <c r="AO12" s="22" t="s">
        <v>35</v>
      </c>
      <c r="AP12" s="22" t="s">
        <v>36</v>
      </c>
      <c r="AQ12" s="22" t="s">
        <v>37</v>
      </c>
      <c r="AR12" s="22" t="s">
        <v>38</v>
      </c>
      <c r="AS12" s="22" t="s">
        <v>39</v>
      </c>
      <c r="AT12" s="22" t="s">
        <v>40</v>
      </c>
      <c r="AU12" s="22" t="s">
        <v>41</v>
      </c>
      <c r="AV12" s="22" t="s">
        <v>42</v>
      </c>
      <c r="AW12" s="22" t="s">
        <v>43</v>
      </c>
      <c r="AX12" s="22" t="s">
        <v>44</v>
      </c>
      <c r="AY12" s="22" t="s">
        <v>45</v>
      </c>
    </row>
    <row r="13" spans="1:51" s="10" customFormat="1" ht="58.5" customHeight="1" x14ac:dyDescent="0.15">
      <c r="A13" s="19" t="s">
        <v>1</v>
      </c>
      <c r="B13" s="71">
        <v>260000</v>
      </c>
      <c r="C13" s="23" t="s">
        <v>102</v>
      </c>
      <c r="D13" s="19">
        <v>2</v>
      </c>
      <c r="E13" s="24" t="s">
        <v>65</v>
      </c>
      <c r="F13" s="24" t="s">
        <v>54</v>
      </c>
      <c r="G13" s="19">
        <v>1</v>
      </c>
      <c r="H13" s="66">
        <f>ROUND(J13/K13,2)</f>
        <v>4.3600000000000003</v>
      </c>
      <c r="I13" s="39" t="str">
        <f>IF(H13&gt;=3.5,"OK","成績未達")</f>
        <v>OK</v>
      </c>
      <c r="J13" s="67">
        <f>M13+O13+Q13+S13+U13+W13+Y13+AA13+AC13+AE13+AG13+AI13+AK13+AM13+AO13+AQ13+AS13+AU13+AW13+AY13</f>
        <v>48</v>
      </c>
      <c r="K13" s="67">
        <f>COUNTA(L13,N13,P13,R13,T13,V13,X13,Z13,AB13,AD13,AF13,AH13,AJ13,AL13,AN13,AP13,AR13,AT13,AV13,AX13)</f>
        <v>11</v>
      </c>
      <c r="L13" s="19" t="s">
        <v>66</v>
      </c>
      <c r="M13" s="19">
        <v>4</v>
      </c>
      <c r="N13" s="19" t="s">
        <v>67</v>
      </c>
      <c r="O13" s="19">
        <v>4</v>
      </c>
      <c r="P13" s="19" t="s">
        <v>68</v>
      </c>
      <c r="Q13" s="19">
        <v>5</v>
      </c>
      <c r="R13" s="19" t="s">
        <v>69</v>
      </c>
      <c r="S13" s="19">
        <v>3</v>
      </c>
      <c r="T13" s="19" t="s">
        <v>70</v>
      </c>
      <c r="U13" s="19">
        <v>4</v>
      </c>
      <c r="V13" s="19" t="s">
        <v>71</v>
      </c>
      <c r="W13" s="19">
        <v>5</v>
      </c>
      <c r="X13" s="19" t="s">
        <v>72</v>
      </c>
      <c r="Y13" s="19">
        <v>5</v>
      </c>
      <c r="Z13" s="19" t="s">
        <v>73</v>
      </c>
      <c r="AA13" s="19">
        <v>5</v>
      </c>
      <c r="AB13" s="19" t="s">
        <v>74</v>
      </c>
      <c r="AC13" s="19">
        <v>4</v>
      </c>
      <c r="AD13" s="19" t="s">
        <v>75</v>
      </c>
      <c r="AE13" s="19">
        <v>4</v>
      </c>
      <c r="AF13" s="19" t="s">
        <v>76</v>
      </c>
      <c r="AG13" s="19">
        <v>5</v>
      </c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</row>
    <row r="14" spans="1:51" s="10" customFormat="1" ht="58.5" customHeight="1" x14ac:dyDescent="0.15">
      <c r="A14" s="19">
        <v>1</v>
      </c>
      <c r="B14" s="19"/>
      <c r="C14" s="23"/>
      <c r="D14" s="19"/>
      <c r="E14" s="24"/>
      <c r="F14" s="24"/>
      <c r="G14" s="19"/>
      <c r="H14" s="66" t="e">
        <f>ROUND(J14/K14,2)</f>
        <v>#DIV/0!</v>
      </c>
      <c r="I14" s="39" t="e">
        <f>IF(H14&gt;=3.5,"OK","成績未達")</f>
        <v>#DIV/0!</v>
      </c>
      <c r="J14" s="67">
        <f>M14+O14+Q14+S14+U14+W14+Y14+AA14+AC14+AE14+AG14+AI14+AK14+AM14+AO14+AQ14+AS14+AU14+AW14+AY14</f>
        <v>0</v>
      </c>
      <c r="K14" s="67">
        <f>COUNTA(L14,N14,P14,R14,T14,V14,X14,Z14,AB14,AD14,AF14,AH14,AJ14,AL14,AN14,AP14,AR14,AT14,AV14,AX14)</f>
        <v>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</row>
    <row r="15" spans="1:51" s="10" customFormat="1" ht="58.5" customHeight="1" x14ac:dyDescent="0.15">
      <c r="A15" s="19">
        <f>A14+1</f>
        <v>2</v>
      </c>
      <c r="B15" s="19"/>
      <c r="C15" s="23"/>
      <c r="D15" s="19"/>
      <c r="E15" s="24"/>
      <c r="F15" s="24"/>
      <c r="G15" s="114"/>
      <c r="H15" s="66" t="e">
        <f>ROUND(J15/K15,2)</f>
        <v>#DIV/0!</v>
      </c>
      <c r="I15" s="39" t="e">
        <f>IF(H15&gt;=3.5,"OK","成績未達")</f>
        <v>#DIV/0!</v>
      </c>
      <c r="J15" s="67">
        <f t="shared" ref="J15" si="0">M15+O15+Q15+S15+U15+W15+Y15+AA15+AC15+AE15+AG15+AI15+AK15+AM15+AO15+AQ15+AS15+AU15+AW15+AY15</f>
        <v>0</v>
      </c>
      <c r="K15" s="67">
        <f t="shared" ref="K15" si="1">COUNTA(L15,N15,P15,R15,T15,V15,X15,Z15,AB15,AD15,AF15,AH15,AJ15,AL15,AN15,AP15,AR15,AT15,AV15,AX15)</f>
        <v>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</row>
    <row r="16" spans="1:51" s="10" customFormat="1" ht="58.5" customHeight="1" x14ac:dyDescent="0.15">
      <c r="A16" s="19">
        <f t="shared" ref="A16:A73" si="2">A15+1</f>
        <v>3</v>
      </c>
      <c r="B16" s="19"/>
      <c r="C16" s="23"/>
      <c r="D16" s="19"/>
      <c r="E16" s="24"/>
      <c r="F16" s="24"/>
      <c r="G16" s="114"/>
      <c r="H16" s="66" t="e">
        <f t="shared" ref="H16:H73" si="3">ROUND(J16/K16,2)</f>
        <v>#DIV/0!</v>
      </c>
      <c r="I16" s="39" t="e">
        <f t="shared" ref="I16:I73" si="4">IF(H16&gt;=3.5,"OK","成績未達")</f>
        <v>#DIV/0!</v>
      </c>
      <c r="J16" s="67">
        <f t="shared" ref="J16:J73" si="5">M16+O16+Q16+S16+U16+W16+Y16+AA16+AC16+AE16+AG16+AI16+AK16+AM16+AO16+AQ16+AS16+AU16+AW16+AY16</f>
        <v>0</v>
      </c>
      <c r="K16" s="67">
        <f t="shared" ref="K16:K73" si="6">COUNTA(L16,N16,P16,R16,T16,V16,X16,Z16,AB16,AD16,AF16,AH16,AJ16,AL16,AN16,AP16,AR16,AT16,AV16,AX16)</f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</row>
    <row r="17" spans="1:51" s="10" customFormat="1" ht="58.5" customHeight="1" x14ac:dyDescent="0.15">
      <c r="A17" s="19">
        <f t="shared" si="2"/>
        <v>4</v>
      </c>
      <c r="B17" s="19"/>
      <c r="C17" s="23"/>
      <c r="D17" s="19"/>
      <c r="E17" s="24"/>
      <c r="F17" s="24"/>
      <c r="G17" s="114"/>
      <c r="H17" s="66" t="e">
        <f t="shared" si="3"/>
        <v>#DIV/0!</v>
      </c>
      <c r="I17" s="39" t="e">
        <f t="shared" si="4"/>
        <v>#DIV/0!</v>
      </c>
      <c r="J17" s="67">
        <f t="shared" si="5"/>
        <v>0</v>
      </c>
      <c r="K17" s="67">
        <f t="shared" si="6"/>
        <v>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</row>
    <row r="18" spans="1:51" s="10" customFormat="1" ht="58.5" customHeight="1" x14ac:dyDescent="0.15">
      <c r="A18" s="19">
        <f t="shared" si="2"/>
        <v>5</v>
      </c>
      <c r="B18" s="19"/>
      <c r="C18" s="23"/>
      <c r="D18" s="19"/>
      <c r="E18" s="24"/>
      <c r="F18" s="24"/>
      <c r="G18" s="114"/>
      <c r="H18" s="66" t="e">
        <f t="shared" si="3"/>
        <v>#DIV/0!</v>
      </c>
      <c r="I18" s="39" t="e">
        <f t="shared" si="4"/>
        <v>#DIV/0!</v>
      </c>
      <c r="J18" s="67">
        <f t="shared" si="5"/>
        <v>0</v>
      </c>
      <c r="K18" s="67">
        <f t="shared" si="6"/>
        <v>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</row>
    <row r="19" spans="1:51" s="10" customFormat="1" ht="58.5" customHeight="1" x14ac:dyDescent="0.15">
      <c r="A19" s="19">
        <f t="shared" si="2"/>
        <v>6</v>
      </c>
      <c r="B19" s="19"/>
      <c r="C19" s="23"/>
      <c r="D19" s="19"/>
      <c r="E19" s="24"/>
      <c r="F19" s="24"/>
      <c r="G19" s="114"/>
      <c r="H19" s="66" t="e">
        <f t="shared" si="3"/>
        <v>#DIV/0!</v>
      </c>
      <c r="I19" s="39" t="e">
        <f t="shared" si="4"/>
        <v>#DIV/0!</v>
      </c>
      <c r="J19" s="67">
        <f t="shared" si="5"/>
        <v>0</v>
      </c>
      <c r="K19" s="67">
        <f t="shared" si="6"/>
        <v>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</row>
    <row r="20" spans="1:51" s="10" customFormat="1" ht="58.5" customHeight="1" x14ac:dyDescent="0.15">
      <c r="A20" s="19">
        <f t="shared" si="2"/>
        <v>7</v>
      </c>
      <c r="B20" s="19"/>
      <c r="C20" s="23"/>
      <c r="D20" s="19"/>
      <c r="E20" s="24"/>
      <c r="F20" s="24"/>
      <c r="G20" s="114"/>
      <c r="H20" s="66" t="e">
        <f t="shared" si="3"/>
        <v>#DIV/0!</v>
      </c>
      <c r="I20" s="39" t="e">
        <f t="shared" si="4"/>
        <v>#DIV/0!</v>
      </c>
      <c r="J20" s="67">
        <f t="shared" si="5"/>
        <v>0</v>
      </c>
      <c r="K20" s="67">
        <f t="shared" si="6"/>
        <v>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</row>
    <row r="21" spans="1:51" s="10" customFormat="1" ht="58.5" customHeight="1" x14ac:dyDescent="0.15">
      <c r="A21" s="19">
        <f t="shared" si="2"/>
        <v>8</v>
      </c>
      <c r="B21" s="19"/>
      <c r="C21" s="23"/>
      <c r="D21" s="19"/>
      <c r="E21" s="24"/>
      <c r="F21" s="24"/>
      <c r="G21" s="114"/>
      <c r="H21" s="66" t="e">
        <f t="shared" si="3"/>
        <v>#DIV/0!</v>
      </c>
      <c r="I21" s="39" t="e">
        <f t="shared" si="4"/>
        <v>#DIV/0!</v>
      </c>
      <c r="J21" s="67">
        <f t="shared" si="5"/>
        <v>0</v>
      </c>
      <c r="K21" s="67">
        <f t="shared" si="6"/>
        <v>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</row>
    <row r="22" spans="1:51" s="10" customFormat="1" ht="58.5" customHeight="1" x14ac:dyDescent="0.15">
      <c r="A22" s="19">
        <f t="shared" si="2"/>
        <v>9</v>
      </c>
      <c r="B22" s="19"/>
      <c r="C22" s="23"/>
      <c r="D22" s="19"/>
      <c r="E22" s="24"/>
      <c r="F22" s="24"/>
      <c r="G22" s="114"/>
      <c r="H22" s="66" t="e">
        <f t="shared" si="3"/>
        <v>#DIV/0!</v>
      </c>
      <c r="I22" s="39" t="e">
        <f t="shared" si="4"/>
        <v>#DIV/0!</v>
      </c>
      <c r="J22" s="67">
        <f t="shared" si="5"/>
        <v>0</v>
      </c>
      <c r="K22" s="67">
        <f t="shared" si="6"/>
        <v>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</row>
    <row r="23" spans="1:51" s="10" customFormat="1" ht="58.5" customHeight="1" x14ac:dyDescent="0.15">
      <c r="A23" s="19">
        <f t="shared" si="2"/>
        <v>10</v>
      </c>
      <c r="B23" s="19"/>
      <c r="C23" s="23"/>
      <c r="D23" s="19"/>
      <c r="E23" s="24"/>
      <c r="F23" s="24"/>
      <c r="G23" s="114"/>
      <c r="H23" s="66" t="e">
        <f t="shared" si="3"/>
        <v>#DIV/0!</v>
      </c>
      <c r="I23" s="39" t="e">
        <f t="shared" si="4"/>
        <v>#DIV/0!</v>
      </c>
      <c r="J23" s="67">
        <f t="shared" si="5"/>
        <v>0</v>
      </c>
      <c r="K23" s="67">
        <f t="shared" si="6"/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spans="1:51" s="10" customFormat="1" ht="58.5" customHeight="1" x14ac:dyDescent="0.15">
      <c r="A24" s="19">
        <f t="shared" si="2"/>
        <v>11</v>
      </c>
      <c r="B24" s="19"/>
      <c r="C24" s="23"/>
      <c r="D24" s="19"/>
      <c r="E24" s="24"/>
      <c r="F24" s="24"/>
      <c r="G24" s="114"/>
      <c r="H24" s="66" t="e">
        <f t="shared" si="3"/>
        <v>#DIV/0!</v>
      </c>
      <c r="I24" s="39" t="e">
        <f t="shared" si="4"/>
        <v>#DIV/0!</v>
      </c>
      <c r="J24" s="67">
        <f t="shared" si="5"/>
        <v>0</v>
      </c>
      <c r="K24" s="67">
        <f t="shared" si="6"/>
        <v>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</row>
    <row r="25" spans="1:51" s="10" customFormat="1" ht="58.5" customHeight="1" x14ac:dyDescent="0.15">
      <c r="A25" s="19">
        <f t="shared" si="2"/>
        <v>12</v>
      </c>
      <c r="B25" s="19"/>
      <c r="C25" s="23"/>
      <c r="D25" s="19"/>
      <c r="E25" s="24"/>
      <c r="F25" s="24"/>
      <c r="G25" s="114"/>
      <c r="H25" s="66" t="e">
        <f t="shared" si="3"/>
        <v>#DIV/0!</v>
      </c>
      <c r="I25" s="39" t="e">
        <f t="shared" si="4"/>
        <v>#DIV/0!</v>
      </c>
      <c r="J25" s="67">
        <f t="shared" si="5"/>
        <v>0</v>
      </c>
      <c r="K25" s="67">
        <f t="shared" si="6"/>
        <v>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</row>
    <row r="26" spans="1:51" s="10" customFormat="1" ht="58.5" customHeight="1" x14ac:dyDescent="0.15">
      <c r="A26" s="19">
        <f t="shared" si="2"/>
        <v>13</v>
      </c>
      <c r="B26" s="19"/>
      <c r="C26" s="23"/>
      <c r="D26" s="19"/>
      <c r="E26" s="24"/>
      <c r="F26" s="24"/>
      <c r="G26" s="114"/>
      <c r="H26" s="66" t="e">
        <f t="shared" si="3"/>
        <v>#DIV/0!</v>
      </c>
      <c r="I26" s="39" t="e">
        <f t="shared" si="4"/>
        <v>#DIV/0!</v>
      </c>
      <c r="J26" s="67">
        <f t="shared" si="5"/>
        <v>0</v>
      </c>
      <c r="K26" s="67">
        <f t="shared" si="6"/>
        <v>0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</row>
    <row r="27" spans="1:51" s="10" customFormat="1" ht="58.5" customHeight="1" x14ac:dyDescent="0.15">
      <c r="A27" s="19">
        <f t="shared" si="2"/>
        <v>14</v>
      </c>
      <c r="B27" s="19"/>
      <c r="C27" s="23"/>
      <c r="D27" s="19"/>
      <c r="E27" s="24"/>
      <c r="F27" s="24"/>
      <c r="G27" s="114"/>
      <c r="H27" s="66" t="e">
        <f t="shared" si="3"/>
        <v>#DIV/0!</v>
      </c>
      <c r="I27" s="39" t="e">
        <f t="shared" si="4"/>
        <v>#DIV/0!</v>
      </c>
      <c r="J27" s="67">
        <f t="shared" si="5"/>
        <v>0</v>
      </c>
      <c r="K27" s="67">
        <f t="shared" si="6"/>
        <v>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s="10" customFormat="1" ht="58.5" customHeight="1" x14ac:dyDescent="0.15">
      <c r="A28" s="19">
        <f t="shared" si="2"/>
        <v>15</v>
      </c>
      <c r="B28" s="19"/>
      <c r="C28" s="23"/>
      <c r="D28" s="19"/>
      <c r="E28" s="24"/>
      <c r="F28" s="24"/>
      <c r="G28" s="114"/>
      <c r="H28" s="66" t="e">
        <f t="shared" si="3"/>
        <v>#DIV/0!</v>
      </c>
      <c r="I28" s="39" t="e">
        <f t="shared" si="4"/>
        <v>#DIV/0!</v>
      </c>
      <c r="J28" s="67">
        <f t="shared" si="5"/>
        <v>0</v>
      </c>
      <c r="K28" s="67">
        <f t="shared" si="6"/>
        <v>0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</row>
    <row r="29" spans="1:51" s="10" customFormat="1" ht="58.5" customHeight="1" x14ac:dyDescent="0.15">
      <c r="A29" s="19">
        <f t="shared" si="2"/>
        <v>16</v>
      </c>
      <c r="B29" s="19"/>
      <c r="C29" s="23"/>
      <c r="D29" s="19"/>
      <c r="E29" s="24"/>
      <c r="F29" s="24"/>
      <c r="G29" s="114"/>
      <c r="H29" s="66" t="e">
        <f t="shared" si="3"/>
        <v>#DIV/0!</v>
      </c>
      <c r="I29" s="39" t="e">
        <f t="shared" si="4"/>
        <v>#DIV/0!</v>
      </c>
      <c r="J29" s="67">
        <f t="shared" si="5"/>
        <v>0</v>
      </c>
      <c r="K29" s="67">
        <f t="shared" si="6"/>
        <v>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</row>
    <row r="30" spans="1:51" s="10" customFormat="1" ht="58.5" customHeight="1" x14ac:dyDescent="0.15">
      <c r="A30" s="19">
        <f t="shared" si="2"/>
        <v>17</v>
      </c>
      <c r="B30" s="19"/>
      <c r="C30" s="23"/>
      <c r="D30" s="19"/>
      <c r="E30" s="24"/>
      <c r="F30" s="24"/>
      <c r="G30" s="114"/>
      <c r="H30" s="66" t="e">
        <f t="shared" si="3"/>
        <v>#DIV/0!</v>
      </c>
      <c r="I30" s="39" t="e">
        <f t="shared" si="4"/>
        <v>#DIV/0!</v>
      </c>
      <c r="J30" s="67">
        <f t="shared" si="5"/>
        <v>0</v>
      </c>
      <c r="K30" s="67">
        <f t="shared" si="6"/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1:51" s="10" customFormat="1" ht="58.5" customHeight="1" x14ac:dyDescent="0.15">
      <c r="A31" s="19">
        <f t="shared" si="2"/>
        <v>18</v>
      </c>
      <c r="B31" s="19"/>
      <c r="C31" s="23"/>
      <c r="D31" s="19"/>
      <c r="E31" s="24"/>
      <c r="F31" s="24"/>
      <c r="G31" s="114"/>
      <c r="H31" s="66" t="e">
        <f t="shared" si="3"/>
        <v>#DIV/0!</v>
      </c>
      <c r="I31" s="39" t="e">
        <f t="shared" si="4"/>
        <v>#DIV/0!</v>
      </c>
      <c r="J31" s="67">
        <f t="shared" si="5"/>
        <v>0</v>
      </c>
      <c r="K31" s="67">
        <f t="shared" si="6"/>
        <v>0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</row>
    <row r="32" spans="1:51" s="10" customFormat="1" ht="58.5" customHeight="1" x14ac:dyDescent="0.15">
      <c r="A32" s="19">
        <f t="shared" si="2"/>
        <v>19</v>
      </c>
      <c r="B32" s="19"/>
      <c r="C32" s="23"/>
      <c r="D32" s="19"/>
      <c r="E32" s="24"/>
      <c r="F32" s="24"/>
      <c r="G32" s="114"/>
      <c r="H32" s="66" t="e">
        <f t="shared" si="3"/>
        <v>#DIV/0!</v>
      </c>
      <c r="I32" s="39" t="e">
        <f t="shared" si="4"/>
        <v>#DIV/0!</v>
      </c>
      <c r="J32" s="67">
        <f t="shared" si="5"/>
        <v>0</v>
      </c>
      <c r="K32" s="67">
        <f t="shared" si="6"/>
        <v>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1:51" s="10" customFormat="1" ht="58.5" customHeight="1" x14ac:dyDescent="0.15">
      <c r="A33" s="19">
        <f t="shared" si="2"/>
        <v>20</v>
      </c>
      <c r="B33" s="19"/>
      <c r="C33" s="23"/>
      <c r="D33" s="19"/>
      <c r="E33" s="24"/>
      <c r="F33" s="24"/>
      <c r="G33" s="114"/>
      <c r="H33" s="66" t="e">
        <f t="shared" si="3"/>
        <v>#DIV/0!</v>
      </c>
      <c r="I33" s="39" t="e">
        <f t="shared" si="4"/>
        <v>#DIV/0!</v>
      </c>
      <c r="J33" s="67">
        <f t="shared" si="5"/>
        <v>0</v>
      </c>
      <c r="K33" s="67">
        <f t="shared" si="6"/>
        <v>0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</row>
    <row r="34" spans="1:51" s="10" customFormat="1" ht="58.5" customHeight="1" x14ac:dyDescent="0.15">
      <c r="A34" s="19">
        <f t="shared" si="2"/>
        <v>21</v>
      </c>
      <c r="B34" s="19"/>
      <c r="C34" s="23"/>
      <c r="D34" s="19"/>
      <c r="E34" s="24"/>
      <c r="F34" s="24"/>
      <c r="G34" s="114"/>
      <c r="H34" s="66" t="e">
        <f t="shared" si="3"/>
        <v>#DIV/0!</v>
      </c>
      <c r="I34" s="39" t="e">
        <f t="shared" si="4"/>
        <v>#DIV/0!</v>
      </c>
      <c r="J34" s="67">
        <f t="shared" si="5"/>
        <v>0</v>
      </c>
      <c r="K34" s="67">
        <f t="shared" si="6"/>
        <v>0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1:51" s="10" customFormat="1" ht="58.5" customHeight="1" x14ac:dyDescent="0.15">
      <c r="A35" s="19">
        <f t="shared" si="2"/>
        <v>22</v>
      </c>
      <c r="B35" s="19"/>
      <c r="C35" s="23"/>
      <c r="D35" s="19"/>
      <c r="E35" s="24"/>
      <c r="F35" s="24"/>
      <c r="G35" s="114"/>
      <c r="H35" s="66" t="e">
        <f t="shared" si="3"/>
        <v>#DIV/0!</v>
      </c>
      <c r="I35" s="39" t="e">
        <f t="shared" si="4"/>
        <v>#DIV/0!</v>
      </c>
      <c r="J35" s="67">
        <f t="shared" si="5"/>
        <v>0</v>
      </c>
      <c r="K35" s="67">
        <f t="shared" si="6"/>
        <v>0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1:51" s="10" customFormat="1" ht="58.5" customHeight="1" x14ac:dyDescent="0.15">
      <c r="A36" s="19">
        <f t="shared" si="2"/>
        <v>23</v>
      </c>
      <c r="B36" s="19"/>
      <c r="C36" s="23"/>
      <c r="D36" s="19"/>
      <c r="E36" s="24"/>
      <c r="F36" s="24"/>
      <c r="G36" s="114"/>
      <c r="H36" s="66" t="e">
        <f t="shared" si="3"/>
        <v>#DIV/0!</v>
      </c>
      <c r="I36" s="39" t="e">
        <f t="shared" si="4"/>
        <v>#DIV/0!</v>
      </c>
      <c r="J36" s="67">
        <f t="shared" si="5"/>
        <v>0</v>
      </c>
      <c r="K36" s="67">
        <f t="shared" si="6"/>
        <v>0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</row>
    <row r="37" spans="1:51" s="10" customFormat="1" ht="58.5" customHeight="1" x14ac:dyDescent="0.15">
      <c r="A37" s="19">
        <f t="shared" si="2"/>
        <v>24</v>
      </c>
      <c r="B37" s="19"/>
      <c r="C37" s="23"/>
      <c r="D37" s="19"/>
      <c r="E37" s="24"/>
      <c r="F37" s="24"/>
      <c r="G37" s="114"/>
      <c r="H37" s="66" t="e">
        <f t="shared" si="3"/>
        <v>#DIV/0!</v>
      </c>
      <c r="I37" s="39" t="e">
        <f t="shared" si="4"/>
        <v>#DIV/0!</v>
      </c>
      <c r="J37" s="67">
        <f t="shared" si="5"/>
        <v>0</v>
      </c>
      <c r="K37" s="67">
        <f t="shared" si="6"/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1:51" s="10" customFormat="1" ht="58.5" customHeight="1" x14ac:dyDescent="0.15">
      <c r="A38" s="19">
        <f t="shared" si="2"/>
        <v>25</v>
      </c>
      <c r="B38" s="19"/>
      <c r="C38" s="23"/>
      <c r="D38" s="19"/>
      <c r="E38" s="24"/>
      <c r="F38" s="24"/>
      <c r="G38" s="114"/>
      <c r="H38" s="66" t="e">
        <f t="shared" si="3"/>
        <v>#DIV/0!</v>
      </c>
      <c r="I38" s="39" t="e">
        <f t="shared" si="4"/>
        <v>#DIV/0!</v>
      </c>
      <c r="J38" s="67">
        <f t="shared" si="5"/>
        <v>0</v>
      </c>
      <c r="K38" s="67">
        <f t="shared" si="6"/>
        <v>0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s="10" customFormat="1" ht="58.5" customHeight="1" x14ac:dyDescent="0.15">
      <c r="A39" s="19">
        <f t="shared" si="2"/>
        <v>26</v>
      </c>
      <c r="B39" s="19"/>
      <c r="C39" s="23"/>
      <c r="D39" s="19"/>
      <c r="E39" s="24"/>
      <c r="F39" s="24"/>
      <c r="G39" s="114"/>
      <c r="H39" s="66" t="e">
        <f t="shared" si="3"/>
        <v>#DIV/0!</v>
      </c>
      <c r="I39" s="39" t="e">
        <f t="shared" si="4"/>
        <v>#DIV/0!</v>
      </c>
      <c r="J39" s="67">
        <f t="shared" si="5"/>
        <v>0</v>
      </c>
      <c r="K39" s="67">
        <f t="shared" si="6"/>
        <v>0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1:51" s="10" customFormat="1" ht="58.5" customHeight="1" x14ac:dyDescent="0.15">
      <c r="A40" s="19">
        <f t="shared" si="2"/>
        <v>27</v>
      </c>
      <c r="B40" s="19"/>
      <c r="C40" s="23"/>
      <c r="D40" s="19"/>
      <c r="E40" s="24"/>
      <c r="F40" s="24"/>
      <c r="G40" s="114"/>
      <c r="H40" s="66" t="e">
        <f t="shared" si="3"/>
        <v>#DIV/0!</v>
      </c>
      <c r="I40" s="39" t="e">
        <f t="shared" si="4"/>
        <v>#DIV/0!</v>
      </c>
      <c r="J40" s="67">
        <f t="shared" si="5"/>
        <v>0</v>
      </c>
      <c r="K40" s="67">
        <f t="shared" si="6"/>
        <v>0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1:51" s="10" customFormat="1" ht="58.5" customHeight="1" x14ac:dyDescent="0.15">
      <c r="A41" s="19">
        <f t="shared" si="2"/>
        <v>28</v>
      </c>
      <c r="B41" s="19"/>
      <c r="C41" s="23"/>
      <c r="D41" s="19"/>
      <c r="E41" s="24"/>
      <c r="F41" s="24"/>
      <c r="G41" s="114"/>
      <c r="H41" s="66" t="e">
        <f t="shared" si="3"/>
        <v>#DIV/0!</v>
      </c>
      <c r="I41" s="39" t="e">
        <f t="shared" si="4"/>
        <v>#DIV/0!</v>
      </c>
      <c r="J41" s="67">
        <f t="shared" si="5"/>
        <v>0</v>
      </c>
      <c r="K41" s="67">
        <f t="shared" si="6"/>
        <v>0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</row>
    <row r="42" spans="1:51" s="10" customFormat="1" ht="58.5" customHeight="1" x14ac:dyDescent="0.15">
      <c r="A42" s="19">
        <f t="shared" si="2"/>
        <v>29</v>
      </c>
      <c r="B42" s="19"/>
      <c r="C42" s="23"/>
      <c r="D42" s="19"/>
      <c r="E42" s="24"/>
      <c r="F42" s="24"/>
      <c r="G42" s="114"/>
      <c r="H42" s="66" t="e">
        <f t="shared" si="3"/>
        <v>#DIV/0!</v>
      </c>
      <c r="I42" s="39" t="e">
        <f t="shared" si="4"/>
        <v>#DIV/0!</v>
      </c>
      <c r="J42" s="67">
        <f t="shared" si="5"/>
        <v>0</v>
      </c>
      <c r="K42" s="67">
        <f t="shared" si="6"/>
        <v>0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</row>
    <row r="43" spans="1:51" s="10" customFormat="1" ht="58.5" customHeight="1" x14ac:dyDescent="0.15">
      <c r="A43" s="19">
        <f t="shared" si="2"/>
        <v>30</v>
      </c>
      <c r="B43" s="19"/>
      <c r="C43" s="23"/>
      <c r="D43" s="19"/>
      <c r="E43" s="24"/>
      <c r="F43" s="24"/>
      <c r="G43" s="114"/>
      <c r="H43" s="66" t="e">
        <f t="shared" si="3"/>
        <v>#DIV/0!</v>
      </c>
      <c r="I43" s="39" t="e">
        <f t="shared" si="4"/>
        <v>#DIV/0!</v>
      </c>
      <c r="J43" s="67">
        <f t="shared" si="5"/>
        <v>0</v>
      </c>
      <c r="K43" s="67">
        <f t="shared" si="6"/>
        <v>0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1:51" s="10" customFormat="1" ht="58.5" customHeight="1" x14ac:dyDescent="0.15">
      <c r="A44" s="19">
        <f t="shared" si="2"/>
        <v>31</v>
      </c>
      <c r="B44" s="19"/>
      <c r="C44" s="23"/>
      <c r="D44" s="19"/>
      <c r="E44" s="24"/>
      <c r="F44" s="24"/>
      <c r="G44" s="114"/>
      <c r="H44" s="66" t="e">
        <f t="shared" si="3"/>
        <v>#DIV/0!</v>
      </c>
      <c r="I44" s="39" t="e">
        <f t="shared" si="4"/>
        <v>#DIV/0!</v>
      </c>
      <c r="J44" s="67">
        <f t="shared" si="5"/>
        <v>0</v>
      </c>
      <c r="K44" s="67">
        <f t="shared" si="6"/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1:51" s="10" customFormat="1" ht="58.5" customHeight="1" x14ac:dyDescent="0.15">
      <c r="A45" s="19">
        <f t="shared" si="2"/>
        <v>32</v>
      </c>
      <c r="B45" s="19"/>
      <c r="C45" s="23"/>
      <c r="D45" s="19"/>
      <c r="E45" s="24"/>
      <c r="F45" s="24"/>
      <c r="G45" s="114"/>
      <c r="H45" s="66" t="e">
        <f t="shared" si="3"/>
        <v>#DIV/0!</v>
      </c>
      <c r="I45" s="39" t="e">
        <f t="shared" si="4"/>
        <v>#DIV/0!</v>
      </c>
      <c r="J45" s="67">
        <f t="shared" si="5"/>
        <v>0</v>
      </c>
      <c r="K45" s="67">
        <f t="shared" si="6"/>
        <v>0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1:51" s="10" customFormat="1" ht="58.5" customHeight="1" x14ac:dyDescent="0.15">
      <c r="A46" s="19">
        <f t="shared" si="2"/>
        <v>33</v>
      </c>
      <c r="B46" s="19"/>
      <c r="C46" s="23"/>
      <c r="D46" s="19"/>
      <c r="E46" s="24"/>
      <c r="F46" s="24"/>
      <c r="G46" s="114"/>
      <c r="H46" s="66" t="e">
        <f t="shared" si="3"/>
        <v>#DIV/0!</v>
      </c>
      <c r="I46" s="39" t="e">
        <f t="shared" si="4"/>
        <v>#DIV/0!</v>
      </c>
      <c r="J46" s="67">
        <f t="shared" si="5"/>
        <v>0</v>
      </c>
      <c r="K46" s="67">
        <f t="shared" si="6"/>
        <v>0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s="10" customFormat="1" ht="58.5" customHeight="1" x14ac:dyDescent="0.15">
      <c r="A47" s="19">
        <f t="shared" si="2"/>
        <v>34</v>
      </c>
      <c r="B47" s="19"/>
      <c r="C47" s="23"/>
      <c r="D47" s="19"/>
      <c r="E47" s="24"/>
      <c r="F47" s="24"/>
      <c r="G47" s="114"/>
      <c r="H47" s="66" t="e">
        <f t="shared" si="3"/>
        <v>#DIV/0!</v>
      </c>
      <c r="I47" s="39" t="e">
        <f t="shared" si="4"/>
        <v>#DIV/0!</v>
      </c>
      <c r="J47" s="67">
        <f t="shared" si="5"/>
        <v>0</v>
      </c>
      <c r="K47" s="67">
        <f t="shared" si="6"/>
        <v>0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1:51" s="10" customFormat="1" ht="58.5" customHeight="1" x14ac:dyDescent="0.15">
      <c r="A48" s="19">
        <f t="shared" si="2"/>
        <v>35</v>
      </c>
      <c r="B48" s="19"/>
      <c r="C48" s="23"/>
      <c r="D48" s="19"/>
      <c r="E48" s="24"/>
      <c r="F48" s="24"/>
      <c r="G48" s="114"/>
      <c r="H48" s="66" t="e">
        <f t="shared" si="3"/>
        <v>#DIV/0!</v>
      </c>
      <c r="I48" s="39" t="e">
        <f t="shared" si="4"/>
        <v>#DIV/0!</v>
      </c>
      <c r="J48" s="67">
        <f t="shared" si="5"/>
        <v>0</v>
      </c>
      <c r="K48" s="67">
        <f t="shared" si="6"/>
        <v>0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1:51" s="10" customFormat="1" ht="58.5" customHeight="1" x14ac:dyDescent="0.15">
      <c r="A49" s="19">
        <f t="shared" si="2"/>
        <v>36</v>
      </c>
      <c r="B49" s="19"/>
      <c r="C49" s="23"/>
      <c r="D49" s="19"/>
      <c r="E49" s="24"/>
      <c r="F49" s="24"/>
      <c r="G49" s="114"/>
      <c r="H49" s="66" t="e">
        <f t="shared" si="3"/>
        <v>#DIV/0!</v>
      </c>
      <c r="I49" s="39" t="e">
        <f t="shared" si="4"/>
        <v>#DIV/0!</v>
      </c>
      <c r="J49" s="67">
        <f t="shared" si="5"/>
        <v>0</v>
      </c>
      <c r="K49" s="67">
        <f t="shared" si="6"/>
        <v>0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</row>
    <row r="50" spans="1:51" s="10" customFormat="1" ht="58.5" customHeight="1" x14ac:dyDescent="0.15">
      <c r="A50" s="19">
        <f t="shared" si="2"/>
        <v>37</v>
      </c>
      <c r="B50" s="19"/>
      <c r="C50" s="23"/>
      <c r="D50" s="19"/>
      <c r="E50" s="24"/>
      <c r="F50" s="24"/>
      <c r="G50" s="114"/>
      <c r="H50" s="66" t="e">
        <f t="shared" si="3"/>
        <v>#DIV/0!</v>
      </c>
      <c r="I50" s="39" t="e">
        <f t="shared" si="4"/>
        <v>#DIV/0!</v>
      </c>
      <c r="J50" s="67">
        <f t="shared" si="5"/>
        <v>0</v>
      </c>
      <c r="K50" s="67">
        <f t="shared" si="6"/>
        <v>0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1:51" s="10" customFormat="1" ht="58.5" customHeight="1" x14ac:dyDescent="0.15">
      <c r="A51" s="19">
        <f t="shared" si="2"/>
        <v>38</v>
      </c>
      <c r="B51" s="19"/>
      <c r="C51" s="23"/>
      <c r="D51" s="19"/>
      <c r="E51" s="24"/>
      <c r="F51" s="24"/>
      <c r="G51" s="114"/>
      <c r="H51" s="66" t="e">
        <f t="shared" si="3"/>
        <v>#DIV/0!</v>
      </c>
      <c r="I51" s="39" t="e">
        <f t="shared" si="4"/>
        <v>#DIV/0!</v>
      </c>
      <c r="J51" s="67">
        <f t="shared" si="5"/>
        <v>0</v>
      </c>
      <c r="K51" s="67">
        <f t="shared" si="6"/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1:51" s="10" customFormat="1" ht="58.5" customHeight="1" x14ac:dyDescent="0.15">
      <c r="A52" s="19">
        <f t="shared" si="2"/>
        <v>39</v>
      </c>
      <c r="B52" s="19"/>
      <c r="C52" s="23"/>
      <c r="D52" s="19"/>
      <c r="E52" s="24"/>
      <c r="F52" s="24"/>
      <c r="G52" s="114"/>
      <c r="H52" s="66" t="e">
        <f t="shared" si="3"/>
        <v>#DIV/0!</v>
      </c>
      <c r="I52" s="39" t="e">
        <f t="shared" si="4"/>
        <v>#DIV/0!</v>
      </c>
      <c r="J52" s="67">
        <f t="shared" si="5"/>
        <v>0</v>
      </c>
      <c r="K52" s="67">
        <f t="shared" si="6"/>
        <v>0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s="10" customFormat="1" ht="58.5" customHeight="1" x14ac:dyDescent="0.15">
      <c r="A53" s="19">
        <f t="shared" si="2"/>
        <v>40</v>
      </c>
      <c r="B53" s="19"/>
      <c r="C53" s="23"/>
      <c r="D53" s="19"/>
      <c r="E53" s="24"/>
      <c r="F53" s="24"/>
      <c r="G53" s="114"/>
      <c r="H53" s="66" t="e">
        <f t="shared" si="3"/>
        <v>#DIV/0!</v>
      </c>
      <c r="I53" s="39" t="e">
        <f t="shared" si="4"/>
        <v>#DIV/0!</v>
      </c>
      <c r="J53" s="67">
        <f t="shared" si="5"/>
        <v>0</v>
      </c>
      <c r="K53" s="67">
        <f t="shared" si="6"/>
        <v>0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s="10" customFormat="1" ht="58.5" customHeight="1" x14ac:dyDescent="0.15">
      <c r="A54" s="19">
        <f t="shared" si="2"/>
        <v>41</v>
      </c>
      <c r="B54" s="19"/>
      <c r="C54" s="23"/>
      <c r="D54" s="19"/>
      <c r="E54" s="24"/>
      <c r="F54" s="24"/>
      <c r="G54" s="114"/>
      <c r="H54" s="66" t="e">
        <f t="shared" si="3"/>
        <v>#DIV/0!</v>
      </c>
      <c r="I54" s="39" t="e">
        <f t="shared" si="4"/>
        <v>#DIV/0!</v>
      </c>
      <c r="J54" s="67">
        <f t="shared" si="5"/>
        <v>0</v>
      </c>
      <c r="K54" s="67">
        <f t="shared" si="6"/>
        <v>0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s="10" customFormat="1" ht="58.5" customHeight="1" x14ac:dyDescent="0.15">
      <c r="A55" s="19">
        <f t="shared" si="2"/>
        <v>42</v>
      </c>
      <c r="B55" s="19"/>
      <c r="C55" s="23"/>
      <c r="D55" s="19"/>
      <c r="E55" s="24"/>
      <c r="F55" s="24"/>
      <c r="G55" s="114"/>
      <c r="H55" s="66" t="e">
        <f t="shared" si="3"/>
        <v>#DIV/0!</v>
      </c>
      <c r="I55" s="39" t="e">
        <f t="shared" si="4"/>
        <v>#DIV/0!</v>
      </c>
      <c r="J55" s="67">
        <f t="shared" si="5"/>
        <v>0</v>
      </c>
      <c r="K55" s="67">
        <f t="shared" si="6"/>
        <v>0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s="10" customFormat="1" ht="58.5" customHeight="1" x14ac:dyDescent="0.15">
      <c r="A56" s="19">
        <f t="shared" si="2"/>
        <v>43</v>
      </c>
      <c r="B56" s="19"/>
      <c r="C56" s="23"/>
      <c r="D56" s="19"/>
      <c r="E56" s="24"/>
      <c r="F56" s="24"/>
      <c r="G56" s="114"/>
      <c r="H56" s="66" t="e">
        <f t="shared" si="3"/>
        <v>#DIV/0!</v>
      </c>
      <c r="I56" s="39" t="e">
        <f t="shared" si="4"/>
        <v>#DIV/0!</v>
      </c>
      <c r="J56" s="67">
        <f t="shared" si="5"/>
        <v>0</v>
      </c>
      <c r="K56" s="67">
        <f t="shared" si="6"/>
        <v>0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s="10" customFormat="1" ht="58.5" customHeight="1" x14ac:dyDescent="0.15">
      <c r="A57" s="19">
        <f t="shared" si="2"/>
        <v>44</v>
      </c>
      <c r="B57" s="19"/>
      <c r="C57" s="23"/>
      <c r="D57" s="19"/>
      <c r="E57" s="24"/>
      <c r="F57" s="24"/>
      <c r="G57" s="114"/>
      <c r="H57" s="66" t="e">
        <f t="shared" si="3"/>
        <v>#DIV/0!</v>
      </c>
      <c r="I57" s="39" t="e">
        <f t="shared" si="4"/>
        <v>#DIV/0!</v>
      </c>
      <c r="J57" s="67">
        <f t="shared" si="5"/>
        <v>0</v>
      </c>
      <c r="K57" s="67">
        <f t="shared" si="6"/>
        <v>0</v>
      </c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</row>
    <row r="58" spans="1:51" s="10" customFormat="1" ht="58.5" customHeight="1" x14ac:dyDescent="0.15">
      <c r="A58" s="19">
        <f t="shared" si="2"/>
        <v>45</v>
      </c>
      <c r="B58" s="19"/>
      <c r="C58" s="23"/>
      <c r="D58" s="19"/>
      <c r="E58" s="24"/>
      <c r="F58" s="24"/>
      <c r="G58" s="114"/>
      <c r="H58" s="66" t="e">
        <f t="shared" si="3"/>
        <v>#DIV/0!</v>
      </c>
      <c r="I58" s="39" t="e">
        <f t="shared" si="4"/>
        <v>#DIV/0!</v>
      </c>
      <c r="J58" s="67">
        <f t="shared" si="5"/>
        <v>0</v>
      </c>
      <c r="K58" s="67">
        <f t="shared" si="6"/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</row>
    <row r="59" spans="1:51" s="10" customFormat="1" ht="58.5" customHeight="1" x14ac:dyDescent="0.15">
      <c r="A59" s="19">
        <f t="shared" si="2"/>
        <v>46</v>
      </c>
      <c r="B59" s="19"/>
      <c r="C59" s="23"/>
      <c r="D59" s="19"/>
      <c r="E59" s="24"/>
      <c r="F59" s="24"/>
      <c r="G59" s="114"/>
      <c r="H59" s="66" t="e">
        <f t="shared" si="3"/>
        <v>#DIV/0!</v>
      </c>
      <c r="I59" s="39" t="e">
        <f t="shared" si="4"/>
        <v>#DIV/0!</v>
      </c>
      <c r="J59" s="67">
        <f t="shared" si="5"/>
        <v>0</v>
      </c>
      <c r="K59" s="67">
        <f t="shared" si="6"/>
        <v>0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</row>
    <row r="60" spans="1:51" s="10" customFormat="1" ht="58.5" customHeight="1" x14ac:dyDescent="0.15">
      <c r="A60" s="19">
        <f t="shared" si="2"/>
        <v>47</v>
      </c>
      <c r="B60" s="19"/>
      <c r="C60" s="23"/>
      <c r="D60" s="19"/>
      <c r="E60" s="24"/>
      <c r="F60" s="24"/>
      <c r="G60" s="114"/>
      <c r="H60" s="66" t="e">
        <f t="shared" si="3"/>
        <v>#DIV/0!</v>
      </c>
      <c r="I60" s="39" t="e">
        <f t="shared" si="4"/>
        <v>#DIV/0!</v>
      </c>
      <c r="J60" s="67">
        <f t="shared" si="5"/>
        <v>0</v>
      </c>
      <c r="K60" s="67">
        <f t="shared" si="6"/>
        <v>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</row>
    <row r="61" spans="1:51" s="10" customFormat="1" ht="58.5" customHeight="1" x14ac:dyDescent="0.15">
      <c r="A61" s="19">
        <f t="shared" si="2"/>
        <v>48</v>
      </c>
      <c r="B61" s="19"/>
      <c r="C61" s="23"/>
      <c r="D61" s="19"/>
      <c r="E61" s="24"/>
      <c r="F61" s="24"/>
      <c r="G61" s="114"/>
      <c r="H61" s="66" t="e">
        <f t="shared" si="3"/>
        <v>#DIV/0!</v>
      </c>
      <c r="I61" s="39" t="e">
        <f t="shared" si="4"/>
        <v>#DIV/0!</v>
      </c>
      <c r="J61" s="67">
        <f t="shared" si="5"/>
        <v>0</v>
      </c>
      <c r="K61" s="67">
        <f t="shared" si="6"/>
        <v>0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</row>
    <row r="62" spans="1:51" s="10" customFormat="1" ht="58.5" customHeight="1" x14ac:dyDescent="0.15">
      <c r="A62" s="19">
        <f t="shared" si="2"/>
        <v>49</v>
      </c>
      <c r="B62" s="19"/>
      <c r="C62" s="23"/>
      <c r="D62" s="19"/>
      <c r="E62" s="24"/>
      <c r="F62" s="24"/>
      <c r="G62" s="114"/>
      <c r="H62" s="66" t="e">
        <f t="shared" si="3"/>
        <v>#DIV/0!</v>
      </c>
      <c r="I62" s="39" t="e">
        <f t="shared" si="4"/>
        <v>#DIV/0!</v>
      </c>
      <c r="J62" s="67">
        <f t="shared" si="5"/>
        <v>0</v>
      </c>
      <c r="K62" s="67">
        <f t="shared" si="6"/>
        <v>0</v>
      </c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</row>
    <row r="63" spans="1:51" s="10" customFormat="1" ht="58.5" customHeight="1" x14ac:dyDescent="0.15">
      <c r="A63" s="19">
        <f t="shared" si="2"/>
        <v>50</v>
      </c>
      <c r="B63" s="19"/>
      <c r="C63" s="23"/>
      <c r="D63" s="19"/>
      <c r="E63" s="24"/>
      <c r="F63" s="24"/>
      <c r="G63" s="114"/>
      <c r="H63" s="66" t="e">
        <f t="shared" si="3"/>
        <v>#DIV/0!</v>
      </c>
      <c r="I63" s="39" t="e">
        <f t="shared" si="4"/>
        <v>#DIV/0!</v>
      </c>
      <c r="J63" s="67">
        <f t="shared" si="5"/>
        <v>0</v>
      </c>
      <c r="K63" s="67">
        <f t="shared" si="6"/>
        <v>0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</row>
    <row r="64" spans="1:51" s="10" customFormat="1" ht="58.5" customHeight="1" x14ac:dyDescent="0.15">
      <c r="A64" s="19">
        <f t="shared" si="2"/>
        <v>51</v>
      </c>
      <c r="B64" s="19"/>
      <c r="C64" s="23"/>
      <c r="D64" s="19"/>
      <c r="E64" s="24"/>
      <c r="F64" s="24"/>
      <c r="G64" s="114"/>
      <c r="H64" s="66" t="e">
        <f t="shared" si="3"/>
        <v>#DIV/0!</v>
      </c>
      <c r="I64" s="39" t="e">
        <f t="shared" si="4"/>
        <v>#DIV/0!</v>
      </c>
      <c r="J64" s="67">
        <f t="shared" si="5"/>
        <v>0</v>
      </c>
      <c r="K64" s="67">
        <f t="shared" si="6"/>
        <v>0</v>
      </c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</row>
    <row r="65" spans="1:51" s="10" customFormat="1" ht="58.5" customHeight="1" x14ac:dyDescent="0.15">
      <c r="A65" s="19">
        <f t="shared" si="2"/>
        <v>52</v>
      </c>
      <c r="B65" s="19"/>
      <c r="C65" s="23"/>
      <c r="D65" s="19"/>
      <c r="E65" s="24"/>
      <c r="F65" s="24"/>
      <c r="G65" s="114"/>
      <c r="H65" s="66" t="e">
        <f t="shared" si="3"/>
        <v>#DIV/0!</v>
      </c>
      <c r="I65" s="39" t="e">
        <f t="shared" si="4"/>
        <v>#DIV/0!</v>
      </c>
      <c r="J65" s="67">
        <f t="shared" si="5"/>
        <v>0</v>
      </c>
      <c r="K65" s="67">
        <f t="shared" si="6"/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</row>
    <row r="66" spans="1:51" s="10" customFormat="1" ht="58.5" customHeight="1" x14ac:dyDescent="0.15">
      <c r="A66" s="19">
        <f t="shared" si="2"/>
        <v>53</v>
      </c>
      <c r="B66" s="19"/>
      <c r="C66" s="23"/>
      <c r="D66" s="19"/>
      <c r="E66" s="24"/>
      <c r="F66" s="24"/>
      <c r="G66" s="114"/>
      <c r="H66" s="66" t="e">
        <f t="shared" si="3"/>
        <v>#DIV/0!</v>
      </c>
      <c r="I66" s="39" t="e">
        <f t="shared" si="4"/>
        <v>#DIV/0!</v>
      </c>
      <c r="J66" s="67">
        <f t="shared" si="5"/>
        <v>0</v>
      </c>
      <c r="K66" s="67">
        <f t="shared" si="6"/>
        <v>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</row>
    <row r="67" spans="1:51" s="10" customFormat="1" ht="58.5" customHeight="1" x14ac:dyDescent="0.15">
      <c r="A67" s="19">
        <f t="shared" si="2"/>
        <v>54</v>
      </c>
      <c r="B67" s="19"/>
      <c r="C67" s="23"/>
      <c r="D67" s="19"/>
      <c r="E67" s="24"/>
      <c r="F67" s="24"/>
      <c r="G67" s="114"/>
      <c r="H67" s="66" t="e">
        <f t="shared" si="3"/>
        <v>#DIV/0!</v>
      </c>
      <c r="I67" s="39" t="e">
        <f t="shared" si="4"/>
        <v>#DIV/0!</v>
      </c>
      <c r="J67" s="67">
        <f t="shared" si="5"/>
        <v>0</v>
      </c>
      <c r="K67" s="67">
        <f t="shared" si="6"/>
        <v>0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</row>
    <row r="68" spans="1:51" s="10" customFormat="1" ht="58.5" customHeight="1" x14ac:dyDescent="0.15">
      <c r="A68" s="19">
        <f t="shared" si="2"/>
        <v>55</v>
      </c>
      <c r="B68" s="19"/>
      <c r="C68" s="23"/>
      <c r="D68" s="19"/>
      <c r="E68" s="24"/>
      <c r="F68" s="24"/>
      <c r="G68" s="114"/>
      <c r="H68" s="66" t="e">
        <f t="shared" si="3"/>
        <v>#DIV/0!</v>
      </c>
      <c r="I68" s="39" t="e">
        <f t="shared" si="4"/>
        <v>#DIV/0!</v>
      </c>
      <c r="J68" s="67">
        <f t="shared" si="5"/>
        <v>0</v>
      </c>
      <c r="K68" s="67">
        <f t="shared" si="6"/>
        <v>0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</row>
    <row r="69" spans="1:51" s="10" customFormat="1" ht="58.5" customHeight="1" x14ac:dyDescent="0.15">
      <c r="A69" s="19">
        <f t="shared" si="2"/>
        <v>56</v>
      </c>
      <c r="B69" s="19"/>
      <c r="C69" s="23"/>
      <c r="D69" s="19"/>
      <c r="E69" s="24"/>
      <c r="F69" s="24"/>
      <c r="G69" s="114"/>
      <c r="H69" s="66" t="e">
        <f t="shared" si="3"/>
        <v>#DIV/0!</v>
      </c>
      <c r="I69" s="39" t="e">
        <f t="shared" si="4"/>
        <v>#DIV/0!</v>
      </c>
      <c r="J69" s="67">
        <f t="shared" si="5"/>
        <v>0</v>
      </c>
      <c r="K69" s="67">
        <f t="shared" si="6"/>
        <v>0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</row>
    <row r="70" spans="1:51" s="10" customFormat="1" ht="58.5" customHeight="1" x14ac:dyDescent="0.15">
      <c r="A70" s="19">
        <f t="shared" si="2"/>
        <v>57</v>
      </c>
      <c r="B70" s="19"/>
      <c r="C70" s="23"/>
      <c r="D70" s="19"/>
      <c r="E70" s="24"/>
      <c r="F70" s="24"/>
      <c r="G70" s="114"/>
      <c r="H70" s="66" t="e">
        <f t="shared" si="3"/>
        <v>#DIV/0!</v>
      </c>
      <c r="I70" s="39" t="e">
        <f t="shared" si="4"/>
        <v>#DIV/0!</v>
      </c>
      <c r="J70" s="67">
        <f t="shared" si="5"/>
        <v>0</v>
      </c>
      <c r="K70" s="67">
        <f t="shared" si="6"/>
        <v>0</v>
      </c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</row>
    <row r="71" spans="1:51" s="10" customFormat="1" ht="58.5" customHeight="1" x14ac:dyDescent="0.15">
      <c r="A71" s="19">
        <f t="shared" si="2"/>
        <v>58</v>
      </c>
      <c r="B71" s="19"/>
      <c r="C71" s="23"/>
      <c r="D71" s="19"/>
      <c r="E71" s="24"/>
      <c r="F71" s="24"/>
      <c r="G71" s="114"/>
      <c r="H71" s="66" t="e">
        <f t="shared" si="3"/>
        <v>#DIV/0!</v>
      </c>
      <c r="I71" s="39" t="e">
        <f t="shared" si="4"/>
        <v>#DIV/0!</v>
      </c>
      <c r="J71" s="67">
        <f t="shared" si="5"/>
        <v>0</v>
      </c>
      <c r="K71" s="67">
        <f t="shared" si="6"/>
        <v>0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</row>
    <row r="72" spans="1:51" s="10" customFormat="1" ht="58.5" customHeight="1" x14ac:dyDescent="0.15">
      <c r="A72" s="19">
        <f t="shared" si="2"/>
        <v>59</v>
      </c>
      <c r="B72" s="19"/>
      <c r="C72" s="23"/>
      <c r="D72" s="19"/>
      <c r="E72" s="24"/>
      <c r="F72" s="24"/>
      <c r="G72" s="114"/>
      <c r="H72" s="66" t="e">
        <f t="shared" si="3"/>
        <v>#DIV/0!</v>
      </c>
      <c r="I72" s="39" t="e">
        <f t="shared" si="4"/>
        <v>#DIV/0!</v>
      </c>
      <c r="J72" s="67">
        <f t="shared" si="5"/>
        <v>0</v>
      </c>
      <c r="K72" s="67">
        <f t="shared" si="6"/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</row>
    <row r="73" spans="1:51" s="10" customFormat="1" ht="58.5" customHeight="1" x14ac:dyDescent="0.15">
      <c r="A73" s="19">
        <f t="shared" si="2"/>
        <v>60</v>
      </c>
      <c r="B73" s="19"/>
      <c r="C73" s="23"/>
      <c r="D73" s="19"/>
      <c r="E73" s="24"/>
      <c r="F73" s="24"/>
      <c r="G73" s="114"/>
      <c r="H73" s="66" t="e">
        <f t="shared" si="3"/>
        <v>#DIV/0!</v>
      </c>
      <c r="I73" s="39" t="e">
        <f t="shared" si="4"/>
        <v>#DIV/0!</v>
      </c>
      <c r="J73" s="67">
        <f t="shared" si="5"/>
        <v>0</v>
      </c>
      <c r="K73" s="67">
        <f t="shared" si="6"/>
        <v>0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</row>
    <row r="74" spans="1:51" s="10" customFormat="1" ht="58.5" customHeight="1" x14ac:dyDescent="0.15">
      <c r="A74" s="16"/>
      <c r="B74" s="16"/>
      <c r="D74" s="16"/>
      <c r="E74" s="12"/>
      <c r="F74" s="12"/>
      <c r="G74" s="16"/>
      <c r="H74" s="16"/>
      <c r="I74" s="11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</row>
    <row r="75" spans="1:51" s="10" customFormat="1" ht="58.5" customHeight="1" x14ac:dyDescent="0.15">
      <c r="A75" s="16"/>
      <c r="B75" s="16"/>
      <c r="D75" s="16"/>
      <c r="E75" s="12"/>
      <c r="F75" s="12"/>
      <c r="G75" s="16"/>
      <c r="H75" s="16"/>
      <c r="I75" s="11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</row>
    <row r="76" spans="1:51" s="10" customFormat="1" ht="58.5" customHeight="1" x14ac:dyDescent="0.15">
      <c r="A76" s="16"/>
      <c r="B76" s="16"/>
      <c r="D76" s="16"/>
      <c r="E76" s="12"/>
      <c r="F76" s="12"/>
      <c r="G76" s="16"/>
      <c r="H76" s="16"/>
      <c r="I76" s="1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</row>
    <row r="77" spans="1:51" s="10" customFormat="1" ht="58.5" customHeight="1" x14ac:dyDescent="0.15">
      <c r="A77" s="16"/>
      <c r="B77" s="16"/>
      <c r="D77" s="16"/>
      <c r="E77" s="12"/>
      <c r="F77" s="12"/>
      <c r="G77" s="16"/>
      <c r="H77" s="16"/>
      <c r="I77" s="1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</row>
    <row r="78" spans="1:51" s="10" customFormat="1" ht="58.5" customHeight="1" x14ac:dyDescent="0.15">
      <c r="A78" s="16"/>
      <c r="B78" s="16"/>
      <c r="D78" s="16"/>
      <c r="E78" s="12"/>
      <c r="F78" s="12"/>
      <c r="G78" s="16"/>
      <c r="H78" s="16"/>
      <c r="I78" s="1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1:51" s="10" customFormat="1" ht="58.5" customHeight="1" x14ac:dyDescent="0.15">
      <c r="A79" s="16"/>
      <c r="B79" s="16"/>
      <c r="D79" s="16"/>
      <c r="E79" s="12"/>
      <c r="F79" s="12"/>
      <c r="G79" s="16"/>
      <c r="H79" s="16"/>
      <c r="I79" s="1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1:51" s="10" customFormat="1" ht="58.5" customHeight="1" x14ac:dyDescent="0.15">
      <c r="A80" s="16"/>
      <c r="B80" s="16"/>
      <c r="D80" s="16"/>
      <c r="E80" s="12"/>
      <c r="F80" s="12"/>
      <c r="G80" s="16"/>
      <c r="H80" s="16"/>
      <c r="I80" s="11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1:51" s="10" customFormat="1" ht="58.5" customHeight="1" x14ac:dyDescent="0.15">
      <c r="A81" s="16"/>
      <c r="B81" s="16"/>
      <c r="D81" s="16"/>
      <c r="E81" s="12"/>
      <c r="F81" s="12"/>
      <c r="G81" s="16"/>
      <c r="H81" s="16"/>
      <c r="I81" s="11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1:51" s="10" customFormat="1" ht="58.5" customHeight="1" x14ac:dyDescent="0.15">
      <c r="A82" s="16"/>
      <c r="B82" s="16"/>
      <c r="D82" s="16"/>
      <c r="E82" s="12"/>
      <c r="F82" s="12"/>
      <c r="G82" s="16"/>
      <c r="H82" s="16"/>
      <c r="I82" s="11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1:51" s="10" customFormat="1" ht="58.5" customHeight="1" x14ac:dyDescent="0.15">
      <c r="A83" s="16"/>
      <c r="B83" s="16"/>
      <c r="D83" s="16"/>
      <c r="E83" s="12"/>
      <c r="F83" s="12"/>
      <c r="G83" s="16"/>
      <c r="H83" s="16"/>
      <c r="I83" s="11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1:51" s="10" customFormat="1" ht="58.5" customHeight="1" x14ac:dyDescent="0.15">
      <c r="A84" s="16"/>
      <c r="B84" s="16"/>
      <c r="D84" s="16"/>
      <c r="E84" s="12"/>
      <c r="F84" s="12"/>
      <c r="G84" s="16"/>
      <c r="H84" s="16"/>
      <c r="I84" s="11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1:51" s="10" customFormat="1" ht="58.5" customHeight="1" x14ac:dyDescent="0.15">
      <c r="A85" s="16"/>
      <c r="B85" s="16"/>
      <c r="D85" s="16"/>
      <c r="E85" s="12"/>
      <c r="F85" s="12"/>
      <c r="G85" s="16"/>
      <c r="H85" s="16"/>
      <c r="I85" s="11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1:51" s="10" customFormat="1" ht="58.5" customHeight="1" x14ac:dyDescent="0.15">
      <c r="A86" s="16"/>
      <c r="B86" s="16"/>
      <c r="D86" s="16"/>
      <c r="E86" s="12"/>
      <c r="F86" s="12"/>
      <c r="G86" s="16"/>
      <c r="H86" s="16"/>
      <c r="I86" s="11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1:51" s="10" customFormat="1" ht="58.5" customHeight="1" x14ac:dyDescent="0.15">
      <c r="A87" s="16"/>
      <c r="B87" s="16"/>
      <c r="D87" s="16"/>
      <c r="E87" s="12"/>
      <c r="F87" s="12"/>
      <c r="G87" s="16"/>
      <c r="H87" s="16"/>
      <c r="I87" s="11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1:51" s="10" customFormat="1" ht="58.5" customHeight="1" x14ac:dyDescent="0.15">
      <c r="A88" s="16"/>
      <c r="B88" s="16"/>
      <c r="D88" s="16"/>
      <c r="E88" s="12"/>
      <c r="F88" s="12"/>
      <c r="G88" s="16"/>
      <c r="H88" s="16"/>
      <c r="I88" s="11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1:51" s="10" customFormat="1" ht="58.5" customHeight="1" x14ac:dyDescent="0.15">
      <c r="A89" s="16"/>
      <c r="B89" s="16"/>
      <c r="D89" s="16"/>
      <c r="E89" s="12"/>
      <c r="F89" s="12"/>
      <c r="G89" s="16"/>
      <c r="H89" s="16"/>
      <c r="I89" s="11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1:51" s="10" customFormat="1" ht="58.5" customHeight="1" x14ac:dyDescent="0.15">
      <c r="A90" s="16"/>
      <c r="B90" s="16"/>
      <c r="D90" s="16"/>
      <c r="E90" s="12"/>
      <c r="F90" s="12"/>
      <c r="G90" s="16"/>
      <c r="H90" s="16"/>
      <c r="I90" s="11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1:51" s="10" customFormat="1" ht="58.5" customHeight="1" x14ac:dyDescent="0.15">
      <c r="A91" s="16"/>
      <c r="B91" s="16"/>
      <c r="D91" s="16"/>
      <c r="E91" s="12"/>
      <c r="F91" s="12"/>
      <c r="G91" s="16"/>
      <c r="H91" s="16"/>
      <c r="I91" s="11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1:51" s="10" customFormat="1" ht="58.5" customHeight="1" x14ac:dyDescent="0.15">
      <c r="A92" s="16"/>
      <c r="B92" s="16"/>
      <c r="D92" s="16"/>
      <c r="E92" s="12"/>
      <c r="F92" s="12"/>
      <c r="G92" s="16"/>
      <c r="H92" s="16"/>
      <c r="I92" s="11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1:51" s="10" customFormat="1" ht="58.5" customHeight="1" x14ac:dyDescent="0.15">
      <c r="A93" s="16"/>
      <c r="B93" s="16"/>
      <c r="D93" s="16"/>
      <c r="E93" s="12"/>
      <c r="F93" s="12"/>
      <c r="G93" s="16"/>
      <c r="H93" s="16"/>
      <c r="I93" s="11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1:51" s="10" customFormat="1" ht="58.5" customHeight="1" x14ac:dyDescent="0.15">
      <c r="A94" s="16"/>
      <c r="B94" s="16"/>
      <c r="D94" s="16"/>
      <c r="E94" s="12"/>
      <c r="F94" s="12"/>
      <c r="G94" s="16"/>
      <c r="H94" s="16"/>
      <c r="I94" s="11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1:51" s="10" customFormat="1" ht="58.5" customHeight="1" x14ac:dyDescent="0.15">
      <c r="A95" s="16"/>
      <c r="B95" s="16"/>
      <c r="D95" s="16"/>
      <c r="E95" s="12"/>
      <c r="F95" s="12"/>
      <c r="G95" s="16"/>
      <c r="H95" s="16"/>
      <c r="I95" s="11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1:51" s="10" customFormat="1" ht="58.5" customHeight="1" x14ac:dyDescent="0.15">
      <c r="A96" s="16"/>
      <c r="B96" s="16"/>
      <c r="D96" s="16"/>
      <c r="E96" s="12"/>
      <c r="F96" s="12"/>
      <c r="G96" s="16"/>
      <c r="H96" s="16"/>
      <c r="I96" s="11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1:51" s="10" customFormat="1" ht="58.5" customHeight="1" x14ac:dyDescent="0.15">
      <c r="A97" s="16"/>
      <c r="B97" s="16"/>
      <c r="D97" s="16"/>
      <c r="E97" s="12"/>
      <c r="F97" s="12"/>
      <c r="G97" s="16"/>
      <c r="H97" s="16"/>
      <c r="I97" s="11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1:51" s="10" customFormat="1" ht="58.5" customHeight="1" x14ac:dyDescent="0.15">
      <c r="A98" s="16"/>
      <c r="B98" s="16"/>
      <c r="D98" s="16"/>
      <c r="E98" s="12"/>
      <c r="F98" s="12"/>
      <c r="G98" s="16"/>
      <c r="H98" s="16"/>
      <c r="I98" s="11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1:51" s="10" customFormat="1" ht="58.5" customHeight="1" x14ac:dyDescent="0.15">
      <c r="A99" s="16"/>
      <c r="B99" s="16"/>
      <c r="D99" s="16"/>
      <c r="E99" s="12"/>
      <c r="F99" s="12"/>
      <c r="G99" s="16"/>
      <c r="H99" s="16"/>
      <c r="I99" s="11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1:51" s="10" customFormat="1" ht="58.5" customHeight="1" x14ac:dyDescent="0.15">
      <c r="A100" s="16"/>
      <c r="B100" s="16"/>
      <c r="D100" s="16"/>
      <c r="E100" s="12"/>
      <c r="F100" s="12"/>
      <c r="G100" s="16"/>
      <c r="H100" s="16"/>
      <c r="I100" s="11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1:51" s="10" customFormat="1" ht="58.5" customHeight="1" x14ac:dyDescent="0.15">
      <c r="A101" s="16"/>
      <c r="B101" s="16"/>
      <c r="D101" s="16"/>
      <c r="E101" s="12"/>
      <c r="F101" s="12"/>
      <c r="G101" s="16"/>
      <c r="H101" s="16"/>
      <c r="I101" s="11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1:51" s="10" customFormat="1" ht="58.5" customHeight="1" x14ac:dyDescent="0.15">
      <c r="A102" s="16"/>
      <c r="B102" s="16"/>
      <c r="D102" s="16"/>
      <c r="E102" s="12"/>
      <c r="F102" s="12"/>
      <c r="G102" s="16"/>
      <c r="H102" s="16"/>
      <c r="I102" s="11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1:51" s="10" customFormat="1" ht="58.5" customHeight="1" x14ac:dyDescent="0.15">
      <c r="A103" s="16"/>
      <c r="B103" s="16"/>
      <c r="D103" s="16"/>
      <c r="E103" s="12"/>
      <c r="F103" s="12"/>
      <c r="G103" s="16"/>
      <c r="H103" s="16"/>
      <c r="I103" s="11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1:51" s="10" customFormat="1" ht="58.5" customHeight="1" x14ac:dyDescent="0.15">
      <c r="A104" s="16"/>
      <c r="B104" s="16"/>
      <c r="D104" s="16"/>
      <c r="E104" s="12"/>
      <c r="F104" s="12"/>
      <c r="G104" s="16"/>
      <c r="H104" s="16"/>
      <c r="I104" s="11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1:51" s="10" customFormat="1" ht="58.5" customHeight="1" x14ac:dyDescent="0.15">
      <c r="A105" s="16"/>
      <c r="B105" s="16"/>
      <c r="D105" s="16"/>
      <c r="E105" s="12"/>
      <c r="F105" s="12"/>
      <c r="G105" s="16"/>
      <c r="H105" s="16"/>
      <c r="I105" s="11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1:51" s="10" customFormat="1" ht="58.5" customHeight="1" x14ac:dyDescent="0.15">
      <c r="A106" s="16"/>
      <c r="B106" s="16"/>
      <c r="D106" s="16"/>
      <c r="E106" s="12"/>
      <c r="F106" s="12"/>
      <c r="G106" s="16"/>
      <c r="H106" s="16"/>
      <c r="I106" s="11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1:51" s="10" customFormat="1" ht="58.5" customHeight="1" x14ac:dyDescent="0.15">
      <c r="A107" s="16"/>
      <c r="B107" s="16"/>
      <c r="D107" s="16"/>
      <c r="E107" s="12"/>
      <c r="F107" s="12"/>
      <c r="G107" s="16"/>
      <c r="H107" s="16"/>
      <c r="I107" s="11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1:51" s="10" customFormat="1" ht="58.5" customHeight="1" x14ac:dyDescent="0.15">
      <c r="A108" s="16"/>
      <c r="B108" s="16"/>
      <c r="D108" s="16"/>
      <c r="E108" s="12"/>
      <c r="F108" s="12"/>
      <c r="G108" s="16"/>
      <c r="H108" s="16"/>
      <c r="I108" s="11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1:51" s="10" customFormat="1" ht="58.5" customHeight="1" x14ac:dyDescent="0.15">
      <c r="A109" s="16"/>
      <c r="B109" s="16"/>
      <c r="D109" s="16"/>
      <c r="E109" s="12"/>
      <c r="F109" s="12"/>
      <c r="G109" s="16"/>
      <c r="H109" s="16"/>
      <c r="I109" s="11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1:51" s="10" customFormat="1" ht="58.5" customHeight="1" x14ac:dyDescent="0.15">
      <c r="A110" s="16"/>
      <c r="B110" s="16"/>
      <c r="D110" s="16"/>
      <c r="E110" s="12"/>
      <c r="F110" s="12"/>
      <c r="G110" s="16"/>
      <c r="H110" s="16"/>
      <c r="I110" s="11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1:51" s="10" customFormat="1" ht="58.5" customHeight="1" x14ac:dyDescent="0.15">
      <c r="A111" s="16"/>
      <c r="B111" s="16"/>
      <c r="D111" s="16"/>
      <c r="E111" s="12"/>
      <c r="F111" s="12"/>
      <c r="G111" s="16"/>
      <c r="H111" s="16"/>
      <c r="I111" s="11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1:51" s="10" customFormat="1" ht="58.5" customHeight="1" x14ac:dyDescent="0.15">
      <c r="A112" s="16"/>
      <c r="B112" s="16"/>
      <c r="D112" s="16"/>
      <c r="E112" s="12"/>
      <c r="F112" s="12"/>
      <c r="G112" s="16"/>
      <c r="H112" s="16"/>
      <c r="I112" s="11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1:51" s="10" customFormat="1" ht="58.5" customHeight="1" x14ac:dyDescent="0.15">
      <c r="A113" s="16"/>
      <c r="B113" s="16"/>
      <c r="D113" s="16"/>
      <c r="E113" s="12"/>
      <c r="F113" s="12"/>
      <c r="G113" s="16"/>
      <c r="H113" s="16"/>
      <c r="I113" s="11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1:51" s="10" customFormat="1" ht="58.5" customHeight="1" x14ac:dyDescent="0.15">
      <c r="A114" s="16"/>
      <c r="B114" s="16"/>
      <c r="D114" s="16"/>
      <c r="E114" s="12"/>
      <c r="F114" s="12"/>
      <c r="G114" s="16"/>
      <c r="H114" s="16"/>
      <c r="I114" s="11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1:51" s="10" customFormat="1" ht="58.5" customHeight="1" x14ac:dyDescent="0.15">
      <c r="A115" s="16"/>
      <c r="B115" s="16"/>
      <c r="D115" s="16"/>
      <c r="E115" s="12"/>
      <c r="F115" s="12"/>
      <c r="G115" s="16"/>
      <c r="H115" s="16"/>
      <c r="I115" s="11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1:51" s="10" customFormat="1" ht="58.5" customHeight="1" x14ac:dyDescent="0.15">
      <c r="A116" s="16"/>
      <c r="B116" s="16"/>
      <c r="D116" s="16"/>
      <c r="E116" s="12"/>
      <c r="F116" s="12"/>
      <c r="G116" s="16"/>
      <c r="H116" s="16"/>
      <c r="I116" s="11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</row>
    <row r="117" spans="1:51" s="10" customFormat="1" ht="58.5" customHeight="1" x14ac:dyDescent="0.15">
      <c r="A117" s="16"/>
      <c r="B117" s="16"/>
      <c r="D117" s="16"/>
      <c r="E117" s="12"/>
      <c r="F117" s="12"/>
      <c r="G117" s="16"/>
      <c r="H117" s="16"/>
      <c r="I117" s="11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</row>
    <row r="118" spans="1:51" s="10" customFormat="1" ht="58.5" customHeight="1" x14ac:dyDescent="0.15">
      <c r="A118" s="16"/>
      <c r="B118" s="16"/>
      <c r="D118" s="16"/>
      <c r="E118" s="12"/>
      <c r="F118" s="12"/>
      <c r="G118" s="16"/>
      <c r="H118" s="16"/>
      <c r="I118" s="11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</row>
    <row r="119" spans="1:51" s="10" customFormat="1" ht="58.5" customHeight="1" x14ac:dyDescent="0.15">
      <c r="A119" s="16"/>
      <c r="B119" s="16"/>
      <c r="D119" s="16"/>
      <c r="E119" s="12"/>
      <c r="F119" s="12"/>
      <c r="G119" s="16"/>
      <c r="H119" s="16"/>
      <c r="I119" s="11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</row>
    <row r="120" spans="1:51" s="10" customFormat="1" ht="58.5" customHeight="1" x14ac:dyDescent="0.15">
      <c r="A120" s="16"/>
      <c r="B120" s="16"/>
      <c r="D120" s="16"/>
      <c r="E120" s="12"/>
      <c r="F120" s="12"/>
      <c r="G120" s="16"/>
      <c r="H120" s="16"/>
      <c r="I120" s="11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</row>
    <row r="121" spans="1:51" s="10" customFormat="1" ht="58.5" customHeight="1" x14ac:dyDescent="0.15">
      <c r="A121" s="16"/>
      <c r="B121" s="16"/>
      <c r="D121" s="16"/>
      <c r="E121" s="12"/>
      <c r="F121" s="12"/>
      <c r="G121" s="16"/>
      <c r="H121" s="16"/>
      <c r="I121" s="11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</row>
    <row r="122" spans="1:51" s="10" customFormat="1" ht="58.5" customHeight="1" x14ac:dyDescent="0.15">
      <c r="A122" s="16"/>
      <c r="B122" s="16"/>
      <c r="D122" s="16"/>
      <c r="E122" s="12"/>
      <c r="F122" s="12"/>
      <c r="G122" s="16"/>
      <c r="H122" s="16"/>
      <c r="I122" s="11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</row>
    <row r="123" spans="1:51" s="10" customFormat="1" ht="58.5" customHeight="1" x14ac:dyDescent="0.15">
      <c r="A123" s="16"/>
      <c r="B123" s="16"/>
      <c r="D123" s="16"/>
      <c r="E123" s="12"/>
      <c r="F123" s="12"/>
      <c r="G123" s="16"/>
      <c r="H123" s="16"/>
      <c r="I123" s="11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</row>
    <row r="124" spans="1:51" s="10" customFormat="1" ht="58.5" customHeight="1" x14ac:dyDescent="0.15">
      <c r="A124" s="16"/>
      <c r="B124" s="16"/>
      <c r="D124" s="16"/>
      <c r="E124" s="12"/>
      <c r="F124" s="12"/>
      <c r="G124" s="16"/>
      <c r="H124" s="16"/>
      <c r="I124" s="11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</row>
    <row r="125" spans="1:51" s="10" customFormat="1" ht="58.5" customHeight="1" x14ac:dyDescent="0.15">
      <c r="A125" s="16"/>
      <c r="B125" s="16"/>
      <c r="D125" s="16"/>
      <c r="E125" s="12"/>
      <c r="F125" s="12"/>
      <c r="G125" s="16"/>
      <c r="H125" s="16"/>
      <c r="I125" s="11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</row>
    <row r="126" spans="1:51" s="10" customFormat="1" ht="58.5" customHeight="1" x14ac:dyDescent="0.15">
      <c r="A126" s="16"/>
      <c r="B126" s="16"/>
      <c r="D126" s="16"/>
      <c r="E126" s="12"/>
      <c r="F126" s="12"/>
      <c r="G126" s="16"/>
      <c r="H126" s="16"/>
      <c r="I126" s="11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</row>
    <row r="127" spans="1:51" s="10" customFormat="1" ht="58.5" customHeight="1" x14ac:dyDescent="0.15">
      <c r="A127" s="16"/>
      <c r="B127" s="16"/>
      <c r="D127" s="16"/>
      <c r="E127" s="12"/>
      <c r="F127" s="12"/>
      <c r="G127" s="16"/>
      <c r="H127" s="16"/>
      <c r="I127" s="11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</row>
    <row r="128" spans="1:51" s="10" customFormat="1" ht="58.5" customHeight="1" x14ac:dyDescent="0.15">
      <c r="A128" s="16"/>
      <c r="B128" s="16"/>
      <c r="D128" s="16"/>
      <c r="E128" s="12"/>
      <c r="F128" s="12"/>
      <c r="G128" s="16"/>
      <c r="H128" s="16"/>
      <c r="I128" s="11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</row>
    <row r="129" spans="1:51" s="10" customFormat="1" ht="58.5" customHeight="1" x14ac:dyDescent="0.15">
      <c r="A129" s="16"/>
      <c r="B129" s="16"/>
      <c r="D129" s="16"/>
      <c r="E129" s="12"/>
      <c r="F129" s="12"/>
      <c r="G129" s="16"/>
      <c r="H129" s="16"/>
      <c r="I129" s="11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</row>
    <row r="130" spans="1:51" s="10" customFormat="1" ht="58.5" customHeight="1" x14ac:dyDescent="0.15">
      <c r="A130" s="16"/>
      <c r="B130" s="16"/>
      <c r="D130" s="16"/>
      <c r="E130" s="12"/>
      <c r="F130" s="12"/>
      <c r="G130" s="16"/>
      <c r="H130" s="16"/>
      <c r="I130" s="11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</row>
    <row r="131" spans="1:51" s="10" customFormat="1" ht="58.5" customHeight="1" x14ac:dyDescent="0.15">
      <c r="A131" s="16"/>
      <c r="B131" s="16"/>
      <c r="D131" s="16"/>
      <c r="E131" s="12"/>
      <c r="F131" s="12"/>
      <c r="G131" s="16"/>
      <c r="H131" s="16"/>
      <c r="I131" s="11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</row>
    <row r="132" spans="1:51" s="10" customFormat="1" ht="58.5" customHeight="1" x14ac:dyDescent="0.15">
      <c r="A132" s="16"/>
      <c r="B132" s="16"/>
      <c r="D132" s="16"/>
      <c r="E132" s="12"/>
      <c r="F132" s="12"/>
      <c r="G132" s="16"/>
      <c r="H132" s="16"/>
      <c r="I132" s="11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</row>
    <row r="133" spans="1:51" s="10" customFormat="1" ht="58.5" customHeight="1" x14ac:dyDescent="0.15">
      <c r="A133" s="16"/>
      <c r="B133" s="16"/>
      <c r="D133" s="16"/>
      <c r="E133" s="12"/>
      <c r="F133" s="12"/>
      <c r="G133" s="16"/>
      <c r="H133" s="16"/>
      <c r="I133" s="11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</row>
    <row r="134" spans="1:51" s="10" customFormat="1" ht="58.5" customHeight="1" x14ac:dyDescent="0.15">
      <c r="A134" s="16"/>
      <c r="B134" s="16"/>
      <c r="D134" s="16"/>
      <c r="E134" s="12"/>
      <c r="F134" s="12"/>
      <c r="G134" s="16"/>
      <c r="H134" s="16"/>
      <c r="I134" s="11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</row>
    <row r="135" spans="1:51" s="10" customFormat="1" ht="58.5" customHeight="1" x14ac:dyDescent="0.15">
      <c r="A135" s="16"/>
      <c r="B135" s="16"/>
      <c r="D135" s="16"/>
      <c r="E135" s="12"/>
      <c r="F135" s="12"/>
      <c r="G135" s="16"/>
      <c r="H135" s="16"/>
      <c r="I135" s="11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</row>
    <row r="136" spans="1:51" s="10" customFormat="1" ht="58.5" customHeight="1" x14ac:dyDescent="0.15">
      <c r="A136" s="16"/>
      <c r="B136" s="16"/>
      <c r="D136" s="16"/>
      <c r="E136" s="12"/>
      <c r="F136" s="12"/>
      <c r="G136" s="16"/>
      <c r="H136" s="16"/>
      <c r="I136" s="11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</row>
    <row r="137" spans="1:51" s="10" customFormat="1" ht="58.5" customHeight="1" x14ac:dyDescent="0.15">
      <c r="A137" s="16"/>
      <c r="B137" s="16"/>
      <c r="D137" s="16"/>
      <c r="E137" s="12"/>
      <c r="F137" s="12"/>
      <c r="G137" s="16"/>
      <c r="H137" s="16"/>
      <c r="I137" s="11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</row>
    <row r="138" spans="1:51" s="10" customFormat="1" ht="58.5" customHeight="1" x14ac:dyDescent="0.15">
      <c r="A138" s="16"/>
      <c r="B138" s="16"/>
      <c r="D138" s="16"/>
      <c r="E138" s="12"/>
      <c r="F138" s="12"/>
      <c r="G138" s="16"/>
      <c r="H138" s="16"/>
      <c r="I138" s="11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</row>
    <row r="139" spans="1:51" s="10" customFormat="1" ht="58.5" customHeight="1" x14ac:dyDescent="0.15">
      <c r="A139" s="16"/>
      <c r="B139" s="16"/>
      <c r="D139" s="16"/>
      <c r="E139" s="12"/>
      <c r="F139" s="12"/>
      <c r="G139" s="16"/>
      <c r="H139" s="16"/>
      <c r="I139" s="11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</row>
    <row r="140" spans="1:51" s="10" customFormat="1" ht="58.5" customHeight="1" x14ac:dyDescent="0.15">
      <c r="A140" s="16"/>
      <c r="B140" s="16"/>
      <c r="D140" s="16"/>
      <c r="E140" s="12"/>
      <c r="F140" s="12"/>
      <c r="G140" s="16"/>
      <c r="H140" s="16"/>
      <c r="I140" s="11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</row>
    <row r="141" spans="1:51" s="10" customFormat="1" ht="58.5" customHeight="1" x14ac:dyDescent="0.15">
      <c r="A141" s="16"/>
      <c r="B141" s="16"/>
      <c r="D141" s="16"/>
      <c r="E141" s="12"/>
      <c r="F141" s="12"/>
      <c r="G141" s="16"/>
      <c r="H141" s="16"/>
      <c r="I141" s="11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</row>
    <row r="142" spans="1:51" s="10" customFormat="1" ht="58.5" customHeight="1" x14ac:dyDescent="0.15">
      <c r="A142" s="16"/>
      <c r="B142" s="16"/>
      <c r="D142" s="16"/>
      <c r="E142" s="12"/>
      <c r="F142" s="12"/>
      <c r="G142" s="16"/>
      <c r="H142" s="16"/>
      <c r="I142" s="11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</row>
    <row r="143" spans="1:51" s="10" customFormat="1" ht="58.5" customHeight="1" x14ac:dyDescent="0.15">
      <c r="A143" s="16"/>
      <c r="B143" s="16"/>
      <c r="D143" s="16"/>
      <c r="E143" s="12"/>
      <c r="F143" s="12"/>
      <c r="G143" s="16"/>
      <c r="H143" s="16"/>
      <c r="I143" s="11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</row>
    <row r="144" spans="1:51" s="10" customFormat="1" ht="58.5" customHeight="1" x14ac:dyDescent="0.15">
      <c r="A144" s="16"/>
      <c r="B144" s="16"/>
      <c r="D144" s="16"/>
      <c r="E144" s="12"/>
      <c r="F144" s="12"/>
      <c r="G144" s="16"/>
      <c r="H144" s="16"/>
      <c r="I144" s="11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</row>
    <row r="145" spans="1:51" s="10" customFormat="1" ht="58.5" customHeight="1" x14ac:dyDescent="0.15">
      <c r="A145" s="16"/>
      <c r="B145" s="16"/>
      <c r="D145" s="16"/>
      <c r="E145" s="12"/>
      <c r="F145" s="12"/>
      <c r="G145" s="16"/>
      <c r="H145" s="16"/>
      <c r="I145" s="11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</row>
    <row r="146" spans="1:51" s="10" customFormat="1" ht="58.5" customHeight="1" x14ac:dyDescent="0.15">
      <c r="A146" s="16"/>
      <c r="B146" s="16"/>
      <c r="D146" s="16"/>
      <c r="E146" s="12"/>
      <c r="F146" s="12"/>
      <c r="G146" s="16"/>
      <c r="H146" s="16"/>
      <c r="I146" s="11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</row>
    <row r="147" spans="1:51" s="10" customFormat="1" ht="58.5" customHeight="1" x14ac:dyDescent="0.15">
      <c r="A147" s="16"/>
      <c r="B147" s="16"/>
      <c r="D147" s="16"/>
      <c r="E147" s="12"/>
      <c r="F147" s="12"/>
      <c r="G147" s="16"/>
      <c r="H147" s="16"/>
      <c r="I147" s="11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</row>
    <row r="148" spans="1:51" s="10" customFormat="1" ht="58.5" customHeight="1" x14ac:dyDescent="0.15">
      <c r="A148" s="16"/>
      <c r="B148" s="16"/>
      <c r="D148" s="16"/>
      <c r="E148" s="12"/>
      <c r="F148" s="12"/>
      <c r="G148" s="16"/>
      <c r="H148" s="16"/>
      <c r="I148" s="11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</row>
    <row r="149" spans="1:51" s="10" customFormat="1" ht="58.5" customHeight="1" x14ac:dyDescent="0.15">
      <c r="A149" s="16"/>
      <c r="B149" s="16"/>
      <c r="D149" s="16"/>
      <c r="E149" s="12"/>
      <c r="F149" s="12"/>
      <c r="G149" s="16"/>
      <c r="H149" s="16"/>
      <c r="I149" s="11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</row>
    <row r="150" spans="1:51" s="10" customFormat="1" ht="58.5" customHeight="1" x14ac:dyDescent="0.15">
      <c r="A150" s="16"/>
      <c r="B150" s="16"/>
      <c r="D150" s="16"/>
      <c r="E150" s="12"/>
      <c r="F150" s="12"/>
      <c r="G150" s="16"/>
      <c r="H150" s="16"/>
      <c r="I150" s="11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</row>
    <row r="151" spans="1:51" s="10" customFormat="1" ht="58.5" customHeight="1" x14ac:dyDescent="0.15">
      <c r="A151" s="16"/>
      <c r="B151" s="16"/>
      <c r="D151" s="16"/>
      <c r="E151" s="12"/>
      <c r="F151" s="12"/>
      <c r="G151" s="16"/>
      <c r="H151" s="16"/>
      <c r="I151" s="11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</row>
    <row r="152" spans="1:51" s="10" customFormat="1" ht="58.5" customHeight="1" x14ac:dyDescent="0.15">
      <c r="A152" s="16"/>
      <c r="B152" s="16"/>
      <c r="D152" s="16"/>
      <c r="E152" s="12"/>
      <c r="F152" s="12"/>
      <c r="G152" s="16"/>
      <c r="H152" s="16"/>
      <c r="I152" s="11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</row>
    <row r="153" spans="1:51" s="10" customFormat="1" ht="58.5" customHeight="1" x14ac:dyDescent="0.15">
      <c r="A153" s="16"/>
      <c r="B153" s="16"/>
      <c r="D153" s="16"/>
      <c r="E153" s="12"/>
      <c r="F153" s="12"/>
      <c r="G153" s="16"/>
      <c r="H153" s="16"/>
      <c r="I153" s="11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</row>
    <row r="154" spans="1:51" s="10" customFormat="1" ht="58.5" customHeight="1" x14ac:dyDescent="0.15">
      <c r="A154" s="16"/>
      <c r="B154" s="16"/>
      <c r="D154" s="16"/>
      <c r="E154" s="12"/>
      <c r="F154" s="12"/>
      <c r="G154" s="16"/>
      <c r="H154" s="16"/>
      <c r="I154" s="11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</row>
    <row r="155" spans="1:51" s="10" customFormat="1" ht="58.5" customHeight="1" x14ac:dyDescent="0.15">
      <c r="A155" s="16"/>
      <c r="B155" s="16"/>
      <c r="D155" s="16"/>
      <c r="E155" s="12"/>
      <c r="F155" s="12"/>
      <c r="G155" s="16"/>
      <c r="H155" s="16"/>
      <c r="I155" s="11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</row>
    <row r="156" spans="1:51" s="10" customFormat="1" ht="58.5" customHeight="1" x14ac:dyDescent="0.15">
      <c r="A156" s="16"/>
      <c r="B156" s="16"/>
      <c r="D156" s="16"/>
      <c r="E156" s="12"/>
      <c r="F156" s="12"/>
      <c r="G156" s="16"/>
      <c r="H156" s="16"/>
      <c r="I156" s="11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</row>
    <row r="157" spans="1:51" s="10" customFormat="1" ht="58.5" customHeight="1" x14ac:dyDescent="0.15">
      <c r="A157" s="16"/>
      <c r="B157" s="16"/>
      <c r="D157" s="16"/>
      <c r="E157" s="12"/>
      <c r="F157" s="12"/>
      <c r="G157" s="16"/>
      <c r="H157" s="16"/>
      <c r="I157" s="11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</row>
    <row r="158" spans="1:51" s="10" customFormat="1" ht="58.5" customHeight="1" x14ac:dyDescent="0.15">
      <c r="A158" s="16"/>
      <c r="B158" s="16"/>
      <c r="D158" s="16"/>
      <c r="E158" s="12"/>
      <c r="F158" s="12"/>
      <c r="G158" s="16"/>
      <c r="H158" s="16"/>
      <c r="I158" s="11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</row>
    <row r="159" spans="1:51" s="10" customFormat="1" ht="58.5" customHeight="1" x14ac:dyDescent="0.15">
      <c r="A159" s="16"/>
      <c r="B159" s="16"/>
      <c r="D159" s="16"/>
      <c r="E159" s="12"/>
      <c r="F159" s="12"/>
      <c r="G159" s="16"/>
      <c r="H159" s="16"/>
      <c r="I159" s="11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</row>
    <row r="160" spans="1:51" s="10" customFormat="1" ht="58.5" customHeight="1" x14ac:dyDescent="0.15">
      <c r="A160" s="16"/>
      <c r="B160" s="16"/>
      <c r="D160" s="16"/>
      <c r="E160" s="12"/>
      <c r="F160" s="12"/>
      <c r="G160" s="16"/>
      <c r="H160" s="16"/>
      <c r="I160" s="11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</row>
    <row r="161" spans="1:51" s="10" customFormat="1" ht="58.5" customHeight="1" x14ac:dyDescent="0.15">
      <c r="A161" s="16"/>
      <c r="B161" s="16"/>
      <c r="D161" s="16"/>
      <c r="E161" s="12"/>
      <c r="F161" s="12"/>
      <c r="G161" s="16"/>
      <c r="H161" s="16"/>
      <c r="I161" s="11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</row>
    <row r="162" spans="1:51" s="10" customFormat="1" ht="58.5" customHeight="1" x14ac:dyDescent="0.15">
      <c r="A162" s="16"/>
      <c r="B162" s="16"/>
      <c r="D162" s="16"/>
      <c r="E162" s="12"/>
      <c r="F162" s="12"/>
      <c r="G162" s="16"/>
      <c r="H162" s="16"/>
      <c r="I162" s="11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</row>
    <row r="163" spans="1:51" s="10" customFormat="1" ht="58.5" customHeight="1" x14ac:dyDescent="0.15">
      <c r="A163" s="16"/>
      <c r="B163" s="16"/>
      <c r="D163" s="16"/>
      <c r="E163" s="12"/>
      <c r="F163" s="12"/>
      <c r="G163" s="16"/>
      <c r="H163" s="16"/>
      <c r="I163" s="11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</row>
    <row r="164" spans="1:51" ht="58.5" customHeight="1" x14ac:dyDescent="0.15">
      <c r="E164" s="18"/>
      <c r="F164" s="18"/>
    </row>
    <row r="165" spans="1:51" ht="58.5" customHeight="1" x14ac:dyDescent="0.15">
      <c r="E165" s="18"/>
      <c r="F165" s="18"/>
    </row>
    <row r="166" spans="1:51" ht="58.5" customHeight="1" x14ac:dyDescent="0.15">
      <c r="E166" s="18"/>
      <c r="F166" s="18"/>
    </row>
    <row r="167" spans="1:51" ht="58.5" customHeight="1" x14ac:dyDescent="0.15">
      <c r="E167" s="18"/>
      <c r="F167" s="18"/>
    </row>
    <row r="168" spans="1:51" ht="58.5" customHeight="1" x14ac:dyDescent="0.15">
      <c r="E168" s="18"/>
      <c r="F168" s="18"/>
    </row>
    <row r="169" spans="1:51" ht="58.5" customHeight="1" x14ac:dyDescent="0.15">
      <c r="E169" s="18"/>
      <c r="F169" s="18"/>
    </row>
    <row r="170" spans="1:51" ht="58.5" customHeight="1" x14ac:dyDescent="0.15">
      <c r="E170" s="18"/>
      <c r="F170" s="18"/>
    </row>
    <row r="171" spans="1:51" ht="58.5" customHeight="1" x14ac:dyDescent="0.15">
      <c r="E171" s="18"/>
      <c r="F171" s="18"/>
    </row>
    <row r="172" spans="1:51" ht="58.5" customHeight="1" x14ac:dyDescent="0.15">
      <c r="E172" s="18"/>
      <c r="F172" s="18"/>
    </row>
    <row r="173" spans="1:51" ht="58.5" customHeight="1" x14ac:dyDescent="0.15">
      <c r="E173" s="18"/>
      <c r="F173" s="18"/>
    </row>
    <row r="174" spans="1:51" ht="58.5" customHeight="1" x14ac:dyDescent="0.15">
      <c r="E174" s="18"/>
      <c r="F174" s="18"/>
    </row>
    <row r="175" spans="1:51" ht="58.5" customHeight="1" x14ac:dyDescent="0.15">
      <c r="E175" s="18"/>
      <c r="F175" s="18"/>
    </row>
    <row r="176" spans="1:51" ht="58.5" customHeight="1" x14ac:dyDescent="0.15">
      <c r="E176" s="18"/>
      <c r="F176" s="18"/>
    </row>
    <row r="177" spans="5:6" ht="58.5" customHeight="1" x14ac:dyDescent="0.15">
      <c r="E177" s="18"/>
      <c r="F177" s="18"/>
    </row>
    <row r="178" spans="5:6" ht="58.5" customHeight="1" x14ac:dyDescent="0.15">
      <c r="E178" s="18"/>
      <c r="F178" s="18"/>
    </row>
    <row r="179" spans="5:6" ht="58.5" customHeight="1" x14ac:dyDescent="0.15">
      <c r="E179" s="18"/>
      <c r="F179" s="18"/>
    </row>
    <row r="180" spans="5:6" ht="58.5" customHeight="1" x14ac:dyDescent="0.15">
      <c r="E180" s="18"/>
      <c r="F180" s="18"/>
    </row>
    <row r="181" spans="5:6" ht="58.5" customHeight="1" x14ac:dyDescent="0.15">
      <c r="E181" s="18"/>
      <c r="F181" s="18"/>
    </row>
    <row r="182" spans="5:6" ht="58.5" customHeight="1" x14ac:dyDescent="0.15">
      <c r="E182" s="18"/>
      <c r="F182" s="18"/>
    </row>
    <row r="183" spans="5:6" ht="58.5" customHeight="1" x14ac:dyDescent="0.15">
      <c r="E183" s="18"/>
      <c r="F183" s="18"/>
    </row>
    <row r="184" spans="5:6" ht="58.5" customHeight="1" x14ac:dyDescent="0.15">
      <c r="E184" s="18"/>
      <c r="F184" s="18"/>
    </row>
    <row r="185" spans="5:6" ht="58.5" customHeight="1" x14ac:dyDescent="0.15">
      <c r="E185" s="18"/>
      <c r="F185" s="18"/>
    </row>
    <row r="186" spans="5:6" ht="58.5" customHeight="1" x14ac:dyDescent="0.15">
      <c r="E186" s="18"/>
      <c r="F186" s="18"/>
    </row>
    <row r="187" spans="5:6" ht="58.5" customHeight="1" x14ac:dyDescent="0.15">
      <c r="E187" s="18"/>
      <c r="F187" s="18"/>
    </row>
    <row r="188" spans="5:6" ht="58.5" customHeight="1" x14ac:dyDescent="0.15">
      <c r="E188" s="18"/>
      <c r="F188" s="18"/>
    </row>
    <row r="189" spans="5:6" ht="58.5" customHeight="1" x14ac:dyDescent="0.15">
      <c r="E189" s="18"/>
      <c r="F189" s="18"/>
    </row>
    <row r="190" spans="5:6" ht="58.5" customHeight="1" x14ac:dyDescent="0.15">
      <c r="E190" s="18"/>
      <c r="F190" s="18"/>
    </row>
  </sheetData>
  <sheetProtection algorithmName="SHA-512" hashValue="5kojNtFJ4DtUHN08yNL0jxyhCWYEvYFPYGgEtNyppVd2mpMKIHQrgNLG+oFhgaJpiTh1AleqXMR//V5cKCz44Q==" saltValue="sAXdX+1UO/4/IrvjoTCVig==" spinCount="100000" sheet="1" objects="1" scenarios="1" insertRows="0" deleteRows="0" sort="0" autoFilter="0"/>
  <mergeCells count="1">
    <mergeCell ref="H11:K11"/>
  </mergeCells>
  <phoneticPr fontId="1"/>
  <conditionalFormatting sqref="C13:G73">
    <cfRule type="notContainsBlanks" dxfId="4" priority="4">
      <formula>LEN(TRIM(C13))&gt;0</formula>
    </cfRule>
    <cfRule type="expression" dxfId="3" priority="6">
      <formula>$B13&lt;&gt;0</formula>
    </cfRule>
  </conditionalFormatting>
  <conditionalFormatting sqref="I13:I73">
    <cfRule type="containsText" dxfId="2" priority="1" operator="containsText" text="成績未達">
      <formula>NOT(ISERROR(SEARCH("成績未達",I13)))</formula>
    </cfRule>
  </conditionalFormatting>
  <conditionalFormatting sqref="L13:AY73">
    <cfRule type="notContainsBlanks" dxfId="1" priority="2">
      <formula>LEN(TRIM(L13))&gt;0</formula>
    </cfRule>
    <cfRule type="expression" dxfId="0" priority="3">
      <formula>$B13&lt;&gt;0</formula>
    </cfRule>
  </conditionalFormatting>
  <dataValidations count="3">
    <dataValidation type="whole" allowBlank="1" showInputMessage="1" showErrorMessage="1" sqref="B14:B73" xr:uid="{A502F885-BF45-4258-AE1F-02AEBB1FB605}">
      <formula1>240000</formula1>
      <formula2>300000</formula2>
    </dataValidation>
    <dataValidation type="whole" allowBlank="1" showInputMessage="1" showErrorMessage="1" sqref="AW13:AW73 AU13:AU73 AS13:AS73 AQ13:AQ73 AO13:AO73 AM13:AM73 AK13:AK73 AI13:AI73 AG13:AG73 AE13:AE73 AC13:AC73 AA13:AA73 Y13:Y73 W13:W73 U13:U73 S13:S73 Q13:Q73 O13:O73 M13:M73 D13:D73 AY13:AY73" xr:uid="{0661E42B-D3FE-4A1F-8075-BF6BB2E6DC8F}">
      <formula1>1</formula1>
      <formula2>5</formula2>
    </dataValidation>
    <dataValidation type="list" allowBlank="1" showInputMessage="1" showErrorMessage="1" sqref="G13:G73" xr:uid="{BE16BD8E-EF5F-4773-8BE0-9312715B2B71}">
      <formula1>"中3, 1, 2, 3"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C5E1-DA51-4763-B5FD-1730831F29D8}">
  <dimension ref="B1:L18"/>
  <sheetViews>
    <sheetView view="pageBreakPreview" zoomScale="109" zoomScaleNormal="100" workbookViewId="0"/>
  </sheetViews>
  <sheetFormatPr defaultRowHeight="13.5" x14ac:dyDescent="0.15"/>
  <cols>
    <col min="1" max="1" width="3.125" customWidth="1"/>
    <col min="2" max="2" width="12.5" customWidth="1"/>
    <col min="3" max="3" width="16.375" bestFit="1" customWidth="1"/>
  </cols>
  <sheetData>
    <row r="1" spans="2:12" ht="16.5" x14ac:dyDescent="0.15">
      <c r="B1" s="6" t="s">
        <v>58</v>
      </c>
    </row>
    <row r="2" spans="2:12" ht="63.75" customHeight="1" x14ac:dyDescent="0.15">
      <c r="B2" s="79" t="s">
        <v>103</v>
      </c>
      <c r="C2" s="79"/>
      <c r="D2" s="79"/>
      <c r="E2" s="79"/>
      <c r="F2" s="79"/>
      <c r="G2" s="79"/>
      <c r="H2" s="79"/>
      <c r="I2" s="1"/>
      <c r="J2" s="1"/>
      <c r="K2" s="1"/>
      <c r="L2" s="1"/>
    </row>
    <row r="3" spans="2:12" s="5" customFormat="1" ht="15" thickBot="1" x14ac:dyDescent="0.2"/>
    <row r="4" spans="2:12" s="2" customFormat="1" ht="28.5" customHeight="1" thickBot="1" x14ac:dyDescent="0.2">
      <c r="B4" s="4" t="s">
        <v>48</v>
      </c>
      <c r="C4" s="73"/>
      <c r="D4" s="74"/>
      <c r="E4" s="74"/>
      <c r="F4" s="74"/>
      <c r="G4" s="75"/>
    </row>
    <row r="5" spans="2:12" s="2" customFormat="1" ht="15" thickBot="1" x14ac:dyDescent="0.2">
      <c r="B5" s="4"/>
      <c r="C5" s="4"/>
      <c r="D5" s="4"/>
      <c r="E5" s="4"/>
      <c r="F5" s="4"/>
      <c r="G5" s="4"/>
    </row>
    <row r="6" spans="2:12" s="2" customFormat="1" ht="30" customHeight="1" thickBot="1" x14ac:dyDescent="0.2">
      <c r="B6" s="4" t="s">
        <v>59</v>
      </c>
      <c r="C6" s="7"/>
      <c r="D6" s="4"/>
      <c r="E6" s="4"/>
      <c r="F6" s="4"/>
      <c r="G6" s="4"/>
    </row>
    <row r="7" spans="2:12" s="2" customFormat="1" ht="15" thickBot="1" x14ac:dyDescent="0.2">
      <c r="B7" s="4"/>
      <c r="C7" s="4"/>
      <c r="D7" s="4"/>
      <c r="E7" s="4"/>
      <c r="F7" s="4"/>
      <c r="G7" s="4"/>
    </row>
    <row r="8" spans="2:12" s="2" customFormat="1" ht="30" customHeight="1" thickBot="1" x14ac:dyDescent="0.2">
      <c r="B8" s="4" t="s">
        <v>49</v>
      </c>
      <c r="C8" s="73"/>
      <c r="D8" s="74"/>
      <c r="E8" s="74"/>
      <c r="F8" s="74"/>
      <c r="G8" s="75"/>
    </row>
    <row r="9" spans="2:12" s="2" customFormat="1" ht="14.25" x14ac:dyDescent="0.15">
      <c r="B9" s="4"/>
    </row>
    <row r="10" spans="2:12" s="2" customFormat="1" ht="15" thickBot="1" x14ac:dyDescent="0.2">
      <c r="B10" s="4"/>
    </row>
    <row r="11" spans="2:12" s="2" customFormat="1" ht="30" customHeight="1" thickBot="1" x14ac:dyDescent="0.2">
      <c r="B11" s="4" t="s">
        <v>50</v>
      </c>
      <c r="C11" s="4" t="s">
        <v>53</v>
      </c>
      <c r="D11" s="73"/>
      <c r="E11" s="75"/>
      <c r="F11" s="4"/>
      <c r="G11" s="4"/>
    </row>
    <row r="12" spans="2:12" s="2" customFormat="1" ht="15" thickBot="1" x14ac:dyDescent="0.2">
      <c r="B12" s="3"/>
      <c r="C12" s="4"/>
      <c r="D12" s="4"/>
      <c r="E12" s="4"/>
      <c r="F12" s="4"/>
      <c r="G12" s="4"/>
    </row>
    <row r="13" spans="2:12" s="2" customFormat="1" ht="58.5" customHeight="1" thickBot="1" x14ac:dyDescent="0.2">
      <c r="B13" s="3"/>
      <c r="C13" s="4" t="s">
        <v>51</v>
      </c>
      <c r="D13" s="73"/>
      <c r="E13" s="74"/>
      <c r="F13" s="74"/>
      <c r="G13" s="75"/>
    </row>
    <row r="14" spans="2:12" s="2" customFormat="1" ht="15" thickBot="1" x14ac:dyDescent="0.2">
      <c r="B14" s="3"/>
      <c r="C14" s="4"/>
      <c r="D14" s="4"/>
      <c r="E14" s="4"/>
      <c r="F14" s="4"/>
      <c r="G14" s="4"/>
    </row>
    <row r="15" spans="2:12" s="2" customFormat="1" ht="28.5" customHeight="1" thickBot="1" x14ac:dyDescent="0.2">
      <c r="B15" s="3"/>
      <c r="C15" s="4" t="s">
        <v>52</v>
      </c>
      <c r="D15" s="76"/>
      <c r="E15" s="77"/>
      <c r="F15" s="78"/>
      <c r="G15" s="4"/>
    </row>
    <row r="16" spans="2:12" s="2" customFormat="1" ht="15" thickBot="1" x14ac:dyDescent="0.2">
      <c r="B16" s="3"/>
      <c r="C16" s="4"/>
      <c r="D16" s="4"/>
      <c r="E16" s="4"/>
      <c r="F16" s="4"/>
      <c r="G16" s="4"/>
    </row>
    <row r="17" spans="2:7" s="2" customFormat="1" ht="30" customHeight="1" thickBot="1" x14ac:dyDescent="0.2">
      <c r="B17" s="3"/>
      <c r="C17" s="4" t="s">
        <v>60</v>
      </c>
      <c r="D17" s="73"/>
      <c r="E17" s="74"/>
      <c r="F17" s="75"/>
      <c r="G17" s="4"/>
    </row>
    <row r="18" spans="2:7" s="5" customFormat="1" ht="14.25" x14ac:dyDescent="0.15"/>
  </sheetData>
  <mergeCells count="7">
    <mergeCell ref="D13:G13"/>
    <mergeCell ref="D17:F17"/>
    <mergeCell ref="D15:F15"/>
    <mergeCell ref="B2:H2"/>
    <mergeCell ref="C4:G4"/>
    <mergeCell ref="C8:G8"/>
    <mergeCell ref="D11:E11"/>
  </mergeCells>
  <phoneticPr fontId="1"/>
  <dataValidations count="1">
    <dataValidation type="list" allowBlank="1" showInputMessage="1" showErrorMessage="1" sqref="C6" xr:uid="{0ECE12A4-F2D1-4C2F-9030-23D1251F899F}">
      <formula1>"全日制, 定時制, 通信制"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FA55-2E7D-4DBA-A41A-2A16780A82DE}">
  <dimension ref="A1:J37"/>
  <sheetViews>
    <sheetView view="pageBreakPreview" zoomScale="106" zoomScaleNormal="90" zoomScaleSheetLayoutView="106" workbookViewId="0">
      <selection activeCell="A7" sqref="A7:D8"/>
    </sheetView>
  </sheetViews>
  <sheetFormatPr defaultRowHeight="13.5" x14ac:dyDescent="0.15"/>
  <cols>
    <col min="1" max="1" width="9.75" style="40" customWidth="1"/>
    <col min="2" max="2" width="15.25" style="40" customWidth="1"/>
    <col min="3" max="3" width="2.5" style="40" bestFit="1" customWidth="1"/>
    <col min="4" max="4" width="17.875" style="40" customWidth="1"/>
    <col min="5" max="6" width="21.875" style="40" customWidth="1"/>
    <col min="7" max="7" width="6" style="40" customWidth="1"/>
    <col min="8" max="8" width="9.75" style="40" customWidth="1"/>
    <col min="9" max="16384" width="9" style="40"/>
  </cols>
  <sheetData>
    <row r="1" spans="1:10" ht="14.25" thickBot="1" x14ac:dyDescent="0.2">
      <c r="A1" s="41" t="s">
        <v>104</v>
      </c>
    </row>
    <row r="2" spans="1:10" ht="18" customHeight="1" x14ac:dyDescent="0.2">
      <c r="A2" s="82" t="s">
        <v>88</v>
      </c>
      <c r="B2" s="83"/>
      <c r="C2" s="83"/>
      <c r="D2" s="83"/>
      <c r="E2" s="83"/>
      <c r="F2" s="84"/>
      <c r="H2" s="106"/>
      <c r="I2" s="106"/>
      <c r="J2" s="62"/>
    </row>
    <row r="3" spans="1:10" ht="42" customHeight="1" thickBot="1" x14ac:dyDescent="0.2">
      <c r="A3" s="49" t="s">
        <v>90</v>
      </c>
      <c r="B3" s="104">
        <f>VLOOKUP($H$4,入力シート!A:AY,3)</f>
        <v>0</v>
      </c>
      <c r="C3" s="105"/>
      <c r="D3" s="105"/>
      <c r="E3" s="96" t="s">
        <v>89</v>
      </c>
      <c r="F3" s="97"/>
      <c r="H3" s="107"/>
      <c r="I3" s="107"/>
      <c r="J3" s="62"/>
    </row>
    <row r="4" spans="1:10" ht="42" customHeight="1" thickBot="1" x14ac:dyDescent="0.2">
      <c r="A4" s="50" t="s">
        <v>91</v>
      </c>
      <c r="B4" s="104">
        <f>'学校情報シート（参考）'!C4</f>
        <v>0</v>
      </c>
      <c r="C4" s="105"/>
      <c r="D4" s="105"/>
      <c r="E4" s="47" t="s">
        <v>78</v>
      </c>
      <c r="F4" s="64" t="str">
        <f>VLOOKUP($H$4,入力シート!A:AY,7)&amp;"年"</f>
        <v>年</v>
      </c>
      <c r="H4" s="108">
        <v>1</v>
      </c>
      <c r="I4" s="109"/>
    </row>
    <row r="5" spans="1:10" ht="21" customHeight="1" x14ac:dyDescent="0.15">
      <c r="A5" s="98" t="s">
        <v>77</v>
      </c>
      <c r="B5" s="110">
        <f>'学校情報シート（参考）'!C6</f>
        <v>0</v>
      </c>
      <c r="C5" s="100"/>
      <c r="D5" s="100" t="str">
        <f>VLOOKUP($H$4,入力シート!A:AY,4)&amp;"年"</f>
        <v>年</v>
      </c>
      <c r="E5" s="63">
        <f>VLOOKUP($H$4,入力シート!A:AY,12)</f>
        <v>0</v>
      </c>
      <c r="F5" s="69">
        <f>VLOOKUP($H$4,入力シート!A:AY,13)</f>
        <v>0</v>
      </c>
    </row>
    <row r="6" spans="1:10" ht="21" customHeight="1" x14ac:dyDescent="0.15">
      <c r="A6" s="99"/>
      <c r="B6" s="111"/>
      <c r="C6" s="101"/>
      <c r="D6" s="101"/>
      <c r="E6" s="63">
        <f>VLOOKUP($H$4,入力シート!A:AY,14)</f>
        <v>0</v>
      </c>
      <c r="F6" s="69">
        <f>VLOOKUP($H$4,入力シート!A:AY,15)</f>
        <v>0</v>
      </c>
    </row>
    <row r="7" spans="1:10" ht="21" customHeight="1" x14ac:dyDescent="0.15">
      <c r="A7" s="102" t="s">
        <v>87</v>
      </c>
      <c r="B7" s="103"/>
      <c r="C7" s="103"/>
      <c r="D7" s="103"/>
      <c r="E7" s="63">
        <f>VLOOKUP($H$4,入力シート!A:AY,16)</f>
        <v>0</v>
      </c>
      <c r="F7" s="69">
        <f>VLOOKUP($H$4,入力シート!A:AY,17)</f>
        <v>0</v>
      </c>
    </row>
    <row r="8" spans="1:10" ht="21" customHeight="1" x14ac:dyDescent="0.15">
      <c r="A8" s="102"/>
      <c r="B8" s="103"/>
      <c r="C8" s="103"/>
      <c r="D8" s="103"/>
      <c r="E8" s="63">
        <f>VLOOKUP($H$4,入力シート!A:AY,18)</f>
        <v>0</v>
      </c>
      <c r="F8" s="69">
        <f>VLOOKUP($H$4,入力シート!A:AY,19)</f>
        <v>0</v>
      </c>
    </row>
    <row r="9" spans="1:10" ht="21" customHeight="1" x14ac:dyDescent="0.15">
      <c r="A9" s="89">
        <f>VLOOKUP($H$4,入力シート!A:AY,5)</f>
        <v>0</v>
      </c>
      <c r="B9" s="90"/>
      <c r="C9" s="90"/>
      <c r="D9" s="90"/>
      <c r="E9" s="63">
        <f>VLOOKUP($H$4,入力シート!A:AY,20)</f>
        <v>0</v>
      </c>
      <c r="F9" s="69">
        <f>VLOOKUP($H$4,入力シート!A:AY,21)</f>
        <v>0</v>
      </c>
    </row>
    <row r="10" spans="1:10" ht="21" customHeight="1" x14ac:dyDescent="0.15">
      <c r="A10" s="89"/>
      <c r="B10" s="90"/>
      <c r="C10" s="90"/>
      <c r="D10" s="90"/>
      <c r="E10" s="63">
        <f>VLOOKUP($H$4,入力シート!A:AY,22)</f>
        <v>0</v>
      </c>
      <c r="F10" s="69">
        <f>VLOOKUP($H$4,入力シート!A:AY,23)</f>
        <v>0</v>
      </c>
    </row>
    <row r="11" spans="1:10" ht="21" customHeight="1" x14ac:dyDescent="0.15">
      <c r="A11" s="89"/>
      <c r="B11" s="90"/>
      <c r="C11" s="90"/>
      <c r="D11" s="90"/>
      <c r="E11" s="63">
        <f>VLOOKUP($H$4,入力シート!A:AY,24)</f>
        <v>0</v>
      </c>
      <c r="F11" s="69">
        <f>VLOOKUP($H$4,入力シート!A:AY,25)</f>
        <v>0</v>
      </c>
    </row>
    <row r="12" spans="1:10" ht="21" customHeight="1" x14ac:dyDescent="0.15">
      <c r="A12" s="89"/>
      <c r="B12" s="90"/>
      <c r="C12" s="90"/>
      <c r="D12" s="90"/>
      <c r="E12" s="63">
        <f>VLOOKUP($H$4,入力シート!A:AY,26)</f>
        <v>0</v>
      </c>
      <c r="F12" s="69">
        <f>VLOOKUP($H$4,入力シート!A:AY,27)</f>
        <v>0</v>
      </c>
    </row>
    <row r="13" spans="1:10" ht="21" customHeight="1" x14ac:dyDescent="0.15">
      <c r="A13" s="89"/>
      <c r="B13" s="90"/>
      <c r="C13" s="90"/>
      <c r="D13" s="90"/>
      <c r="E13" s="63">
        <f>VLOOKUP($H$4,入力シート!A:AY,28)</f>
        <v>0</v>
      </c>
      <c r="F13" s="69">
        <f>VLOOKUP($H$4,入力シート!A:AY,29)</f>
        <v>0</v>
      </c>
    </row>
    <row r="14" spans="1:10" ht="21" customHeight="1" x14ac:dyDescent="0.15">
      <c r="A14" s="89"/>
      <c r="B14" s="90"/>
      <c r="C14" s="90"/>
      <c r="D14" s="90"/>
      <c r="E14" s="63">
        <f>VLOOKUP($H$4,入力シート!A:AY,30)</f>
        <v>0</v>
      </c>
      <c r="F14" s="69">
        <f>VLOOKUP($H$4,入力シート!A:AY,31)</f>
        <v>0</v>
      </c>
    </row>
    <row r="15" spans="1:10" ht="21" customHeight="1" x14ac:dyDescent="0.15">
      <c r="A15" s="89"/>
      <c r="B15" s="90"/>
      <c r="C15" s="90"/>
      <c r="D15" s="90"/>
      <c r="E15" s="63">
        <f>VLOOKUP($H$4,入力シート!A:AY,32)</f>
        <v>0</v>
      </c>
      <c r="F15" s="69">
        <f>VLOOKUP($H$4,入力シート!A:AY,33)</f>
        <v>0</v>
      </c>
    </row>
    <row r="16" spans="1:10" ht="21" customHeight="1" x14ac:dyDescent="0.15">
      <c r="A16" s="89"/>
      <c r="B16" s="90"/>
      <c r="C16" s="90"/>
      <c r="D16" s="90"/>
      <c r="E16" s="63">
        <f>VLOOKUP($H$4,入力シート!A:AY,34)</f>
        <v>0</v>
      </c>
      <c r="F16" s="69">
        <f>VLOOKUP($H$4,入力シート!A:AY,35)</f>
        <v>0</v>
      </c>
    </row>
    <row r="17" spans="1:6" ht="21" customHeight="1" x14ac:dyDescent="0.15">
      <c r="A17" s="89"/>
      <c r="B17" s="90"/>
      <c r="C17" s="90"/>
      <c r="D17" s="90"/>
      <c r="E17" s="63">
        <f>VLOOKUP($H$4,入力シート!A:AY,36)</f>
        <v>0</v>
      </c>
      <c r="F17" s="69">
        <f>VLOOKUP($H$4,入力シート!A:AY,37)</f>
        <v>0</v>
      </c>
    </row>
    <row r="18" spans="1:6" ht="21" customHeight="1" x14ac:dyDescent="0.15">
      <c r="A18" s="89"/>
      <c r="B18" s="90"/>
      <c r="C18" s="90"/>
      <c r="D18" s="90"/>
      <c r="E18" s="63">
        <f>VLOOKUP($H$4,入力シート!A:AY,38)</f>
        <v>0</v>
      </c>
      <c r="F18" s="69">
        <f>VLOOKUP($H$4,入力シート!A:AY,39)</f>
        <v>0</v>
      </c>
    </row>
    <row r="19" spans="1:6" ht="21" customHeight="1" x14ac:dyDescent="0.15">
      <c r="A19" s="89"/>
      <c r="B19" s="90"/>
      <c r="C19" s="90"/>
      <c r="D19" s="90"/>
      <c r="E19" s="63">
        <f>VLOOKUP($H$4,入力シート!A:AY,40)</f>
        <v>0</v>
      </c>
      <c r="F19" s="69">
        <f>VLOOKUP($H$4,入力シート!A:AY,41)</f>
        <v>0</v>
      </c>
    </row>
    <row r="20" spans="1:6" ht="21" customHeight="1" x14ac:dyDescent="0.15">
      <c r="A20" s="89"/>
      <c r="B20" s="90"/>
      <c r="C20" s="90"/>
      <c r="D20" s="90"/>
      <c r="E20" s="63">
        <f>VLOOKUP($H$4,入力シート!A:AY,42)</f>
        <v>0</v>
      </c>
      <c r="F20" s="69">
        <f>VLOOKUP($H$4,入力シート!A:AY,43)</f>
        <v>0</v>
      </c>
    </row>
    <row r="21" spans="1:6" ht="21" customHeight="1" x14ac:dyDescent="0.15">
      <c r="A21" s="89"/>
      <c r="B21" s="90"/>
      <c r="C21" s="90"/>
      <c r="D21" s="90"/>
      <c r="E21" s="63">
        <f>VLOOKUP($H$4,入力シート!A:AY,44)</f>
        <v>0</v>
      </c>
      <c r="F21" s="69">
        <f>VLOOKUP($H$4,入力シート!A:AY,45)</f>
        <v>0</v>
      </c>
    </row>
    <row r="22" spans="1:6" ht="21" customHeight="1" x14ac:dyDescent="0.15">
      <c r="A22" s="89"/>
      <c r="B22" s="90"/>
      <c r="C22" s="90"/>
      <c r="D22" s="90"/>
      <c r="E22" s="63">
        <f>VLOOKUP($H$4,入力シート!A:AY,46)</f>
        <v>0</v>
      </c>
      <c r="F22" s="69">
        <f>VLOOKUP($H$4,入力シート!A:AY,47)</f>
        <v>0</v>
      </c>
    </row>
    <row r="23" spans="1:6" ht="21" customHeight="1" x14ac:dyDescent="0.15">
      <c r="A23" s="89"/>
      <c r="B23" s="90"/>
      <c r="C23" s="90"/>
      <c r="D23" s="90"/>
      <c r="E23" s="63">
        <f>VLOOKUP($H$4,入力シート!A:AY,48)</f>
        <v>0</v>
      </c>
      <c r="F23" s="69">
        <f>VLOOKUP($H$4,入力シート!A:AY,49)</f>
        <v>0</v>
      </c>
    </row>
    <row r="24" spans="1:6" ht="21" customHeight="1" x14ac:dyDescent="0.15">
      <c r="A24" s="89"/>
      <c r="B24" s="90"/>
      <c r="C24" s="90"/>
      <c r="D24" s="90"/>
      <c r="E24" s="63">
        <f>VLOOKUP($H$4,入力シート!A:AY,50)</f>
        <v>0</v>
      </c>
      <c r="F24" s="69">
        <f>VLOOKUP($H$4,入力シート!A:AY,51)</f>
        <v>0</v>
      </c>
    </row>
    <row r="25" spans="1:6" ht="21" customHeight="1" x14ac:dyDescent="0.15">
      <c r="A25" s="89"/>
      <c r="B25" s="90"/>
      <c r="C25" s="90"/>
      <c r="D25" s="90"/>
      <c r="E25" s="48" t="s">
        <v>94</v>
      </c>
      <c r="F25" s="65" t="e">
        <f>VLOOKUP($H$4,入力シート!A:AY,8)</f>
        <v>#DIV/0!</v>
      </c>
    </row>
    <row r="26" spans="1:6" s="43" customFormat="1" ht="18.75" customHeight="1" x14ac:dyDescent="0.15">
      <c r="A26" s="51" t="s">
        <v>79</v>
      </c>
      <c r="F26" s="52"/>
    </row>
    <row r="27" spans="1:6" s="43" customFormat="1" ht="15.75" customHeight="1" x14ac:dyDescent="0.15">
      <c r="A27" s="53" t="s">
        <v>92</v>
      </c>
      <c r="F27" s="52"/>
    </row>
    <row r="28" spans="1:6" s="43" customFormat="1" x14ac:dyDescent="0.15">
      <c r="A28" s="53" t="s">
        <v>47</v>
      </c>
      <c r="F28" s="52"/>
    </row>
    <row r="29" spans="1:6" s="43" customFormat="1" ht="18.75" customHeight="1" x14ac:dyDescent="0.15">
      <c r="A29" s="54" t="s">
        <v>80</v>
      </c>
      <c r="F29" s="52"/>
    </row>
    <row r="30" spans="1:6" s="43" customFormat="1" ht="39" customHeight="1" x14ac:dyDescent="0.15">
      <c r="A30" s="55"/>
      <c r="D30" s="56" t="s">
        <v>48</v>
      </c>
      <c r="E30" s="85">
        <f>'学校情報シート（参考）'!C4</f>
        <v>0</v>
      </c>
      <c r="F30" s="86"/>
    </row>
    <row r="31" spans="1:6" s="43" customFormat="1" ht="18.75" customHeight="1" x14ac:dyDescent="0.15">
      <c r="A31" s="55"/>
      <c r="D31" s="56" t="s">
        <v>49</v>
      </c>
      <c r="E31" s="87">
        <f>'学校情報シート（参考）'!C8</f>
        <v>0</v>
      </c>
      <c r="F31" s="88"/>
    </row>
    <row r="32" spans="1:6" s="43" customFormat="1" ht="18" customHeight="1" x14ac:dyDescent="0.15">
      <c r="A32" s="55"/>
      <c r="B32" s="94"/>
      <c r="C32" s="91" t="s">
        <v>95</v>
      </c>
      <c r="D32" s="44" t="s">
        <v>81</v>
      </c>
      <c r="E32" s="112">
        <f>'学校情報シート（参考）'!D11</f>
        <v>0</v>
      </c>
      <c r="F32" s="113"/>
    </row>
    <row r="33" spans="1:6" s="43" customFormat="1" ht="37.5" customHeight="1" x14ac:dyDescent="0.15">
      <c r="A33" s="55"/>
      <c r="B33" s="94"/>
      <c r="C33" s="92"/>
      <c r="D33" s="45" t="s">
        <v>82</v>
      </c>
      <c r="E33" s="85">
        <f>'学校情報シート（参考）'!D13</f>
        <v>0</v>
      </c>
      <c r="F33" s="86"/>
    </row>
    <row r="34" spans="1:6" s="43" customFormat="1" ht="18" customHeight="1" x14ac:dyDescent="0.15">
      <c r="A34" s="55"/>
      <c r="B34" s="94"/>
      <c r="C34" s="92"/>
      <c r="D34" s="45" t="s">
        <v>83</v>
      </c>
      <c r="E34" s="80">
        <f>'学校情報シート（参考）'!D15</f>
        <v>0</v>
      </c>
      <c r="F34" s="81"/>
    </row>
    <row r="35" spans="1:6" s="43" customFormat="1" ht="18" customHeight="1" x14ac:dyDescent="0.15">
      <c r="A35" s="55"/>
      <c r="B35" s="94"/>
      <c r="C35" s="92"/>
      <c r="D35" s="45" t="s">
        <v>84</v>
      </c>
      <c r="E35" s="46" t="s">
        <v>85</v>
      </c>
      <c r="F35" s="57">
        <f>VLOOKUP($H$4,入力シート!A:AY,6)</f>
        <v>0</v>
      </c>
    </row>
    <row r="36" spans="1:6" s="43" customFormat="1" ht="18" customHeight="1" thickBot="1" x14ac:dyDescent="0.2">
      <c r="A36" s="58"/>
      <c r="B36" s="95"/>
      <c r="C36" s="93"/>
      <c r="D36" s="59"/>
      <c r="E36" s="60" t="s">
        <v>86</v>
      </c>
      <c r="F36" s="61">
        <f>'学校情報シート（参考）'!D17</f>
        <v>0</v>
      </c>
    </row>
    <row r="37" spans="1:6" ht="15.75" customHeight="1" x14ac:dyDescent="0.15">
      <c r="A37" s="42" t="s">
        <v>93</v>
      </c>
    </row>
  </sheetData>
  <mergeCells count="18">
    <mergeCell ref="H2:I3"/>
    <mergeCell ref="H4:I4"/>
    <mergeCell ref="B5:C6"/>
    <mergeCell ref="E32:F32"/>
    <mergeCell ref="E33:F33"/>
    <mergeCell ref="E34:F34"/>
    <mergeCell ref="A2:F2"/>
    <mergeCell ref="E30:F30"/>
    <mergeCell ref="E31:F31"/>
    <mergeCell ref="A9:D25"/>
    <mergeCell ref="C32:C36"/>
    <mergeCell ref="B32:B36"/>
    <mergeCell ref="E3:F3"/>
    <mergeCell ref="A5:A6"/>
    <mergeCell ref="D5:D6"/>
    <mergeCell ref="A7:D8"/>
    <mergeCell ref="B3:D3"/>
    <mergeCell ref="B4:D4"/>
  </mergeCells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学校情報シート（参考）</vt:lpstr>
      <vt:lpstr>印刷用シート（参考）</vt:lpstr>
      <vt:lpstr>'印刷用シート（参考）'!Print_Area</vt:lpstr>
      <vt:lpstr>'学校情報シート（参考）'!Print_Area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2025-12-04T07:00:05Z</dcterms:modified>
</cp:coreProperties>
</file>