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２③雇表（認定こども園用）" sheetId="6" r:id="rId1"/>
    <sheet name="２③雇表（認定こども園用） (記載例)" sheetId="7" r:id="rId2"/>
  </sheets>
  <externalReferences>
    <externalReference r:id="rId3"/>
    <externalReference r:id="rId4"/>
    <externalReference r:id="rId5"/>
    <externalReference r:id="rId6"/>
    <externalReference r:id="rId7"/>
  </externalReferences>
  <definedNames>
    <definedName name="____Qr228">#REF!</definedName>
    <definedName name="___Qr228" localSheetId="1">#REF!</definedName>
    <definedName name="___Qr228">#REF!</definedName>
    <definedName name="__Qr228" localSheetId="1">#REF!</definedName>
    <definedName name="__Qr228">#REF!</definedName>
    <definedName name="_Qr228" localSheetId="0">#REF!</definedName>
    <definedName name="_Qr228" localSheetId="1">#REF!</definedName>
    <definedName name="_Qr228">#REF!</definedName>
    <definedName name="_xlnm.Print_Area" localSheetId="0">'２③雇表（認定こども園用）'!$A$1:$BG$715</definedName>
    <definedName name="_xlnm.Print_Area" localSheetId="1">'２③雇表（認定こども園用） (記載例)'!$A$1:$BG$529</definedName>
    <definedName name="_xlnm.Print_Titles" localSheetId="0">'２③雇表（認定こども園用）'!$1:$1</definedName>
    <definedName name="_xlnm.Print_Titles" localSheetId="1">'２③雇表（認定こども園用） (記載例)'!$1:$1</definedName>
    <definedName name="っっｗ" localSheetId="0">#REF!,#REF!,#REF!,#REF!</definedName>
    <definedName name="っっｗ" localSheetId="1">#REF!,#REF!,#REF!,#REF!</definedName>
    <definedName name="っっｗ">#REF!,#REF!,#REF!,#REF!</definedName>
    <definedName name="地域区分" localSheetId="0">[1]【幼稚園】試算シート!$CF$9:$CF$16</definedName>
    <definedName name="地域区分" localSheetId="1">[1]【幼稚園】試算シート!$CF$9:$CF$16</definedName>
    <definedName name="地域区分">[2]【幼稚園】試算シート!$CF$9:$CF$16</definedName>
    <definedName name="適否" localSheetId="0">[1]加算率入力!$AO$11:$AO$12</definedName>
    <definedName name="適否" localSheetId="1">[1]加算率入力!$AO$11:$AO$12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 localSheetId="1">#REF!,#REF!,#REF!,#REF!,#REF!,#REF!,#REF!,#REF!,#REF!,#REF!,#REF!,#REF!,#REF!,#REF!,#REF!,#REF!,#REF!,#REF!,#REF!,#REF!,#REF!,#REF!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 localSheetId="1">[4]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 localSheetId="1">'[5]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 localSheetId="1">[3]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 localSheetId="1">[1]加算率入力!$AM$11:$AM$22</definedName>
    <definedName name="平均勤続年数">[2]加算率入力!$AM$11:$AM$22</definedName>
  </definedNames>
  <calcPr calcId="152511"/>
</workbook>
</file>

<file path=xl/calcChain.xml><?xml version="1.0" encoding="utf-8"?>
<calcChain xmlns="http://schemas.openxmlformats.org/spreadsheetml/2006/main">
  <c r="D708" i="6" l="1"/>
  <c r="D705" i="6"/>
  <c r="BA607" i="6" l="1"/>
  <c r="AU599" i="6"/>
  <c r="AU597" i="6"/>
  <c r="AU595" i="6"/>
  <c r="AU593" i="6"/>
  <c r="AU591" i="6"/>
  <c r="AU589" i="6"/>
  <c r="AU587" i="6"/>
  <c r="AW290" i="6" l="1"/>
  <c r="AS458" i="6"/>
  <c r="AT502" i="7" l="1"/>
  <c r="AF16" i="6"/>
  <c r="AR17" i="6" s="1"/>
  <c r="AU603" i="6" l="1"/>
  <c r="AU601" i="6"/>
  <c r="AR287" i="6"/>
  <c r="AR284" i="6"/>
  <c r="AR281" i="6"/>
  <c r="AR278" i="6"/>
  <c r="AR275" i="6"/>
  <c r="AR272" i="6"/>
  <c r="AR269" i="6"/>
  <c r="AR266" i="6"/>
  <c r="AR263" i="6"/>
  <c r="AR260" i="6"/>
  <c r="AR257" i="6"/>
  <c r="AR254" i="6"/>
  <c r="AR251" i="6"/>
  <c r="AR248" i="6"/>
  <c r="AR245" i="6"/>
  <c r="AR242" i="6"/>
  <c r="AR239" i="6"/>
  <c r="AR236" i="6"/>
  <c r="AR233" i="6"/>
  <c r="AR230" i="6"/>
  <c r="AR227" i="6" l="1"/>
  <c r="AR224" i="6"/>
  <c r="AR221" i="6"/>
  <c r="AR218" i="6"/>
  <c r="AR215" i="6"/>
  <c r="AR212" i="6"/>
  <c r="AR209" i="6"/>
  <c r="AR206" i="6"/>
  <c r="AT688" i="6" l="1"/>
  <c r="U708" i="6" s="1"/>
  <c r="U522" i="7"/>
  <c r="AO498" i="7"/>
  <c r="AO496" i="7"/>
  <c r="AO494" i="7"/>
  <c r="AT697" i="6"/>
  <c r="AO684" i="6"/>
  <c r="AO682" i="6"/>
  <c r="AO680" i="6"/>
  <c r="AM34" i="6" l="1"/>
  <c r="AL487" i="6" l="1"/>
  <c r="AV468" i="6"/>
  <c r="AT511" i="7" l="1"/>
  <c r="D522" i="7" s="1"/>
  <c r="AO492" i="7" l="1"/>
  <c r="AO490" i="7"/>
  <c r="AU336" i="7" l="1"/>
  <c r="AU504" i="6" l="1"/>
  <c r="AO678" i="6" l="1"/>
  <c r="AO676" i="6"/>
  <c r="AU450" i="7" l="1"/>
  <c r="AU442" i="7"/>
  <c r="AU636" i="6"/>
  <c r="AU628" i="6"/>
  <c r="AU480" i="7" l="1"/>
  <c r="AU474" i="7"/>
  <c r="AU468" i="7"/>
  <c r="AU466" i="7"/>
  <c r="AU432" i="7"/>
  <c r="AU421" i="7"/>
  <c r="AU419" i="7"/>
  <c r="AU417" i="7"/>
  <c r="AZ406" i="7"/>
  <c r="AZ403" i="7"/>
  <c r="AZ396" i="7"/>
  <c r="AZ380" i="7"/>
  <c r="AZ368" i="7"/>
  <c r="AZ365" i="7"/>
  <c r="AZ362" i="7"/>
  <c r="AZ359" i="7"/>
  <c r="AZ356" i="7"/>
  <c r="AL319" i="7"/>
  <c r="AV306" i="7"/>
  <c r="AV303" i="7"/>
  <c r="AV300" i="7"/>
  <c r="AS290" i="7"/>
  <c r="AS293" i="7" s="1"/>
  <c r="AR203" i="7"/>
  <c r="AR200" i="7"/>
  <c r="AR197" i="7"/>
  <c r="AR194" i="7"/>
  <c r="AR191" i="7"/>
  <c r="AR188" i="7"/>
  <c r="AR185" i="7"/>
  <c r="AR182" i="7"/>
  <c r="AR179" i="7"/>
  <c r="AR176" i="7"/>
  <c r="AR173" i="7"/>
  <c r="AR170" i="7"/>
  <c r="AR167" i="7"/>
  <c r="AR164" i="7"/>
  <c r="AR161" i="7"/>
  <c r="AU151" i="7"/>
  <c r="O111" i="7"/>
  <c r="AC111" i="7" s="1"/>
  <c r="AL111" i="7" s="1"/>
  <c r="O109" i="7"/>
  <c r="X109" i="7" s="1"/>
  <c r="O107" i="7"/>
  <c r="X107" i="7" s="1"/>
  <c r="O105" i="7"/>
  <c r="AC105" i="7" s="1"/>
  <c r="AL105" i="7" s="1"/>
  <c r="O103" i="7"/>
  <c r="AC103" i="7" s="1"/>
  <c r="AL103" i="7" s="1"/>
  <c r="AI74" i="7"/>
  <c r="AE74" i="7"/>
  <c r="AB74" i="7"/>
  <c r="X74" i="7"/>
  <c r="T74" i="7"/>
  <c r="O74" i="7"/>
  <c r="AV78" i="7" s="1"/>
  <c r="AI72" i="7"/>
  <c r="AB72" i="7"/>
  <c r="T72" i="7"/>
  <c r="O72" i="7"/>
  <c r="BP88" i="7" s="1"/>
  <c r="AC90" i="7" s="1"/>
  <c r="AM68" i="7"/>
  <c r="AV68" i="7" s="1"/>
  <c r="AM62" i="7"/>
  <c r="AV62" i="7" s="1"/>
  <c r="AM57" i="7"/>
  <c r="AV57" i="7" s="1"/>
  <c r="AM55" i="7"/>
  <c r="AV55" i="7" s="1"/>
  <c r="AM48" i="7"/>
  <c r="AV48" i="7" s="1"/>
  <c r="AM43" i="7"/>
  <c r="AV43" i="7" s="1"/>
  <c r="AM41" i="7"/>
  <c r="AV41" i="7" s="1"/>
  <c r="AM36" i="7"/>
  <c r="AV36" i="7" s="1"/>
  <c r="AM34" i="7"/>
  <c r="AV34" i="7" s="1"/>
  <c r="T29" i="7"/>
  <c r="T16" i="7"/>
  <c r="G16" i="7"/>
  <c r="AU666" i="6"/>
  <c r="AU660" i="6"/>
  <c r="AU654" i="6"/>
  <c r="AU652" i="6"/>
  <c r="AU618" i="6"/>
  <c r="AU607" i="6"/>
  <c r="AU605" i="6"/>
  <c r="AU585" i="6"/>
  <c r="AZ574" i="6"/>
  <c r="AZ571" i="6"/>
  <c r="AZ564" i="6"/>
  <c r="AZ548" i="6"/>
  <c r="AZ536" i="6"/>
  <c r="AZ533" i="6"/>
  <c r="AZ530" i="6"/>
  <c r="AZ527" i="6"/>
  <c r="AZ524" i="6"/>
  <c r="AV474" i="6"/>
  <c r="AV471" i="6"/>
  <c r="AS461" i="6"/>
  <c r="AR203" i="6"/>
  <c r="AR200" i="6"/>
  <c r="AR197" i="6"/>
  <c r="AR194" i="6"/>
  <c r="AR191" i="6"/>
  <c r="AR188" i="6"/>
  <c r="AR185" i="6"/>
  <c r="AR182" i="6"/>
  <c r="AR179" i="6"/>
  <c r="AR176" i="6"/>
  <c r="AR173" i="6"/>
  <c r="AR170" i="6"/>
  <c r="AR167" i="6"/>
  <c r="AR164" i="6"/>
  <c r="AR161" i="6"/>
  <c r="AU151" i="6"/>
  <c r="O111" i="6"/>
  <c r="AC111" i="6" s="1"/>
  <c r="AL111" i="6" s="1"/>
  <c r="O109" i="6"/>
  <c r="X109" i="6" s="1"/>
  <c r="O107" i="6"/>
  <c r="X107" i="6" s="1"/>
  <c r="O105" i="6"/>
  <c r="O103" i="6"/>
  <c r="X103" i="6" s="1"/>
  <c r="AI74" i="6"/>
  <c r="AE74" i="6"/>
  <c r="AB74" i="6"/>
  <c r="X74" i="6"/>
  <c r="T74" i="6"/>
  <c r="O74" i="6"/>
  <c r="AA119" i="6" s="1"/>
  <c r="AI72" i="6"/>
  <c r="AB72" i="6"/>
  <c r="T72" i="6"/>
  <c r="O72" i="6"/>
  <c r="BP88" i="6" s="1"/>
  <c r="AC90" i="6" s="1"/>
  <c r="AM68" i="6"/>
  <c r="AV68" i="6" s="1"/>
  <c r="AM62" i="6"/>
  <c r="AV62" i="6" s="1"/>
  <c r="AM57" i="6"/>
  <c r="AV57" i="6" s="1"/>
  <c r="AM55" i="6"/>
  <c r="AV55" i="6" s="1"/>
  <c r="AM48" i="6"/>
  <c r="AV48" i="6" s="1"/>
  <c r="AM43" i="6"/>
  <c r="AV43" i="6" s="1"/>
  <c r="AM41" i="6"/>
  <c r="AV41" i="6" s="1"/>
  <c r="AM36" i="6"/>
  <c r="AV36" i="6" s="1"/>
  <c r="AV34" i="6"/>
  <c r="T29" i="6"/>
  <c r="T16" i="6"/>
  <c r="G16" i="6"/>
  <c r="AC105" i="6" l="1"/>
  <c r="AL105" i="6" s="1"/>
  <c r="AI76" i="6"/>
  <c r="BA421" i="7"/>
  <c r="T76" i="7"/>
  <c r="AC109" i="7"/>
  <c r="AL109" i="7" s="1"/>
  <c r="AL113" i="7" s="1"/>
  <c r="AB76" i="6"/>
  <c r="AV76" i="7"/>
  <c r="AB76" i="7"/>
  <c r="AW206" i="7"/>
  <c r="AV80" i="7"/>
  <c r="AI76" i="7"/>
  <c r="X111" i="7"/>
  <c r="AV309" i="7"/>
  <c r="AV477" i="6"/>
  <c r="AC103" i="6"/>
  <c r="AL103" i="6" s="1"/>
  <c r="AV80" i="6"/>
  <c r="T76" i="6"/>
  <c r="AM76" i="6" s="1"/>
  <c r="X105" i="6"/>
  <c r="O76" i="6"/>
  <c r="O76" i="7"/>
  <c r="X103" i="7"/>
  <c r="X105" i="7"/>
  <c r="AA119" i="7"/>
  <c r="AV76" i="6"/>
  <c r="AV78" i="6"/>
  <c r="X111" i="6"/>
  <c r="AC109" i="6"/>
  <c r="AL109" i="6" s="1"/>
  <c r="U705" i="6" l="1"/>
  <c r="AL113" i="6"/>
  <c r="AM76" i="7"/>
  <c r="AV86" i="7"/>
  <c r="X113" i="6"/>
  <c r="AF16" i="7"/>
  <c r="AY25" i="7" s="1"/>
  <c r="D519" i="7"/>
  <c r="U519" i="7" s="1"/>
  <c r="AY22" i="6"/>
  <c r="X113" i="7"/>
  <c r="AQ113" i="7" s="1"/>
  <c r="AV86" i="6"/>
  <c r="BP90" i="7" l="1"/>
  <c r="AM90" i="7" s="1"/>
  <c r="AQ113" i="6"/>
  <c r="AR17" i="7"/>
  <c r="AY22" i="7" s="1"/>
  <c r="AM92" i="7" s="1"/>
  <c r="AM94" i="7" s="1"/>
  <c r="AG121" i="7" s="1"/>
  <c r="AY25" i="6"/>
  <c r="BP90" i="6" s="1"/>
  <c r="AM90" i="6" s="1"/>
  <c r="AM92" i="6"/>
  <c r="AM94" i="6" l="1"/>
  <c r="AG121" i="6" s="1"/>
</calcChain>
</file>

<file path=xl/comments1.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 ref="AU501" authorId="0" shapeId="0">
      <text>
        <r>
          <rPr>
            <sz val="9"/>
            <color indexed="81"/>
            <rFont val="ＭＳ Ｐゴシック"/>
            <family val="3"/>
            <charset val="128"/>
          </rPr>
          <t>「嘱託」を選択した場合は、
氏名の記入は不要です。</t>
        </r>
      </text>
    </comment>
    <comment ref="AC711" authorId="0" shapeId="0">
      <text>
        <r>
          <rPr>
            <sz val="9"/>
            <color indexed="81"/>
            <rFont val="ＭＳ Ｐゴシック"/>
            <family val="3"/>
            <charset val="128"/>
          </rPr>
          <t>５月の届出から記入
※令和２年４月の届出については、記入不要です。</t>
        </r>
      </text>
    </comment>
  </commentList>
</comments>
</file>

<file path=xl/comments2.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 ref="AC525" authorId="0" shapeId="0">
      <text>
        <r>
          <rPr>
            <sz val="9"/>
            <color indexed="81"/>
            <rFont val="ＭＳ Ｐゴシック"/>
            <family val="3"/>
            <charset val="128"/>
          </rPr>
          <t>５月の届出から記入
※令和２年４月の届出については、記入不要です。</t>
        </r>
      </text>
    </comment>
  </commentList>
</comments>
</file>

<file path=xl/sharedStrings.xml><?xml version="1.0" encoding="utf-8"?>
<sst xmlns="http://schemas.openxmlformats.org/spreadsheetml/2006/main" count="1548" uniqueCount="362">
  <si>
    <t>施設・事業所番号</t>
    <rPh sb="0" eb="2">
      <t>シセツ</t>
    </rPh>
    <rPh sb="3" eb="6">
      <t>ジギョウショ</t>
    </rPh>
    <rPh sb="6" eb="8">
      <t>バンゴウ</t>
    </rPh>
    <phoneticPr fontId="4"/>
  </si>
  <si>
    <t>施設・事業所所在区</t>
    <rPh sb="0" eb="2">
      <t>シセツ</t>
    </rPh>
    <rPh sb="3" eb="5">
      <t>ジギョウ</t>
    </rPh>
    <rPh sb="5" eb="6">
      <t>ショ</t>
    </rPh>
    <rPh sb="6" eb="8">
      <t>ショザイ</t>
    </rPh>
    <rPh sb="8" eb="9">
      <t>ク</t>
    </rPh>
    <phoneticPr fontId="4"/>
  </si>
  <si>
    <t>区</t>
    <rPh sb="0" eb="1">
      <t>ク</t>
    </rPh>
    <phoneticPr fontId="4"/>
  </si>
  <si>
    <t>施設名</t>
    <rPh sb="0" eb="2">
      <t>シセツ</t>
    </rPh>
    <rPh sb="2" eb="3">
      <t>メイ</t>
    </rPh>
    <phoneticPr fontId="4"/>
  </si>
  <si>
    <t>事務担当者</t>
    <rPh sb="0" eb="2">
      <t>ジム</t>
    </rPh>
    <rPh sb="2" eb="5">
      <t>タントウシャ</t>
    </rPh>
    <phoneticPr fontId="4"/>
  </si>
  <si>
    <t>連絡先</t>
    <rPh sb="0" eb="3">
      <t>レンラクサキ</t>
    </rPh>
    <phoneticPr fontId="4"/>
  </si>
  <si>
    <t>年度</t>
    <rPh sb="0" eb="1">
      <t>ネン</t>
    </rPh>
    <rPh sb="1" eb="2">
      <t>ド</t>
    </rPh>
    <phoneticPr fontId="4"/>
  </si>
  <si>
    <t>月　分　 雇　用　状　況　表</t>
    <rPh sb="0" eb="1">
      <t>ツキ</t>
    </rPh>
    <rPh sb="2" eb="3">
      <t>フン</t>
    </rPh>
    <rPh sb="5" eb="6">
      <t>ヤトイ</t>
    </rPh>
    <rPh sb="7" eb="8">
      <t>ヨウ</t>
    </rPh>
    <rPh sb="9" eb="10">
      <t>ジョウ</t>
    </rPh>
    <rPh sb="11" eb="12">
      <t>キョウ</t>
    </rPh>
    <rPh sb="13" eb="14">
      <t>ヒョウ</t>
    </rPh>
    <phoneticPr fontId="4"/>
  </si>
  <si>
    <t>※当月１日時点の職員及び児童の状況を記載すること。</t>
    <rPh sb="8" eb="10">
      <t>ショクイン</t>
    </rPh>
    <rPh sb="10" eb="11">
      <t>オヨ</t>
    </rPh>
    <rPh sb="12" eb="14">
      <t>ジドウ</t>
    </rPh>
    <rPh sb="15" eb="17">
      <t>ジョウキョウ</t>
    </rPh>
    <rPh sb="18" eb="20">
      <t>キサイ</t>
    </rPh>
    <phoneticPr fontId="4"/>
  </si>
  <si>
    <t>※勤務実態が雇用契約の状況と異なることが事前に分かっている場合は、シフト表等における勤務予定をもとに記載すること。</t>
    <rPh sb="1" eb="3">
      <t>キンム</t>
    </rPh>
    <rPh sb="3" eb="5">
      <t>ジッタイ</t>
    </rPh>
    <rPh sb="6" eb="8">
      <t>コヨウ</t>
    </rPh>
    <rPh sb="8" eb="10">
      <t>ケイヤク</t>
    </rPh>
    <rPh sb="11" eb="13">
      <t>ジョウキョウ</t>
    </rPh>
    <rPh sb="14" eb="15">
      <t>コト</t>
    </rPh>
    <rPh sb="20" eb="22">
      <t>ジゼン</t>
    </rPh>
    <rPh sb="23" eb="24">
      <t>ワ</t>
    </rPh>
    <rPh sb="29" eb="31">
      <t>バアイ</t>
    </rPh>
    <rPh sb="36" eb="37">
      <t>ヒョウ</t>
    </rPh>
    <rPh sb="37" eb="38">
      <t>トウ</t>
    </rPh>
    <rPh sb="42" eb="44">
      <t>キンム</t>
    </rPh>
    <rPh sb="44" eb="46">
      <t>ヨテイ</t>
    </rPh>
    <rPh sb="50" eb="52">
      <t>キサイ</t>
    </rPh>
    <phoneticPr fontId="4"/>
  </si>
  <si>
    <t>※記載している「１か月の労働時間数」と実際の労働時間数に大幅な差異があることが判明した場合は、記載時間の修正及び過誤再請求を求める場合があります。</t>
    <rPh sb="1" eb="3">
      <t>キサイ</t>
    </rPh>
    <rPh sb="10" eb="11">
      <t>ゲツ</t>
    </rPh>
    <rPh sb="12" eb="14">
      <t>ロウドウ</t>
    </rPh>
    <rPh sb="14" eb="17">
      <t>ジカンスウ</t>
    </rPh>
    <rPh sb="19" eb="21">
      <t>ジッサイ</t>
    </rPh>
    <rPh sb="22" eb="24">
      <t>ロウドウ</t>
    </rPh>
    <rPh sb="24" eb="27">
      <t>ジカンスウ</t>
    </rPh>
    <rPh sb="28" eb="30">
      <t>オオハバ</t>
    </rPh>
    <rPh sb="31" eb="33">
      <t>サイ</t>
    </rPh>
    <rPh sb="39" eb="41">
      <t>ハンメイ</t>
    </rPh>
    <rPh sb="43" eb="45">
      <t>バアイ</t>
    </rPh>
    <rPh sb="47" eb="49">
      <t>キサイ</t>
    </rPh>
    <rPh sb="49" eb="51">
      <t>ジカン</t>
    </rPh>
    <rPh sb="52" eb="54">
      <t>シュウセイ</t>
    </rPh>
    <rPh sb="54" eb="55">
      <t>オヨ</t>
    </rPh>
    <rPh sb="56" eb="58">
      <t>カゴ</t>
    </rPh>
    <rPh sb="58" eb="61">
      <t>サイセイキュウ</t>
    </rPh>
    <rPh sb="62" eb="63">
      <t>モト</t>
    </rPh>
    <rPh sb="65" eb="67">
      <t>バアイ</t>
    </rPh>
    <phoneticPr fontId="4"/>
  </si>
  <si>
    <t>時間</t>
    <rPh sb="0" eb="2">
      <t>ジカン</t>
    </rPh>
    <phoneticPr fontId="4"/>
  </si>
  <si>
    <t>人</t>
    <rPh sb="0" eb="1">
      <t>ニン</t>
    </rPh>
    <phoneticPr fontId="4"/>
  </si>
  <si>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4"/>
  </si>
  <si>
    <t>区
分</t>
    <rPh sb="0" eb="1">
      <t>ク</t>
    </rPh>
    <rPh sb="2" eb="3">
      <t>ブン</t>
    </rPh>
    <phoneticPr fontId="4"/>
  </si>
  <si>
    <t>利用定員</t>
    <rPh sb="0" eb="2">
      <t>リヨウ</t>
    </rPh>
    <rPh sb="2" eb="4">
      <t>テイイン</t>
    </rPh>
    <phoneticPr fontId="4"/>
  </si>
  <si>
    <t>市内児童</t>
    <rPh sb="0" eb="2">
      <t>シナイ</t>
    </rPh>
    <rPh sb="2" eb="4">
      <t>ジドウ</t>
    </rPh>
    <phoneticPr fontId="4"/>
  </si>
  <si>
    <t>合計</t>
    <rPh sb="0" eb="2">
      <t>ゴウケイ</t>
    </rPh>
    <phoneticPr fontId="4"/>
  </si>
  <si>
    <t>３歳児</t>
    <rPh sb="1" eb="3">
      <t>サイジ</t>
    </rPh>
    <phoneticPr fontId="4"/>
  </si>
  <si>
    <t>４歳以上児</t>
    <rPh sb="1" eb="2">
      <t>サイ</t>
    </rPh>
    <rPh sb="2" eb="5">
      <t>イジョウジ</t>
    </rPh>
    <phoneticPr fontId="4"/>
  </si>
  <si>
    <t>※上限人数</t>
    <rPh sb="1" eb="3">
      <t>ジョウゲン</t>
    </rPh>
    <rPh sb="3" eb="5">
      <t>ニンズウ</t>
    </rPh>
    <phoneticPr fontId="4"/>
  </si>
  <si>
    <t>【記入の注意】</t>
    <rPh sb="1" eb="3">
      <t>キニュウ</t>
    </rPh>
    <rPh sb="4" eb="6">
      <t>チュウイ</t>
    </rPh>
    <phoneticPr fontId="4"/>
  </si>
  <si>
    <t>資格
☑チェック</t>
    <rPh sb="0" eb="2">
      <t>シカク</t>
    </rPh>
    <phoneticPr fontId="4"/>
  </si>
  <si>
    <t>氏　　　　　　　　　　　名</t>
    <rPh sb="0" eb="1">
      <t>シ</t>
    </rPh>
    <rPh sb="12" eb="13">
      <t>メイ</t>
    </rPh>
    <phoneticPr fontId="4"/>
  </si>
  <si>
    <t>○○　○○</t>
    <phoneticPr fontId="4"/>
  </si>
  <si>
    <t>平成○○年
４月１日</t>
    <rPh sb="0" eb="2">
      <t>ヘイセイ</t>
    </rPh>
    <phoneticPr fontId="4"/>
  </si>
  <si>
    <t>現施設
雇用開始
年月日</t>
    <rPh sb="0" eb="1">
      <t>ゲン</t>
    </rPh>
    <rPh sb="1" eb="3">
      <t>シセツ</t>
    </rPh>
    <rPh sb="4" eb="6">
      <t>コヨウ</t>
    </rPh>
    <rPh sb="6" eb="8">
      <t>カイシ</t>
    </rPh>
    <rPh sb="9" eb="12">
      <t>ネンガッピ</t>
    </rPh>
    <phoneticPr fontId="4"/>
  </si>
  <si>
    <t>１日の労働
時間数(ａ)
（休憩除く）</t>
    <rPh sb="1" eb="2">
      <t>ニチ</t>
    </rPh>
    <rPh sb="3" eb="5">
      <t>ロウドウ</t>
    </rPh>
    <rPh sb="6" eb="9">
      <t>ジカンスウ</t>
    </rPh>
    <phoneticPr fontId="4"/>
  </si>
  <si>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4"/>
  </si>
  <si>
    <t>１か月の
労働時間数
(ａ×ｂ）</t>
    <rPh sb="2" eb="3">
      <t>ツキ</t>
    </rPh>
    <rPh sb="5" eb="7">
      <t>ロウドウ</t>
    </rPh>
    <rPh sb="7" eb="9">
      <t>ジカン</t>
    </rPh>
    <rPh sb="9" eb="10">
      <t>スウ</t>
    </rPh>
    <phoneticPr fontId="4"/>
  </si>
  <si>
    <t>有無</t>
    <rPh sb="0" eb="2">
      <t>ウム</t>
    </rPh>
    <phoneticPr fontId="4"/>
  </si>
  <si>
    <t>合計労働時間数　①</t>
    <rPh sb="0" eb="2">
      <t>ゴウケイ</t>
    </rPh>
    <rPh sb="2" eb="4">
      <t>ロウドウ</t>
    </rPh>
    <rPh sb="4" eb="6">
      <t>ジカン</t>
    </rPh>
    <rPh sb="6" eb="7">
      <t>スウ</t>
    </rPh>
    <phoneticPr fontId="4"/>
  </si>
  <si>
    <t>氏　　　　　　　　　　名</t>
    <rPh sb="0" eb="1">
      <t>シ</t>
    </rPh>
    <rPh sb="11" eb="12">
      <t>メイ</t>
    </rPh>
    <phoneticPr fontId="4"/>
  </si>
  <si>
    <r>
      <t>（登録番号：</t>
    </r>
    <r>
      <rPr>
        <sz val="11"/>
        <rFont val="HGS創英角ｺﾞｼｯｸUB"/>
        <family val="3"/>
        <charset val="128"/>
      </rPr>
      <t>000000</t>
    </r>
    <r>
      <rPr>
        <sz val="11"/>
        <rFont val="ＭＳ Ｐ明朝"/>
        <family val="1"/>
        <charset val="128"/>
      </rPr>
      <t>）</t>
    </r>
    <rPh sb="1" eb="3">
      <t>トウロク</t>
    </rPh>
    <rPh sb="3" eb="5">
      <t>バンゴウ</t>
    </rPh>
    <phoneticPr fontId="4"/>
  </si>
  <si>
    <t>②　月120時間以上の看護職に加えて、更に雇用している１か月あたり所定労働時間40時間以上の看護職</t>
    <rPh sb="2" eb="3">
      <t>ツキ</t>
    </rPh>
    <rPh sb="6" eb="8">
      <t>ジカン</t>
    </rPh>
    <rPh sb="8" eb="10">
      <t>イジョウ</t>
    </rPh>
    <rPh sb="11" eb="14">
      <t>カンゴショク</t>
    </rPh>
    <rPh sb="15" eb="16">
      <t>クワ</t>
    </rPh>
    <rPh sb="19" eb="20">
      <t>サラ</t>
    </rPh>
    <rPh sb="21" eb="23">
      <t>コヨウ</t>
    </rPh>
    <rPh sb="29" eb="30">
      <t>ツキ</t>
    </rPh>
    <rPh sb="33" eb="35">
      <t>ショテイ</t>
    </rPh>
    <rPh sb="35" eb="37">
      <t>ロウドウ</t>
    </rPh>
    <rPh sb="37" eb="39">
      <t>ジカン</t>
    </rPh>
    <rPh sb="41" eb="43">
      <t>ジカン</t>
    </rPh>
    <rPh sb="43" eb="45">
      <t>イジョウ</t>
    </rPh>
    <rPh sb="46" eb="49">
      <t>カンゴショク</t>
    </rPh>
    <phoneticPr fontId="4"/>
  </si>
  <si>
    <t>※１か月あたり60時間以上の勤務を契約していること。</t>
    <rPh sb="3" eb="4">
      <t>ゲツ</t>
    </rPh>
    <rPh sb="9" eb="11">
      <t>ジカン</t>
    </rPh>
    <rPh sb="11" eb="13">
      <t>イジョウ</t>
    </rPh>
    <rPh sb="14" eb="16">
      <t>キンム</t>
    </rPh>
    <rPh sb="17" eb="19">
      <t>ケイヤク</t>
    </rPh>
    <phoneticPr fontId="4"/>
  </si>
  <si>
    <t>※当月１日時点で産休・育休及び病休となっている者については含めないこと。ただし、代替職員は含めてよい。</t>
    <rPh sb="1" eb="3">
      <t>トウゲツ</t>
    </rPh>
    <rPh sb="4" eb="5">
      <t>ニチ</t>
    </rPh>
    <rPh sb="5" eb="7">
      <t>ジテン</t>
    </rPh>
    <rPh sb="8" eb="10">
      <t>サンキュウ</t>
    </rPh>
    <rPh sb="11" eb="12">
      <t>イク</t>
    </rPh>
    <rPh sb="12" eb="13">
      <t>キュウ</t>
    </rPh>
    <rPh sb="13" eb="14">
      <t>オヨ</t>
    </rPh>
    <rPh sb="15" eb="16">
      <t>ビョウ</t>
    </rPh>
    <rPh sb="16" eb="17">
      <t>キュウ</t>
    </rPh>
    <rPh sb="23" eb="24">
      <t>モノ</t>
    </rPh>
    <rPh sb="29" eb="30">
      <t>フク</t>
    </rPh>
    <rPh sb="40" eb="42">
      <t>ダイタイ</t>
    </rPh>
    <rPh sb="42" eb="44">
      <t>ショクイン</t>
    </rPh>
    <rPh sb="45" eb="46">
      <t>フク</t>
    </rPh>
    <phoneticPr fontId="4"/>
  </si>
  <si>
    <t>※雇用状況表に記載する職員は、原則、各加算項目対象欄において氏名の重複がないこと。</t>
    <rPh sb="1" eb="3">
      <t>コヨウ</t>
    </rPh>
    <rPh sb="3" eb="5">
      <t>ジョウキョウ</t>
    </rPh>
    <rPh sb="5" eb="6">
      <t>ヒョウ</t>
    </rPh>
    <rPh sb="7" eb="9">
      <t>キサイ</t>
    </rPh>
    <rPh sb="11" eb="13">
      <t>ショクイン</t>
    </rPh>
    <rPh sb="15" eb="17">
      <t>ゲンソク</t>
    </rPh>
    <rPh sb="18" eb="19">
      <t>カク</t>
    </rPh>
    <rPh sb="19" eb="21">
      <t>カサン</t>
    </rPh>
    <rPh sb="21" eb="23">
      <t>コウモク</t>
    </rPh>
    <rPh sb="23" eb="25">
      <t>タイショウ</t>
    </rPh>
    <rPh sb="25" eb="26">
      <t>ラン</t>
    </rPh>
    <rPh sb="30" eb="32">
      <t>シメイ</t>
    </rPh>
    <rPh sb="33" eb="35">
      <t>チョウフク</t>
    </rPh>
    <phoneticPr fontId="4"/>
  </si>
  <si>
    <t>①÷160時間</t>
    <rPh sb="5" eb="7">
      <t>ジカン</t>
    </rPh>
    <phoneticPr fontId="4"/>
  </si>
  <si>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4"/>
  </si>
  <si>
    <t>年齢区分</t>
    <rPh sb="0" eb="2">
      <t>ネンレイ</t>
    </rPh>
    <rPh sb="2" eb="4">
      <t>クブン</t>
    </rPh>
    <phoneticPr fontId="4"/>
  </si>
  <si>
    <t>（小数点第２位
以下切捨て）</t>
    <rPh sb="1" eb="4">
      <t>ショウスウテン</t>
    </rPh>
    <rPh sb="4" eb="5">
      <t>ダイ</t>
    </rPh>
    <rPh sb="6" eb="7">
      <t>クライ</t>
    </rPh>
    <rPh sb="8" eb="10">
      <t>イカ</t>
    </rPh>
    <rPh sb="10" eb="12">
      <t>キリス</t>
    </rPh>
    <phoneticPr fontId="4"/>
  </si>
  <si>
    <t>標 準</t>
    <rPh sb="0" eb="1">
      <t>シルベ</t>
    </rPh>
    <rPh sb="2" eb="3">
      <t>ジュン</t>
    </rPh>
    <phoneticPr fontId="4"/>
  </si>
  <si>
    <t>短時間</t>
    <rPh sb="0" eb="3">
      <t>タンジカン</t>
    </rPh>
    <phoneticPr fontId="4"/>
  </si>
  <si>
    <t>０歳児</t>
    <rPh sb="1" eb="3">
      <t>サイジ</t>
    </rPh>
    <phoneticPr fontId="4"/>
  </si>
  <si>
    <t>÷　３　＝　</t>
    <phoneticPr fontId="4"/>
  </si>
  <si>
    <t>１歳児</t>
    <rPh sb="1" eb="3">
      <t>サイジ</t>
    </rPh>
    <phoneticPr fontId="4"/>
  </si>
  <si>
    <t>２歳児</t>
    <rPh sb="1" eb="3">
      <t>サイジ</t>
    </rPh>
    <phoneticPr fontId="4"/>
  </si>
  <si>
    <t>÷　15　＝　</t>
    <phoneticPr fontId="4"/>
  </si>
  <si>
    <t>※小数点以下</t>
    <rPh sb="1" eb="4">
      <t>ショウスウテン</t>
    </rPh>
    <rPh sb="4" eb="6">
      <t>イカ</t>
    </rPh>
    <phoneticPr fontId="4"/>
  </si>
  <si>
    <t>四捨五入</t>
    <rPh sb="0" eb="4">
      <t>シシャゴニュウ</t>
    </rPh>
    <phoneticPr fontId="4"/>
  </si>
  <si>
    <t>在園児数合計</t>
    <rPh sb="0" eb="2">
      <t>ザイエン</t>
    </rPh>
    <rPh sb="2" eb="3">
      <t>ジ</t>
    </rPh>
    <rPh sb="3" eb="4">
      <t>スウ</t>
    </rPh>
    <rPh sb="4" eb="6">
      <t>ゴウケイ</t>
    </rPh>
    <phoneticPr fontId="4"/>
  </si>
  <si>
    <t>４歳以上児</t>
    <rPh sb="1" eb="4">
      <t>サイイジョウ</t>
    </rPh>
    <rPh sb="4" eb="5">
      <t>ジ</t>
    </rPh>
    <phoneticPr fontId="4"/>
  </si>
  <si>
    <t>÷　24　＝　</t>
    <phoneticPr fontId="4"/>
  </si>
  <si>
    <t>小計</t>
    <rPh sb="0" eb="1">
      <t>ショウ</t>
    </rPh>
    <rPh sb="1" eb="2">
      <t>ケイ</t>
    </rPh>
    <phoneticPr fontId="4"/>
  </si>
  <si>
    <t>m</t>
    <phoneticPr fontId="4"/>
  </si>
  <si>
    <t>イ：小計①は、市内・市外・私的契約児童数の合計により算出すること。</t>
    <rPh sb="2" eb="4">
      <t>ショウケイ</t>
    </rPh>
    <rPh sb="7" eb="9">
      <t>シナイ</t>
    </rPh>
    <rPh sb="10" eb="12">
      <t>シガイ</t>
    </rPh>
    <rPh sb="13" eb="15">
      <t>シテキ</t>
    </rPh>
    <rPh sb="15" eb="17">
      <t>ケイヤク</t>
    </rPh>
    <rPh sb="17" eb="20">
      <t>ジドウスウ</t>
    </rPh>
    <rPh sb="21" eb="23">
      <t>ゴウケイ</t>
    </rPh>
    <rPh sb="26" eb="28">
      <t>サンシュツ</t>
    </rPh>
    <phoneticPr fontId="4"/>
  </si>
  <si>
    <t>１日の労働
時間数(ａ)
（休憩除く）</t>
    <rPh sb="1" eb="2">
      <t>ニチ</t>
    </rPh>
    <rPh sb="3" eb="5">
      <t>ロウドウ</t>
    </rPh>
    <rPh sb="6" eb="9">
      <t>ジカンスウ</t>
    </rPh>
    <rPh sb="14" eb="16">
      <t>キュウケイ</t>
    </rPh>
    <rPh sb="16" eb="17">
      <t>ノゾ</t>
    </rPh>
    <phoneticPr fontId="4"/>
  </si>
  <si>
    <t>４　請求月初日の職員の雇用状況　　</t>
    <rPh sb="8" eb="10">
      <t>ショクイン</t>
    </rPh>
    <rPh sb="11" eb="13">
      <t>コヨウ</t>
    </rPh>
    <rPh sb="13" eb="15">
      <t>ジョウキョウ</t>
    </rPh>
    <phoneticPr fontId="4"/>
  </si>
  <si>
    <t>※原則として雇用契約で所定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ショテイ</t>
    </rPh>
    <rPh sb="13" eb="15">
      <t>ロウドウ</t>
    </rPh>
    <rPh sb="15" eb="17">
      <t>ジカン</t>
    </rPh>
    <rPh sb="18" eb="20">
      <t>サンテイ</t>
    </rPh>
    <rPh sb="26" eb="27">
      <t>ニチ</t>
    </rPh>
    <rPh sb="28" eb="30">
      <t>ロウドウ</t>
    </rPh>
    <rPh sb="30" eb="32">
      <t>ジカン</t>
    </rPh>
    <rPh sb="32" eb="33">
      <t>スウ</t>
    </rPh>
    <rPh sb="34" eb="37">
      <t>ショウスウテン</t>
    </rPh>
    <rPh sb="37" eb="38">
      <t>ダイ</t>
    </rPh>
    <rPh sb="39" eb="40">
      <t>イ</t>
    </rPh>
    <rPh sb="42" eb="44">
      <t>キニュウ</t>
    </rPh>
    <rPh sb="49" eb="50">
      <t>レイ</t>
    </rPh>
    <rPh sb="53" eb="54">
      <t>フン</t>
    </rPh>
    <rPh sb="64" eb="65">
      <t>フン</t>
    </rPh>
    <rPh sb="75" eb="76">
      <t>フン</t>
    </rPh>
    <rPh sb="88" eb="89">
      <t>ニチ</t>
    </rPh>
    <rPh sb="90" eb="92">
      <t>ロウドウ</t>
    </rPh>
    <rPh sb="92" eb="95">
      <t>ジカンスウ</t>
    </rPh>
    <rPh sb="96" eb="98">
      <t>コテイ</t>
    </rPh>
    <rPh sb="104" eb="106">
      <t>バアイ</t>
    </rPh>
    <rPh sb="111" eb="112">
      <t>ゲツ</t>
    </rPh>
    <rPh sb="113" eb="115">
      <t>ロウドウ</t>
    </rPh>
    <rPh sb="115" eb="118">
      <t>ジカンスウ</t>
    </rPh>
    <rPh sb="120" eb="122">
      <t>キサイ</t>
    </rPh>
    <phoneticPr fontId="4"/>
  </si>
  <si>
    <t>５　保育士育成促進費　　</t>
    <rPh sb="2" eb="5">
      <t>ホイクシ</t>
    </rPh>
    <rPh sb="5" eb="7">
      <t>イクセイ</t>
    </rPh>
    <rPh sb="7" eb="9">
      <t>ソクシン</t>
    </rPh>
    <rPh sb="9" eb="10">
      <t>ヒ</t>
    </rPh>
    <phoneticPr fontId="4"/>
  </si>
  <si>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4"/>
  </si>
  <si>
    <t>保育士資格取得前の直近３か月の保育補助者としての勤務時間</t>
    <rPh sb="15" eb="17">
      <t>ホイク</t>
    </rPh>
    <rPh sb="17" eb="20">
      <t>ホジョシャ</t>
    </rPh>
    <rPh sb="24" eb="26">
      <t>キンム</t>
    </rPh>
    <rPh sb="26" eb="28">
      <t>ジカン</t>
    </rPh>
    <phoneticPr fontId="4"/>
  </si>
  <si>
    <t>対象期間</t>
    <rPh sb="0" eb="2">
      <t>タイショウ</t>
    </rPh>
    <rPh sb="2" eb="4">
      <t>キカン</t>
    </rPh>
    <phoneticPr fontId="4"/>
  </si>
  <si>
    <t>保育士証等登録番号及び登録日</t>
    <rPh sb="0" eb="3">
      <t>ホイクシ</t>
    </rPh>
    <rPh sb="3" eb="4">
      <t>ショウ</t>
    </rPh>
    <rPh sb="4" eb="5">
      <t>トウ</t>
    </rPh>
    <rPh sb="5" eb="7">
      <t>トウロク</t>
    </rPh>
    <rPh sb="7" eb="9">
      <t>バンゴウ</t>
    </rPh>
    <rPh sb="9" eb="10">
      <t>オヨ</t>
    </rPh>
    <rPh sb="11" eb="14">
      <t>トウロクビ</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</si>
  <si>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11</t>
    </r>
    <r>
      <rPr>
        <sz val="9"/>
        <rFont val="ＭＳ Ｐ明朝"/>
        <family val="1"/>
        <charset val="128"/>
      </rPr>
      <t>月</t>
    </r>
    <rPh sb="2" eb="3">
      <t>ネン</t>
    </rPh>
    <rPh sb="5" eb="6">
      <t>ガツ</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</si>
  <si>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12</t>
    </r>
    <r>
      <rPr>
        <sz val="9"/>
        <rFont val="ＭＳ Ｐ明朝"/>
        <family val="1"/>
        <charset val="128"/>
      </rPr>
      <t>月</t>
    </r>
    <rPh sb="2" eb="3">
      <t>ネン</t>
    </rPh>
    <rPh sb="5" eb="6">
      <t>ガツ</t>
    </rPh>
    <phoneticPr fontId="4"/>
  </si>
  <si>
    <t>神奈川県-000000：平成30年１月31日</t>
    <rPh sb="12" eb="14">
      <t>ヘイセイ</t>
    </rPh>
    <rPh sb="16" eb="17">
      <t>ネン</t>
    </rPh>
    <rPh sb="18" eb="19">
      <t>ガツ</t>
    </rPh>
    <rPh sb="21" eb="22">
      <t>ニチ</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</si>
  <si>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１</t>
    </r>
    <r>
      <rPr>
        <sz val="9"/>
        <rFont val="ＭＳ Ｐ明朝"/>
        <family val="1"/>
        <charset val="128"/>
      </rPr>
      <t>月</t>
    </r>
    <rPh sb="2" eb="3">
      <t>ネン</t>
    </rPh>
    <rPh sb="4" eb="5">
      <t>ガツ</t>
    </rPh>
    <phoneticPr fontId="4"/>
  </si>
  <si>
    <t>年度まで</t>
    <rPh sb="0" eb="2">
      <t>ネンド</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</si>
  <si>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２</t>
    </r>
    <r>
      <rPr>
        <sz val="9"/>
        <rFont val="ＭＳ Ｐ明朝"/>
        <family val="1"/>
        <charset val="128"/>
      </rPr>
      <t>月</t>
    </r>
    <rPh sb="2" eb="3">
      <t>ネン</t>
    </rPh>
    <rPh sb="4" eb="5">
      <t>ガツ</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</si>
  <si>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３</t>
    </r>
    <r>
      <rPr>
        <sz val="9"/>
        <rFont val="ＭＳ Ｐ明朝"/>
        <family val="1"/>
        <charset val="128"/>
      </rPr>
      <t>月</t>
    </r>
    <rPh sb="2" eb="3">
      <t>ネン</t>
    </rPh>
    <rPh sb="4" eb="5">
      <t>ガツ</t>
    </rPh>
    <phoneticPr fontId="4"/>
  </si>
  <si>
    <t>年　　月</t>
    <rPh sb="0" eb="1">
      <t>ネン</t>
    </rPh>
    <rPh sb="3" eb="4">
      <t>ガツ</t>
    </rPh>
    <phoneticPr fontId="4"/>
  </si>
  <si>
    <t>※１か月あたり120時間以上の勤務を契約していること。</t>
    <rPh sb="3" eb="4">
      <t>ゲツ</t>
    </rPh>
    <rPh sb="10" eb="12">
      <t>ジカン</t>
    </rPh>
    <rPh sb="12" eb="14">
      <t>イジョウ</t>
    </rPh>
    <rPh sb="15" eb="17">
      <t>キンム</t>
    </rPh>
    <rPh sb="18" eb="20">
      <t>ケイヤク</t>
    </rPh>
    <phoneticPr fontId="4"/>
  </si>
  <si>
    <t>合計労働
時間数</t>
    <rPh sb="0" eb="2">
      <t>ゴウケイ</t>
    </rPh>
    <rPh sb="2" eb="4">
      <t>ロウドウ</t>
    </rPh>
    <rPh sb="5" eb="7">
      <t>ジカン</t>
    </rPh>
    <rPh sb="7" eb="8">
      <t>カズ</t>
    </rPh>
    <phoneticPr fontId="4"/>
  </si>
  <si>
    <t>※複数人を雇用している場合は、契約している労働時間数の合計が120時間以上となること。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</si>
  <si>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※保育士資格取得前の直近３か月の保育補助者としての勤務時間の月60時間以上であること。</t>
    <rPh sb="1" eb="4">
      <t>ホイクシ</t>
    </rPh>
    <rPh sb="4" eb="6">
      <t>シカク</t>
    </rPh>
    <rPh sb="6" eb="8">
      <t>シュトク</t>
    </rPh>
    <rPh sb="8" eb="9">
      <t>マエ</t>
    </rPh>
    <rPh sb="10" eb="12">
      <t>チョッキン</t>
    </rPh>
    <rPh sb="14" eb="15">
      <t>ゲツ</t>
    </rPh>
    <rPh sb="16" eb="18">
      <t>ホイク</t>
    </rPh>
    <rPh sb="18" eb="21">
      <t>ホジョシャ</t>
    </rPh>
    <rPh sb="25" eb="27">
      <t>キンム</t>
    </rPh>
    <rPh sb="27" eb="29">
      <t>ジカン</t>
    </rPh>
    <rPh sb="30" eb="31">
      <t>ツキ</t>
    </rPh>
    <rPh sb="33" eb="35">
      <t>ジカン</t>
    </rPh>
    <rPh sb="35" eb="37">
      <t>イジョウ</t>
    </rPh>
    <phoneticPr fontId="4"/>
  </si>
  <si>
    <t>※対象期間は保育士証の登録日の翌月を含む２年度間。（ただし、登録日が１日の場合は当月を含む２年度間とする）</t>
    <rPh sb="1" eb="3">
      <t>タイショウ</t>
    </rPh>
    <rPh sb="3" eb="5">
      <t>キカン</t>
    </rPh>
    <rPh sb="6" eb="9">
      <t>ホイクシ</t>
    </rPh>
    <rPh sb="9" eb="10">
      <t>ショウ</t>
    </rPh>
    <rPh sb="11" eb="14">
      <t>トウロクビ</t>
    </rPh>
    <rPh sb="15" eb="17">
      <t>ヨクゲツ</t>
    </rPh>
    <rPh sb="18" eb="19">
      <t>フク</t>
    </rPh>
    <rPh sb="21" eb="23">
      <t>ネンド</t>
    </rPh>
    <rPh sb="23" eb="24">
      <t>カン</t>
    </rPh>
    <rPh sb="30" eb="33">
      <t>トウロクビ</t>
    </rPh>
    <rPh sb="35" eb="36">
      <t>ニチ</t>
    </rPh>
    <rPh sb="37" eb="39">
      <t>バアイ</t>
    </rPh>
    <rPh sb="40" eb="42">
      <t>トウゲツ</t>
    </rPh>
    <rPh sb="43" eb="44">
      <t>フク</t>
    </rPh>
    <rPh sb="46" eb="48">
      <t>ネンド</t>
    </rPh>
    <rPh sb="48" eb="49">
      <t>カン</t>
    </rPh>
    <phoneticPr fontId="4"/>
  </si>
  <si>
    <t>①　調理業務の実施体制（自施設の調理設備で調理をしていること）※該当項目の□にチェックを入れてください</t>
    <rPh sb="2" eb="4">
      <t>チョウリ</t>
    </rPh>
    <rPh sb="4" eb="6">
      <t>ギョウム</t>
    </rPh>
    <rPh sb="7" eb="9">
      <t>ジッシ</t>
    </rPh>
    <rPh sb="9" eb="11">
      <t>タイセイ</t>
    </rPh>
    <phoneticPr fontId="4"/>
  </si>
  <si>
    <r>
      <t>　・請求月初日の看護職の雇用状況</t>
    </r>
    <r>
      <rPr>
        <u/>
        <sz val="10"/>
        <rFont val="ＭＳ Ｐ明朝"/>
        <family val="1"/>
        <charset val="128"/>
      </rPr>
      <t>（再掲可）</t>
    </r>
    <rPh sb="8" eb="11">
      <t>カンゴショク</t>
    </rPh>
    <rPh sb="12" eb="14">
      <t>コヨウ</t>
    </rPh>
    <rPh sb="14" eb="16">
      <t>ジョウキョウ</t>
    </rPh>
    <rPh sb="17" eb="19">
      <t>サイケイ</t>
    </rPh>
    <rPh sb="19" eb="20">
      <t>カ</t>
    </rPh>
    <phoneticPr fontId="4"/>
  </si>
  <si>
    <t>※保育補助者として雇用している職員は労働時間数に関わらず、全員記載してください。</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phoneticPr fontId="4"/>
  </si>
  <si>
    <t>※１か月あたり150時間以上の勤務を契約していること。</t>
    <rPh sb="3" eb="4">
      <t>ゲツ</t>
    </rPh>
    <rPh sb="10" eb="12">
      <t>ジカン</t>
    </rPh>
    <rPh sb="12" eb="14">
      <t>イジョウ</t>
    </rPh>
    <rPh sb="15" eb="17">
      <t>キンム</t>
    </rPh>
    <rPh sb="18" eb="20">
      <t>ケイヤク</t>
    </rPh>
    <phoneticPr fontId="4"/>
  </si>
  <si>
    <t>※複数人を雇用している場合は、契約している労働時間数の合計が150時間以上となること。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</si>
  <si>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※利用定員100人以下の場合は１人分（150時間以上）、利用定員101人以上の場合は２人分（300時間以上）まで</t>
    <rPh sb="1" eb="3">
      <t>リヨウ</t>
    </rPh>
    <rPh sb="3" eb="5">
      <t>テイイン</t>
    </rPh>
    <rPh sb="8" eb="11">
      <t>ニンイカ</t>
    </rPh>
    <rPh sb="12" eb="14">
      <t>バアイ</t>
    </rPh>
    <rPh sb="16" eb="18">
      <t>ニンブン</t>
    </rPh>
    <rPh sb="22" eb="26">
      <t>ジカンイジョウ</t>
    </rPh>
    <rPh sb="28" eb="30">
      <t>リヨウ</t>
    </rPh>
    <rPh sb="30" eb="32">
      <t>テイイン</t>
    </rPh>
    <rPh sb="35" eb="38">
      <t>ニンイジョウ</t>
    </rPh>
    <rPh sb="39" eb="41">
      <t>バアイ</t>
    </rPh>
    <rPh sb="43" eb="45">
      <t>ニンブン</t>
    </rPh>
    <rPh sb="49" eb="53">
      <t>ジカンイジョウ</t>
    </rPh>
    <phoneticPr fontId="4"/>
  </si>
  <si>
    <t>（登録番号：　　　　　　　　　　　　　　）</t>
    <rPh sb="1" eb="3">
      <t>トウロク</t>
    </rPh>
    <rPh sb="3" eb="5">
      <t>バンゴウ</t>
    </rPh>
    <phoneticPr fontId="4"/>
  </si>
  <si>
    <t>○○保育園</t>
    <rPh sb="2" eb="5">
      <t>ホイクエン</t>
    </rPh>
    <phoneticPr fontId="4"/>
  </si>
  <si>
    <t>神奈川県-000000：平成30年３月31日</t>
    <rPh sb="12" eb="14">
      <t>ヘイセイ</t>
    </rPh>
    <rPh sb="16" eb="17">
      <t>ネン</t>
    </rPh>
    <rPh sb="18" eb="19">
      <t>ガツ</t>
    </rPh>
    <rPh sb="21" eb="22">
      <t>ニチ</t>
    </rPh>
    <phoneticPr fontId="4"/>
  </si>
  <si>
    <t>第２号様式の３（認定こども園）</t>
    <rPh sb="8" eb="10">
      <t>ニンテイ</t>
    </rPh>
    <rPh sb="13" eb="14">
      <t>エン</t>
    </rPh>
    <phoneticPr fontId="4"/>
  </si>
  <si>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4"/>
  </si>
  <si>
    <t>月160時間以上勤務保育教諭数</t>
    <rPh sb="0" eb="1">
      <t>ツキ</t>
    </rPh>
    <rPh sb="4" eb="6">
      <t>ジカン</t>
    </rPh>
    <rPh sb="6" eb="8">
      <t>イジョウ</t>
    </rPh>
    <rPh sb="8" eb="10">
      <t>キンム</t>
    </rPh>
    <rPh sb="10" eb="12">
      <t>ホイク</t>
    </rPh>
    <rPh sb="12" eb="14">
      <t>キョウユ</t>
    </rPh>
    <rPh sb="14" eb="15">
      <t>スウ</t>
    </rPh>
    <phoneticPr fontId="4"/>
  </si>
  <si>
    <t>ａ</t>
    <phoneticPr fontId="4"/>
  </si>
  <si>
    <t>月160時間未満勤務保育教諭数</t>
    <rPh sb="0" eb="1">
      <t>ツキ</t>
    </rPh>
    <rPh sb="4" eb="6">
      <t>ジカン</t>
    </rPh>
    <rPh sb="6" eb="8">
      <t>ミマン</t>
    </rPh>
    <rPh sb="8" eb="10">
      <t>キンム</t>
    </rPh>
    <rPh sb="10" eb="12">
      <t>ホイク</t>
    </rPh>
    <rPh sb="12" eb="14">
      <t>キョウユ</t>
    </rPh>
    <rPh sb="14" eb="15">
      <t>スウ</t>
    </rPh>
    <phoneticPr fontId="4"/>
  </si>
  <si>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4"/>
  </si>
  <si>
    <t>①</t>
    <phoneticPr fontId="4"/>
  </si>
  <si>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4"/>
  </si>
  <si>
    <t>ｂ</t>
    <phoneticPr fontId="4"/>
  </si>
  <si>
    <t>ｂ小数点第２位</t>
    <rPh sb="1" eb="4">
      <t>ショウスウテン</t>
    </rPh>
    <rPh sb="4" eb="5">
      <t>ダイ</t>
    </rPh>
    <rPh sb="6" eb="7">
      <t>イ</t>
    </rPh>
    <phoneticPr fontId="4"/>
  </si>
  <si>
    <t>※保育教諭数には派遣職員を含む。施設長が保育教諭であっても保育教諭数には含めない。</t>
    <rPh sb="1" eb="3">
      <t>ホイク</t>
    </rPh>
    <rPh sb="3" eb="5">
      <t>キョウユ</t>
    </rPh>
    <rPh sb="5" eb="6">
      <t>スウ</t>
    </rPh>
    <rPh sb="8" eb="10">
      <t>ハケン</t>
    </rPh>
    <rPh sb="10" eb="12">
      <t>ショクイン</t>
    </rPh>
    <rPh sb="13" eb="14">
      <t>フク</t>
    </rPh>
    <rPh sb="16" eb="18">
      <t>シセツ</t>
    </rPh>
    <rPh sb="18" eb="19">
      <t>チョウ</t>
    </rPh>
    <rPh sb="20" eb="22">
      <t>ホイク</t>
    </rPh>
    <rPh sb="22" eb="24">
      <t>キョウユ</t>
    </rPh>
    <rPh sb="29" eb="31">
      <t>ホイク</t>
    </rPh>
    <rPh sb="31" eb="33">
      <t>キョウユ</t>
    </rPh>
    <rPh sb="33" eb="34">
      <t>スウ</t>
    </rPh>
    <rPh sb="36" eb="37">
      <t>フク</t>
    </rPh>
    <phoneticPr fontId="4"/>
  </si>
  <si>
    <t>対象
保育教諭数</t>
    <rPh sb="0" eb="2">
      <t>タイショウ</t>
    </rPh>
    <rPh sb="3" eb="5">
      <t>ホイク</t>
    </rPh>
    <rPh sb="5" eb="7">
      <t>キョウユ</t>
    </rPh>
    <rPh sb="7" eb="8">
      <t>スウ</t>
    </rPh>
    <phoneticPr fontId="4"/>
  </si>
  <si>
    <t>ａ＋b</t>
    <phoneticPr fontId="4"/>
  </si>
  <si>
    <t>※教育補助者除く</t>
    <rPh sb="1" eb="3">
      <t>キョウイク</t>
    </rPh>
    <rPh sb="3" eb="5">
      <t>ホジョ</t>
    </rPh>
    <rPh sb="5" eb="6">
      <t>シャ</t>
    </rPh>
    <rPh sb="6" eb="7">
      <t>ノゾ</t>
    </rPh>
    <phoneticPr fontId="4"/>
  </si>
  <si>
    <t>※教育補助者含む</t>
    <rPh sb="1" eb="3">
      <t>キョウイク</t>
    </rPh>
    <rPh sb="3" eb="5">
      <t>ホジョ</t>
    </rPh>
    <rPh sb="5" eb="6">
      <t>シャ</t>
    </rPh>
    <rPh sb="6" eb="7">
      <t>フク</t>
    </rPh>
    <phoneticPr fontId="4"/>
  </si>
  <si>
    <t>ｔ
人</t>
    <rPh sb="2" eb="3">
      <t>ニン</t>
    </rPh>
    <phoneticPr fontId="4"/>
  </si>
  <si>
    <t>２　国基準の保育教諭数</t>
    <rPh sb="2" eb="3">
      <t>クニ</t>
    </rPh>
    <rPh sb="3" eb="5">
      <t>キジュン</t>
    </rPh>
    <rPh sb="6" eb="8">
      <t>ホイク</t>
    </rPh>
    <rPh sb="8" eb="10">
      <t>キョウユ</t>
    </rPh>
    <rPh sb="10" eb="11">
      <t>スウ</t>
    </rPh>
    <phoneticPr fontId="4"/>
  </si>
  <si>
    <t>年齢区分
☑チェック</t>
    <rPh sb="0" eb="2">
      <t>ネンレイ</t>
    </rPh>
    <rPh sb="2" eb="4">
      <t>クブン</t>
    </rPh>
    <phoneticPr fontId="4"/>
  </si>
  <si>
    <t>認定区分</t>
    <rPh sb="0" eb="2">
      <t>ニンテイ</t>
    </rPh>
    <rPh sb="2" eb="4">
      <t>クブン</t>
    </rPh>
    <phoneticPr fontId="4"/>
  </si>
  <si>
    <t>月１日付　在籍児数</t>
    <phoneticPr fontId="4"/>
  </si>
  <si>
    <t>基　準　保　育　教　諭　数</t>
    <rPh sb="0" eb="3">
      <t>キジュン</t>
    </rPh>
    <rPh sb="4" eb="5">
      <t>ホ</t>
    </rPh>
    <rPh sb="6" eb="7">
      <t>イク</t>
    </rPh>
    <rPh sb="8" eb="9">
      <t>キョウ</t>
    </rPh>
    <rPh sb="10" eb="11">
      <t>サトシ</t>
    </rPh>
    <rPh sb="12" eb="13">
      <t>スウ</t>
    </rPh>
    <phoneticPr fontId="4"/>
  </si>
  <si>
    <t>１号定員</t>
    <rPh sb="1" eb="2">
      <t>ゴウ</t>
    </rPh>
    <rPh sb="2" eb="4">
      <t>テイイン</t>
    </rPh>
    <phoneticPr fontId="4"/>
  </si>
  <si>
    <t>市外児童</t>
    <phoneticPr fontId="4"/>
  </si>
  <si>
    <t>私的
契約</t>
    <rPh sb="0" eb="2">
      <t>シテキ</t>
    </rPh>
    <rPh sb="3" eb="5">
      <t>ケイヤク</t>
    </rPh>
    <phoneticPr fontId="4"/>
  </si>
  <si>
    <t>国基準による保育教諭配置</t>
    <rPh sb="0" eb="1">
      <t>クニ</t>
    </rPh>
    <rPh sb="1" eb="3">
      <t>キジュン</t>
    </rPh>
    <rPh sb="6" eb="8">
      <t>ホイク</t>
    </rPh>
    <rPh sb="8" eb="10">
      <t>キョウユ</t>
    </rPh>
    <rPh sb="10" eb="12">
      <t>ハイチ</t>
    </rPh>
    <phoneticPr fontId="4"/>
  </si>
  <si>
    <t>３号</t>
    <rPh sb="1" eb="2">
      <t>ゴウ</t>
    </rPh>
    <phoneticPr fontId="4"/>
  </si>
  <si>
    <t>÷　６　＝　</t>
    <phoneticPr fontId="4"/>
  </si>
  <si>
    <t>　 ３歳児配置改善加算あり・満３歳児対応加配加算ありの場合</t>
    <rPh sb="3" eb="4">
      <t>サイ</t>
    </rPh>
    <rPh sb="4" eb="5">
      <t>ジ</t>
    </rPh>
    <rPh sb="5" eb="7">
      <t>ハイチ</t>
    </rPh>
    <rPh sb="7" eb="9">
      <t>カイゼン</t>
    </rPh>
    <rPh sb="9" eb="11">
      <t>カサン</t>
    </rPh>
    <rPh sb="27" eb="29">
      <t>バアイ</t>
    </rPh>
    <phoneticPr fontId="4"/>
  </si>
  <si>
    <t>満３歳児</t>
    <rPh sb="0" eb="1">
      <t>マン</t>
    </rPh>
    <rPh sb="2" eb="4">
      <t>サイジ</t>
    </rPh>
    <phoneticPr fontId="4"/>
  </si>
  <si>
    <t>１号</t>
    <rPh sb="1" eb="2">
      <t>ゴウ</t>
    </rPh>
    <phoneticPr fontId="4"/>
  </si>
  <si>
    <t>÷　15　＝　</t>
    <phoneticPr fontId="4"/>
  </si>
  <si>
    <t>２号</t>
    <rPh sb="1" eb="2">
      <t>ゴウ</t>
    </rPh>
    <phoneticPr fontId="4"/>
  </si>
  <si>
    <t>　 ３歳児配置改善加算あり・満３歳児対応加配加算なしの場合</t>
    <rPh sb="3" eb="4">
      <t>サイ</t>
    </rPh>
    <rPh sb="4" eb="5">
      <t>ジ</t>
    </rPh>
    <rPh sb="5" eb="7">
      <t>ハイチ</t>
    </rPh>
    <rPh sb="7" eb="9">
      <t>カイゼン</t>
    </rPh>
    <rPh sb="9" eb="11">
      <t>カサン</t>
    </rPh>
    <rPh sb="27" eb="29">
      <t>バアイ</t>
    </rPh>
    <phoneticPr fontId="4"/>
  </si>
  <si>
    <t>　 ３歳児配置改善加算なし・満３歳児対応加配加算ありの場合</t>
    <rPh sb="3" eb="4">
      <t>サイ</t>
    </rPh>
    <rPh sb="4" eb="5">
      <t>ジ</t>
    </rPh>
    <rPh sb="5" eb="7">
      <t>ハイチ</t>
    </rPh>
    <rPh sb="7" eb="9">
      <t>カイゼン</t>
    </rPh>
    <rPh sb="9" eb="11">
      <t>カサン</t>
    </rPh>
    <rPh sb="27" eb="29">
      <t>バアイ</t>
    </rPh>
    <phoneticPr fontId="4"/>
  </si>
  <si>
    <t>÷　20　＝　</t>
    <phoneticPr fontId="4"/>
  </si>
  <si>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4"/>
  </si>
  <si>
    <t>÷　30　＝　</t>
    <phoneticPr fontId="4"/>
  </si>
  <si>
    <t>１号小計</t>
    <rPh sb="1" eb="2">
      <t>ゴウ</t>
    </rPh>
    <rPh sb="2" eb="4">
      <t>ショウケイ</t>
    </rPh>
    <phoneticPr fontId="4"/>
  </si>
  <si>
    <t>２号・３号小計</t>
    <rPh sb="1" eb="2">
      <t>ゴウ</t>
    </rPh>
    <rPh sb="4" eb="5">
      <t>ゴウ</t>
    </rPh>
    <rPh sb="5" eb="7">
      <t>ショウケイ</t>
    </rPh>
    <phoneticPr fontId="4"/>
  </si>
  <si>
    <t>小計①</t>
    <rPh sb="0" eb="1">
      <t>ショウ</t>
    </rPh>
    <rPh sb="1" eb="2">
      <t>ケイ</t>
    </rPh>
    <phoneticPr fontId="4"/>
  </si>
  <si>
    <t>※</t>
    <phoneticPr fontId="4"/>
  </si>
  <si>
    <t>ｃ</t>
    <phoneticPr fontId="4"/>
  </si>
  <si>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4"/>
  </si>
  <si>
    <t>d</t>
    <phoneticPr fontId="4"/>
  </si>
  <si>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4"/>
  </si>
  <si>
    <t>e</t>
    <phoneticPr fontId="4"/>
  </si>
  <si>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4"/>
  </si>
  <si>
    <t>f</t>
    <phoneticPr fontId="4"/>
  </si>
  <si>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4"/>
  </si>
  <si>
    <t>g</t>
    <phoneticPr fontId="4"/>
  </si>
  <si>
    <t>小　計　②  （c～g）</t>
    <rPh sb="0" eb="1">
      <t>ショウ</t>
    </rPh>
    <rPh sb="2" eb="3">
      <t>ケイ</t>
    </rPh>
    <phoneticPr fontId="4"/>
  </si>
  <si>
    <t>h</t>
    <phoneticPr fontId="4"/>
  </si>
  <si>
    <t>※ ａ＋ｂ ≧ ｈ</t>
    <phoneticPr fontId="4"/>
  </si>
  <si>
    <t>その他加算の
保育教諭</t>
    <rPh sb="2" eb="3">
      <t>タ</t>
    </rPh>
    <rPh sb="3" eb="4">
      <t>カ</t>
    </rPh>
    <rPh sb="4" eb="5">
      <t>ザン</t>
    </rPh>
    <rPh sb="7" eb="9">
      <t>ホイク</t>
    </rPh>
    <rPh sb="9" eb="11">
      <t>キョウユ</t>
    </rPh>
    <phoneticPr fontId="4"/>
  </si>
  <si>
    <t>i</t>
    <phoneticPr fontId="4"/>
  </si>
  <si>
    <t>１号・２号小計</t>
    <rPh sb="1" eb="2">
      <t>ゴウ</t>
    </rPh>
    <rPh sb="4" eb="5">
      <t>ゴウ</t>
    </rPh>
    <rPh sb="5" eb="7">
      <t>ショウケイ</t>
    </rPh>
    <phoneticPr fontId="4"/>
  </si>
  <si>
    <r>
      <t xml:space="preserve">チーム保育加配加算
</t>
    </r>
    <r>
      <rPr>
        <sz val="8"/>
        <rFont val="ＭＳ Ｐ明朝"/>
        <family val="1"/>
        <charset val="128"/>
      </rPr>
      <t>（利用定員により１人～８人）</t>
    </r>
    <rPh sb="3" eb="5">
      <t>ホイク</t>
    </rPh>
    <rPh sb="5" eb="7">
      <t>カハイ</t>
    </rPh>
    <rPh sb="7" eb="9">
      <t>カサン</t>
    </rPh>
    <phoneticPr fontId="4"/>
  </si>
  <si>
    <t>j</t>
    <phoneticPr fontId="4"/>
  </si>
  <si>
    <t>配置教員数（教育補助者を含む）－必要教員数</t>
    <phoneticPr fontId="4"/>
  </si>
  <si>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4"/>
  </si>
  <si>
    <t>k</t>
    <phoneticPr fontId="4"/>
  </si>
  <si>
    <t>合　　　　　　　計　　（ｈ～ｋ）</t>
    <rPh sb="0" eb="1">
      <t>ゴウケイ</t>
    </rPh>
    <rPh sb="8" eb="9">
      <t>ケイサン</t>
    </rPh>
    <phoneticPr fontId="4"/>
  </si>
  <si>
    <t>l</t>
    <phoneticPr fontId="4"/>
  </si>
  <si>
    <t>※ ａ＋ｂ ≧ l、教育補助者を雇用している場合  t≧l</t>
    <rPh sb="10" eb="12">
      <t>キョウイク</t>
    </rPh>
    <rPh sb="12" eb="14">
      <t>ホジョ</t>
    </rPh>
    <rPh sb="14" eb="15">
      <t>シャ</t>
    </rPh>
    <rPh sb="16" eb="18">
      <t>コヨウ</t>
    </rPh>
    <rPh sb="22" eb="24">
      <t>バアイ</t>
    </rPh>
    <phoneticPr fontId="4"/>
  </si>
  <si>
    <t>３　横浜市基準の保育教諭数</t>
    <rPh sb="2" eb="5">
      <t>ヨコハマシ</t>
    </rPh>
    <phoneticPr fontId="4"/>
  </si>
  <si>
    <t>横浜市基準の保育教諭配置</t>
    <rPh sb="0" eb="3">
      <t>ヨコハマシ</t>
    </rPh>
    <rPh sb="3" eb="5">
      <t>キジュン</t>
    </rPh>
    <rPh sb="6" eb="8">
      <t>ホイク</t>
    </rPh>
    <rPh sb="8" eb="10">
      <t>キョウユ</t>
    </rPh>
    <rPh sb="10" eb="12">
      <t>ハイチ</t>
    </rPh>
    <phoneticPr fontId="4"/>
  </si>
  <si>
    <t>国基準の保育教諭配置</t>
    <rPh sb="0" eb="1">
      <t>クニ</t>
    </rPh>
    <rPh sb="1" eb="3">
      <t>キジュン</t>
    </rPh>
    <rPh sb="4" eb="6">
      <t>ホイク</t>
    </rPh>
    <rPh sb="6" eb="8">
      <t>キョウユ</t>
    </rPh>
    <rPh sb="8" eb="10">
      <t>ハイチ</t>
    </rPh>
    <phoneticPr fontId="4"/>
  </si>
  <si>
    <t>差引必要保育教諭数</t>
    <rPh sb="0" eb="2">
      <t>サシヒキ</t>
    </rPh>
    <rPh sb="2" eb="4">
      <t>ヒツヨウ</t>
    </rPh>
    <rPh sb="4" eb="6">
      <t>ホイク</t>
    </rPh>
    <rPh sb="6" eb="8">
      <t>キョウユ</t>
    </rPh>
    <rPh sb="8" eb="9">
      <t>スウ</t>
    </rPh>
    <phoneticPr fontId="4"/>
  </si>
  <si>
    <t>横浜市の基準による
保育教諭配置</t>
    <rPh sb="0" eb="3">
      <t>ヨコハマシ</t>
    </rPh>
    <rPh sb="4" eb="6">
      <t>キジュン</t>
    </rPh>
    <rPh sb="10" eb="12">
      <t>ホイク</t>
    </rPh>
    <rPh sb="12" eb="14">
      <t>キョウユ</t>
    </rPh>
    <rPh sb="14" eb="16">
      <t>ハイチ</t>
    </rPh>
    <phoneticPr fontId="4"/>
  </si>
  <si>
    <t>÷　３　＝　</t>
    <phoneticPr fontId="4"/>
  </si>
  <si>
    <t>（o＝m-n)</t>
    <phoneticPr fontId="4"/>
  </si>
  <si>
    <t>÷　４　＝　</t>
    <phoneticPr fontId="4"/>
  </si>
  <si>
    <t>÷　６　＝　</t>
    <phoneticPr fontId="4"/>
  </si>
  <si>
    <t>÷　５　＝　</t>
    <phoneticPr fontId="4"/>
  </si>
  <si>
    <t>÷</t>
    <phoneticPr fontId="4"/>
  </si>
  <si>
    <t>＝</t>
    <phoneticPr fontId="4"/>
  </si>
  <si>
    <t>※</t>
    <phoneticPr fontId="4"/>
  </si>
  <si>
    <t>n</t>
    <phoneticPr fontId="4"/>
  </si>
  <si>
    <t>o</t>
    <phoneticPr fontId="4"/>
  </si>
  <si>
    <t>その他加算の
保育教諭</t>
    <rPh sb="2" eb="3">
      <t>タ</t>
    </rPh>
    <rPh sb="3" eb="5">
      <t>カサン</t>
    </rPh>
    <rPh sb="7" eb="9">
      <t>ホイク</t>
    </rPh>
    <rPh sb="9" eb="11">
      <t>キョウユ</t>
    </rPh>
    <phoneticPr fontId="4"/>
  </si>
  <si>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4"/>
  </si>
  <si>
    <t>p</t>
    <phoneticPr fontId="4"/>
  </si>
  <si>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4"/>
  </si>
  <si>
    <t>q</t>
    <phoneticPr fontId="4"/>
  </si>
  <si>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4"/>
  </si>
  <si>
    <t>r</t>
    <phoneticPr fontId="4"/>
  </si>
  <si>
    <t>合　　　　　　　計　　（l+o～ｒ）</t>
    <rPh sb="0" eb="1">
      <t>ゴウケイ</t>
    </rPh>
    <rPh sb="8" eb="9">
      <t>ケイサン</t>
    </rPh>
    <phoneticPr fontId="4"/>
  </si>
  <si>
    <t>ｓ</t>
    <phoneticPr fontId="4"/>
  </si>
  <si>
    <t>※ ａ＋ｂ ≧ ｓ、教育補助者を雇用している場合は ｔ ≧ ｓ</t>
    <rPh sb="10" eb="12">
      <t>キョウイク</t>
    </rPh>
    <rPh sb="12" eb="14">
      <t>ホジョ</t>
    </rPh>
    <rPh sb="14" eb="15">
      <t>シャ</t>
    </rPh>
    <rPh sb="16" eb="18">
      <t>コヨウ</t>
    </rPh>
    <rPh sb="22" eb="24">
      <t>バアイ</t>
    </rPh>
    <phoneticPr fontId="4"/>
  </si>
  <si>
    <t>注１）国基準による保育教諭配置（ｃ～ｈの算出にあたっての注意）</t>
    <rPh sb="0" eb="1">
      <t>チュウ</t>
    </rPh>
    <rPh sb="3" eb="4">
      <t>クニ</t>
    </rPh>
    <rPh sb="4" eb="6">
      <t>キジュン</t>
    </rPh>
    <rPh sb="9" eb="11">
      <t>ホイク</t>
    </rPh>
    <rPh sb="11" eb="13">
      <t>キョウユ</t>
    </rPh>
    <rPh sb="13" eb="15">
      <t>ハイチ</t>
    </rPh>
    <rPh sb="20" eb="22">
      <t>サンシュツ</t>
    </rPh>
    <rPh sb="28" eb="30">
      <t>チュウイ</t>
    </rPh>
    <phoneticPr fontId="4"/>
  </si>
  <si>
    <t>ア：在籍児童数は市内・市外・私的契約児童数に分けて人数を記載すること。２号・３号認定の市内及び市外の児童は標準時間と短時間に分けて記載すること。</t>
    <rPh sb="2" eb="4">
      <t>ザイセキ</t>
    </rPh>
    <rPh sb="4" eb="7">
      <t>ジドウスウ</t>
    </rPh>
    <rPh sb="8" eb="10">
      <t>シナイ</t>
    </rPh>
    <rPh sb="11" eb="13">
      <t>シガイ</t>
    </rPh>
    <rPh sb="14" eb="16">
      <t>シテキ</t>
    </rPh>
    <rPh sb="16" eb="18">
      <t>ケイヤクジ</t>
    </rPh>
    <rPh sb="18" eb="21">
      <t>ジドウスウ</t>
    </rPh>
    <rPh sb="22" eb="23">
      <t>ワ</t>
    </rPh>
    <rPh sb="25" eb="27">
      <t>ニンズウ</t>
    </rPh>
    <rPh sb="28" eb="30">
      <t>キサイ</t>
    </rPh>
    <rPh sb="36" eb="37">
      <t>ゴウ</t>
    </rPh>
    <rPh sb="39" eb="40">
      <t>ゴウ</t>
    </rPh>
    <rPh sb="40" eb="42">
      <t>ニンテイ</t>
    </rPh>
    <rPh sb="43" eb="45">
      <t>シナイ</t>
    </rPh>
    <rPh sb="45" eb="46">
      <t>オヨ</t>
    </rPh>
    <rPh sb="47" eb="49">
      <t>シガイ</t>
    </rPh>
    <rPh sb="50" eb="52">
      <t>ジドウ</t>
    </rPh>
    <rPh sb="53" eb="55">
      <t>ヒョウジュン</t>
    </rPh>
    <rPh sb="55" eb="57">
      <t>ジカン</t>
    </rPh>
    <rPh sb="58" eb="61">
      <t>タンジカン</t>
    </rPh>
    <rPh sb="62" eb="63">
      <t>ワ</t>
    </rPh>
    <rPh sb="65" eb="67">
      <t>キサイ</t>
    </rPh>
    <phoneticPr fontId="4"/>
  </si>
  <si>
    <t>ウ：ｄについては利用定員が該当する場合は必ず人数を記載すること。eについては標準時間認定を受けた子どもが利用する場合は必ず人数を記載すること。f及びｇについては必ず人数を記載すること。→必ず（ ａ＋ｂ ≧ ｈ ）となること。</t>
    <rPh sb="8" eb="10">
      <t>リヨウ</t>
    </rPh>
    <rPh sb="10" eb="12">
      <t>テイイン</t>
    </rPh>
    <rPh sb="13" eb="15">
      <t>ガイトウ</t>
    </rPh>
    <rPh sb="17" eb="19">
      <t>バアイ</t>
    </rPh>
    <rPh sb="20" eb="21">
      <t>カナラ</t>
    </rPh>
    <rPh sb="22" eb="24">
      <t>ニンズウ</t>
    </rPh>
    <rPh sb="25" eb="27">
      <t>キサイ</t>
    </rPh>
    <rPh sb="38" eb="44">
      <t>ヒョウジュンジカンニンテイ</t>
    </rPh>
    <rPh sb="45" eb="46">
      <t>ウ</t>
    </rPh>
    <rPh sb="48" eb="49">
      <t>コ</t>
    </rPh>
    <rPh sb="52" eb="54">
      <t>リヨウ</t>
    </rPh>
    <rPh sb="56" eb="58">
      <t>バアイ</t>
    </rPh>
    <rPh sb="59" eb="60">
      <t>カナラ</t>
    </rPh>
    <rPh sb="61" eb="63">
      <t>ニンズウ</t>
    </rPh>
    <rPh sb="64" eb="66">
      <t>キサイ</t>
    </rPh>
    <rPh sb="72" eb="73">
      <t>オヨ</t>
    </rPh>
    <rPh sb="80" eb="81">
      <t>カナラ</t>
    </rPh>
    <rPh sb="82" eb="84">
      <t>ニンズウ</t>
    </rPh>
    <rPh sb="85" eb="87">
      <t>キサイ</t>
    </rPh>
    <rPh sb="93" eb="94">
      <t>カナラ</t>
    </rPh>
    <phoneticPr fontId="4"/>
  </si>
  <si>
    <t>注２）その他加算の保育教諭配置（i～lの記入上の注意）</t>
    <rPh sb="0" eb="1">
      <t>チュウ</t>
    </rPh>
    <rPh sb="3" eb="6">
      <t>ソノタ</t>
    </rPh>
    <rPh sb="6" eb="8">
      <t>カサン</t>
    </rPh>
    <rPh sb="9" eb="11">
      <t>ホイク</t>
    </rPh>
    <rPh sb="11" eb="13">
      <t>キョウユ</t>
    </rPh>
    <rPh sb="13" eb="15">
      <t>ハイチ</t>
    </rPh>
    <rPh sb="20" eb="22">
      <t>キニュウ</t>
    </rPh>
    <rPh sb="22" eb="23">
      <t>ジョウ</t>
    </rPh>
    <rPh sb="24" eb="26">
      <t>チュウイ</t>
    </rPh>
    <phoneticPr fontId="4"/>
  </si>
  <si>
    <t>ア：「国基準による保育教諭配置（ ｈ ）」を超えて、その他加算による保育教諭配置をしている場合（ ａ＋ｂ ＞ ｈ ）は、配置の実態に合わせてi、j欄に人数を計上すること。また、 ａ＋ｂが ｈを下回る場合には、ｋ欄に下回る人数をマイナス表記で計上すること。</t>
    <rPh sb="3" eb="4">
      <t>クニ</t>
    </rPh>
    <rPh sb="4" eb="6">
      <t>キジュン</t>
    </rPh>
    <rPh sb="11" eb="13">
      <t>キョウユ</t>
    </rPh>
    <rPh sb="22" eb="23">
      <t>コ</t>
    </rPh>
    <rPh sb="26" eb="29">
      <t>ソノタ</t>
    </rPh>
    <rPh sb="29" eb="31">
      <t>カサン</t>
    </rPh>
    <rPh sb="34" eb="36">
      <t>ホイク</t>
    </rPh>
    <rPh sb="36" eb="38">
      <t>キョウユ</t>
    </rPh>
    <rPh sb="38" eb="40">
      <t>ハイチ</t>
    </rPh>
    <rPh sb="45" eb="47">
      <t>バアイ</t>
    </rPh>
    <rPh sb="60" eb="62">
      <t>ハイチ</t>
    </rPh>
    <rPh sb="63" eb="65">
      <t>ジッタイ</t>
    </rPh>
    <rPh sb="66" eb="67">
      <t>ア</t>
    </rPh>
    <phoneticPr fontId="4"/>
  </si>
  <si>
    <t>イ：幼稚園教諭免許状を有するが教諭等の発令を受けていない教育補助者を雇用している場合、チーム保育加配加算（ｊ）にのみ算入すること。</t>
    <rPh sb="2" eb="5">
      <t>ヨウチエン</t>
    </rPh>
    <rPh sb="5" eb="7">
      <t>キョウユ</t>
    </rPh>
    <rPh sb="7" eb="9">
      <t>メンキョ</t>
    </rPh>
    <rPh sb="9" eb="10">
      <t>ジョウ</t>
    </rPh>
    <rPh sb="11" eb="12">
      <t>ユウ</t>
    </rPh>
    <rPh sb="15" eb="17">
      <t>キョウユ</t>
    </rPh>
    <rPh sb="17" eb="18">
      <t>トウ</t>
    </rPh>
    <rPh sb="19" eb="21">
      <t>ハツレイ</t>
    </rPh>
    <rPh sb="22" eb="23">
      <t>ウ</t>
    </rPh>
    <rPh sb="28" eb="30">
      <t>キョウイク</t>
    </rPh>
    <rPh sb="30" eb="32">
      <t>ホジョ</t>
    </rPh>
    <rPh sb="32" eb="33">
      <t>シャ</t>
    </rPh>
    <rPh sb="34" eb="36">
      <t>コヨウ</t>
    </rPh>
    <rPh sb="40" eb="42">
      <t>バアイ</t>
    </rPh>
    <rPh sb="58" eb="60">
      <t>サンニュウ</t>
    </rPh>
    <phoneticPr fontId="4"/>
  </si>
  <si>
    <t>ウ：各加算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5">
      <t>カサン</t>
    </rPh>
    <rPh sb="11" eb="13">
      <t>ヨウコウ</t>
    </rPh>
    <rPh sb="13" eb="14">
      <t>トウ</t>
    </rPh>
    <rPh sb="15" eb="17">
      <t>キテイ</t>
    </rPh>
    <rPh sb="20" eb="22">
      <t>ジゼン</t>
    </rPh>
    <rPh sb="23" eb="25">
      <t>シキュウ</t>
    </rPh>
    <rPh sb="25" eb="27">
      <t>ヨウケン</t>
    </rPh>
    <rPh sb="28" eb="30">
      <t>ガッチ</t>
    </rPh>
    <rPh sb="35" eb="37">
      <t>カクニン</t>
    </rPh>
    <rPh sb="40" eb="42">
      <t>カクツキ</t>
    </rPh>
    <rPh sb="46" eb="48">
      <t>ジッサイ</t>
    </rPh>
    <rPh sb="49" eb="51">
      <t>オノオノ</t>
    </rPh>
    <rPh sb="52" eb="54">
      <t>ガイトウ</t>
    </rPh>
    <rPh sb="56" eb="58">
      <t>ヤクワリ</t>
    </rPh>
    <rPh sb="59" eb="61">
      <t>ホイク</t>
    </rPh>
    <rPh sb="61" eb="63">
      <t>キョウユ</t>
    </rPh>
    <rPh sb="64" eb="66">
      <t>ハイチ</t>
    </rPh>
    <rPh sb="71" eb="73">
      <t>バアイ</t>
    </rPh>
    <rPh sb="77" eb="78">
      <t>タ</t>
    </rPh>
    <rPh sb="78" eb="80">
      <t>カサン</t>
    </rPh>
    <rPh sb="81" eb="83">
      <t>ホイク</t>
    </rPh>
    <rPh sb="83" eb="85">
      <t>キョウユ</t>
    </rPh>
    <rPh sb="86" eb="87">
      <t>ラン</t>
    </rPh>
    <rPh sb="88" eb="90">
      <t>ニンズウ</t>
    </rPh>
    <rPh sb="91" eb="92">
      <t>ハイ</t>
    </rPh>
    <rPh sb="96" eb="98">
      <t>バアイ</t>
    </rPh>
    <rPh sb="100" eb="102">
      <t>シキュウ</t>
    </rPh>
    <rPh sb="102" eb="104">
      <t>タイショウ</t>
    </rPh>
    <phoneticPr fontId="4"/>
  </si>
  <si>
    <t>エ：基準保育教諭数の合計（ｌ）は原則として対象保育教諭数以下となること（ ａ＋ｂ ≧ ｌ）。教育補助者をチーム保育に算入している場合は、教育補助者を含める保育教諭数を適用する （t ≧ l）。※端数処理の関係でt ≧ l が成立しない場合もあります。</t>
    <rPh sb="4" eb="6">
      <t>ホイク</t>
    </rPh>
    <rPh sb="6" eb="8">
      <t>キョウユ</t>
    </rPh>
    <rPh sb="8" eb="9">
      <t>カズ</t>
    </rPh>
    <rPh sb="16" eb="18">
      <t>ゲンソク</t>
    </rPh>
    <rPh sb="23" eb="25">
      <t>ホイク</t>
    </rPh>
    <rPh sb="25" eb="27">
      <t>キョウユ</t>
    </rPh>
    <rPh sb="27" eb="28">
      <t>スウ</t>
    </rPh>
    <rPh sb="46" eb="48">
      <t>キョウイク</t>
    </rPh>
    <rPh sb="48" eb="50">
      <t>ホジョ</t>
    </rPh>
    <rPh sb="50" eb="51">
      <t>シャ</t>
    </rPh>
    <rPh sb="55" eb="57">
      <t>ホイク</t>
    </rPh>
    <rPh sb="58" eb="60">
      <t>サンニュウ</t>
    </rPh>
    <rPh sb="64" eb="66">
      <t>バアイ</t>
    </rPh>
    <rPh sb="68" eb="70">
      <t>キョウイク</t>
    </rPh>
    <rPh sb="70" eb="72">
      <t>ホジョ</t>
    </rPh>
    <rPh sb="72" eb="73">
      <t>シャ</t>
    </rPh>
    <rPh sb="74" eb="75">
      <t>フク</t>
    </rPh>
    <rPh sb="77" eb="79">
      <t>ホイク</t>
    </rPh>
    <rPh sb="79" eb="81">
      <t>キョウユ</t>
    </rPh>
    <rPh sb="81" eb="82">
      <t>スウ</t>
    </rPh>
    <rPh sb="83" eb="85">
      <t>テキヨウ</t>
    </rPh>
    <rPh sb="97" eb="99">
      <t>ハスウ</t>
    </rPh>
    <rPh sb="99" eb="101">
      <t>ショリ</t>
    </rPh>
    <rPh sb="102" eb="104">
      <t>カンケイ</t>
    </rPh>
    <rPh sb="112" eb="114">
      <t>セイリツ</t>
    </rPh>
    <rPh sb="117" eb="119">
      <t>バアイ</t>
    </rPh>
    <phoneticPr fontId="4"/>
  </si>
  <si>
    <t>注３）横浜市基準による保育教諭配置（o～sの記入上の注意）</t>
    <rPh sb="0" eb="1">
      <t>チュウ</t>
    </rPh>
    <rPh sb="3" eb="6">
      <t>ヨコハマシ</t>
    </rPh>
    <rPh sb="6" eb="8">
      <t>キジュン</t>
    </rPh>
    <rPh sb="11" eb="13">
      <t>ホイク</t>
    </rPh>
    <rPh sb="13" eb="15">
      <t>キョウユ</t>
    </rPh>
    <rPh sb="15" eb="17">
      <t>ハイチ</t>
    </rPh>
    <rPh sb="22" eb="24">
      <t>キニュウ</t>
    </rPh>
    <rPh sb="24" eb="25">
      <t>ジョウ</t>
    </rPh>
    <rPh sb="26" eb="28">
      <t>チュウイ</t>
    </rPh>
    <phoneticPr fontId="4"/>
  </si>
  <si>
    <t>ア：国基準及び横浜市基準による基準保育教諭数（ｌ+o）を超えて、その他加算の保育教諭配置をしている場合（ ａ＋ｂ ＞l+o ）は、配置の実態に合わせてp～ｒ欄にアルファベット順に従って人数を計上すること。(p及びｑは1人、rは２・３号の利用定員に応じて１～５人)</t>
    <rPh sb="2" eb="3">
      <t>クニ</t>
    </rPh>
    <rPh sb="3" eb="5">
      <t>キジュン</t>
    </rPh>
    <rPh sb="5" eb="6">
      <t>オヨ</t>
    </rPh>
    <rPh sb="7" eb="10">
      <t>ヨコハマシ</t>
    </rPh>
    <rPh sb="10" eb="12">
      <t>キジュン</t>
    </rPh>
    <rPh sb="15" eb="17">
      <t>キジュン</t>
    </rPh>
    <rPh sb="19" eb="21">
      <t>キョウユ</t>
    </rPh>
    <rPh sb="28" eb="29">
      <t>コ</t>
    </rPh>
    <rPh sb="32" eb="35">
      <t>ソノタ</t>
    </rPh>
    <rPh sb="35" eb="37">
      <t>カサン</t>
    </rPh>
    <rPh sb="40" eb="42">
      <t>キョウユ</t>
    </rPh>
    <rPh sb="42" eb="44">
      <t>ハイチ</t>
    </rPh>
    <rPh sb="49" eb="51">
      <t>バアイ</t>
    </rPh>
    <rPh sb="65" eb="67">
      <t>ハイチ</t>
    </rPh>
    <rPh sb="68" eb="70">
      <t>ジッタイ</t>
    </rPh>
    <rPh sb="71" eb="72">
      <t>ア</t>
    </rPh>
    <rPh sb="78" eb="79">
      <t>ラン</t>
    </rPh>
    <rPh sb="104" eb="105">
      <t>オヨ</t>
    </rPh>
    <rPh sb="116" eb="117">
      <t>ゴウ</t>
    </rPh>
    <rPh sb="118" eb="120">
      <t>リヨウ</t>
    </rPh>
    <rPh sb="120" eb="122">
      <t>テイイン</t>
    </rPh>
    <rPh sb="123" eb="124">
      <t>オウ</t>
    </rPh>
    <rPh sb="129" eb="130">
      <t>ニン</t>
    </rPh>
    <phoneticPr fontId="4"/>
  </si>
  <si>
    <t>イ：各雇用費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6">
      <t>コヨウヒ</t>
    </rPh>
    <rPh sb="12" eb="14">
      <t>ヨウコウ</t>
    </rPh>
    <rPh sb="14" eb="15">
      <t>トウ</t>
    </rPh>
    <rPh sb="16" eb="18">
      <t>キテイ</t>
    </rPh>
    <rPh sb="21" eb="23">
      <t>ジゼン</t>
    </rPh>
    <rPh sb="24" eb="26">
      <t>シキュウ</t>
    </rPh>
    <rPh sb="26" eb="28">
      <t>ヨウケン</t>
    </rPh>
    <rPh sb="29" eb="31">
      <t>ガッチ</t>
    </rPh>
    <rPh sb="36" eb="38">
      <t>カクニン</t>
    </rPh>
    <rPh sb="41" eb="43">
      <t>カクツキ</t>
    </rPh>
    <rPh sb="47" eb="49">
      <t>ジッサイ</t>
    </rPh>
    <rPh sb="50" eb="52">
      <t>オノオノ</t>
    </rPh>
    <rPh sb="53" eb="55">
      <t>ガイトウ</t>
    </rPh>
    <rPh sb="57" eb="59">
      <t>ヤクワリ</t>
    </rPh>
    <rPh sb="62" eb="64">
      <t>キョウユ</t>
    </rPh>
    <rPh sb="65" eb="67">
      <t>ハイチ</t>
    </rPh>
    <rPh sb="72" eb="74">
      <t>バアイ</t>
    </rPh>
    <rPh sb="78" eb="79">
      <t>タ</t>
    </rPh>
    <rPh sb="79" eb="81">
      <t>カサン</t>
    </rPh>
    <rPh sb="82" eb="84">
      <t>ホイク</t>
    </rPh>
    <rPh sb="84" eb="86">
      <t>キョウユ</t>
    </rPh>
    <rPh sb="87" eb="88">
      <t>ラン</t>
    </rPh>
    <rPh sb="89" eb="91">
      <t>ニンズウ</t>
    </rPh>
    <rPh sb="92" eb="93">
      <t>ハイ</t>
    </rPh>
    <rPh sb="97" eb="99">
      <t>バアイ</t>
    </rPh>
    <rPh sb="101" eb="103">
      <t>シキュウ</t>
    </rPh>
    <rPh sb="103" eb="105">
      <t>タイショウ</t>
    </rPh>
    <phoneticPr fontId="4"/>
  </si>
  <si>
    <t>ウ：横浜市基準の保育教諭数の合計（ｓ）は原則として対象保育教諭数以下となること（ａ＋ｂ ≧ ｓ、教育補助者を雇用している場合は ｔ≧ｓ)。</t>
    <rPh sb="2" eb="5">
      <t>ヨコハマシ</t>
    </rPh>
    <rPh sb="10" eb="12">
      <t>キョウユ</t>
    </rPh>
    <rPh sb="20" eb="22">
      <t>ゲンソク</t>
    </rPh>
    <rPh sb="29" eb="31">
      <t>キョウユ</t>
    </rPh>
    <phoneticPr fontId="4"/>
  </si>
  <si>
    <t>　※端数処理の関係でｔ≧ｓが成立しない場合もあります。</t>
    <phoneticPr fontId="4"/>
  </si>
  <si>
    <t>①　園長（施設長）</t>
    <rPh sb="2" eb="4">
      <t>エンチョウ</t>
    </rPh>
    <rPh sb="5" eb="7">
      <t>シセツ</t>
    </rPh>
    <rPh sb="7" eb="8">
      <t>チョウ</t>
    </rPh>
    <phoneticPr fontId="4"/>
  </si>
  <si>
    <t>現施設
雇用開始
年月日</t>
    <phoneticPr fontId="4"/>
  </si>
  <si>
    <t>１日の労働
時間数(ａ)
（休憩除く）</t>
    <phoneticPr fontId="4"/>
  </si>
  <si>
    <t>１か月の勤務日数（又は週の勤務日数×４）　(ｂ)</t>
    <phoneticPr fontId="4"/>
  </si>
  <si>
    <t>１か月の
労働時間数
(ａ×ｂ）</t>
    <phoneticPr fontId="4"/>
  </si>
  <si>
    <t>◎◎　◎◎</t>
    <phoneticPr fontId="4"/>
  </si>
  <si>
    <t>平成○○年
４月１日</t>
    <phoneticPr fontId="4"/>
  </si>
  <si>
    <t>（登録番号：　　　　　　　　　　　　）</t>
    <rPh sb="1" eb="3">
      <t>トウロク</t>
    </rPh>
    <rPh sb="3" eb="5">
      <t>バンゴウ</t>
    </rPh>
    <phoneticPr fontId="4"/>
  </si>
  <si>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4"/>
  </si>
  <si>
    <t>※原則として雇用契約で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ロウドウ</t>
    </rPh>
    <rPh sb="13" eb="15">
      <t>ジカン</t>
    </rPh>
    <rPh sb="16" eb="18">
      <t>サンテイ</t>
    </rPh>
    <phoneticPr fontId="4"/>
  </si>
  <si>
    <t>他施設・事業への勤務
の有無</t>
    <phoneticPr fontId="4"/>
  </si>
  <si>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4"/>
  </si>
  <si>
    <t>他施設・事業名</t>
    <phoneticPr fontId="4"/>
  </si>
  <si>
    <t>□□　□□</t>
    <phoneticPr fontId="4"/>
  </si>
  <si>
    <t>平成○○年
４月１日</t>
    <phoneticPr fontId="4"/>
  </si>
  <si>
    <t>　　（　　　　　　　　　　　　）</t>
    <phoneticPr fontId="4"/>
  </si>
  <si>
    <t>(                   )</t>
    <phoneticPr fontId="4"/>
  </si>
  <si>
    <t>平○幼二第00000号（神奈川県）、神奈川県-000000</t>
    <phoneticPr fontId="4"/>
  </si>
  <si>
    <t>★★　◎◎</t>
    <phoneticPr fontId="4"/>
  </si>
  <si>
    <t>平成○○年
４月１日</t>
    <phoneticPr fontId="4"/>
  </si>
  <si>
    <t>(  看護師  )</t>
    <rPh sb="3" eb="6">
      <t>カンゴシ</t>
    </rPh>
    <phoneticPr fontId="4"/>
  </si>
  <si>
    <t>000000（看護師）</t>
    <phoneticPr fontId="4"/>
  </si>
  <si>
    <t>□□　□□</t>
    <phoneticPr fontId="4"/>
  </si>
  <si>
    <t>　　（　　　　　　　　　　　　）</t>
    <phoneticPr fontId="4"/>
  </si>
  <si>
    <t>(                   )</t>
    <phoneticPr fontId="4"/>
  </si>
  <si>
    <t>　　（　　　　　　　　　　　　）</t>
    <phoneticPr fontId="4"/>
  </si>
  <si>
    <t>合計</t>
    <rPh sb="0" eb="2">
      <t>ゴウケイ</t>
    </rPh>
    <phoneticPr fontId="4"/>
  </si>
  <si>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4"/>
  </si>
  <si>
    <r>
      <t xml:space="preserve">資格
</t>
    </r>
    <r>
      <rPr>
        <sz val="9"/>
        <rFont val="ＭＳ Ｐ明朝"/>
        <family val="1"/>
        <charset val="128"/>
      </rPr>
      <t>☑チェック</t>
    </r>
    <rPh sb="0" eb="2">
      <t>シカク</t>
    </rPh>
    <phoneticPr fontId="4"/>
  </si>
  <si>
    <t>幼稚園教諭免許状登録番号</t>
    <rPh sb="0" eb="3">
      <t>ヨウチエン</t>
    </rPh>
    <rPh sb="3" eb="5">
      <t>キョウユ</t>
    </rPh>
    <rPh sb="5" eb="7">
      <t>メンキョ</t>
    </rPh>
    <rPh sb="7" eb="8">
      <t>ジョウ</t>
    </rPh>
    <rPh sb="8" eb="10">
      <t>トウロク</t>
    </rPh>
    <rPh sb="10" eb="12">
      <t>バンゴウ</t>
    </rPh>
    <phoneticPr fontId="4"/>
  </si>
  <si>
    <t>保育士証等登録番号</t>
    <rPh sb="0" eb="3">
      <t>ホイクシ</t>
    </rPh>
    <rPh sb="3" eb="4">
      <t>ショウ</t>
    </rPh>
    <rPh sb="4" eb="5">
      <t>トウ</t>
    </rPh>
    <rPh sb="5" eb="7">
      <t>トウロク</t>
    </rPh>
    <rPh sb="7" eb="9">
      <t>バンゴウ</t>
    </rPh>
    <phoneticPr fontId="4"/>
  </si>
  <si>
    <t>☆☆　□□</t>
    <phoneticPr fontId="4"/>
  </si>
  <si>
    <t>○○　○○</t>
    <phoneticPr fontId="4"/>
  </si>
  <si>
    <t>平○幼二第00000号（神奈川県）</t>
    <phoneticPr fontId="4"/>
  </si>
  <si>
    <t>（　　　　　　　　　　）</t>
    <phoneticPr fontId="4"/>
  </si>
  <si>
    <t>神奈川県-000000</t>
    <phoneticPr fontId="4"/>
  </si>
  <si>
    <t>平成○○年
４月１日</t>
    <phoneticPr fontId="4"/>
  </si>
  <si>
    <t>平○幼二第00000号（神奈川県）</t>
    <phoneticPr fontId="4"/>
  </si>
  <si>
    <t>神奈川県-000000</t>
    <phoneticPr fontId="4"/>
  </si>
  <si>
    <t>（　　　　　　　　　　）</t>
    <phoneticPr fontId="4"/>
  </si>
  <si>
    <t>（　　　　　　　　　　）</t>
    <phoneticPr fontId="4"/>
  </si>
  <si>
    <t>平○幼二第00000号（神奈川県）</t>
    <phoneticPr fontId="4"/>
  </si>
  <si>
    <t>○○　○○</t>
    <phoneticPr fontId="4"/>
  </si>
  <si>
    <t>（　　　　　　　　　　）</t>
    <phoneticPr fontId="4"/>
  </si>
  <si>
    <t>※保健師、看護師又は准看護師を雇用している場合には資格欄の（　）内に該当の資格をご記入下さい。乳児４人以上を入所させる幼保連携型認定こども園については、②、③内で１名のみ記載が可能です。</t>
    <rPh sb="25" eb="27">
      <t>シカク</t>
    </rPh>
    <rPh sb="27" eb="28">
      <t>ラン</t>
    </rPh>
    <rPh sb="34" eb="36">
      <t>ガイトウ</t>
    </rPh>
    <rPh sb="37" eb="39">
      <t>シカク</t>
    </rPh>
    <rPh sb="79" eb="80">
      <t>ナイ</t>
    </rPh>
    <rPh sb="82" eb="83">
      <t>メイ</t>
    </rPh>
    <rPh sb="85" eb="87">
      <t>キサイ</t>
    </rPh>
    <rPh sb="88" eb="90">
      <t>カノウ</t>
    </rPh>
    <phoneticPr fontId="4"/>
  </si>
  <si>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4"/>
  </si>
  <si>
    <t>△△　△△</t>
    <phoneticPr fontId="4"/>
  </si>
  <si>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4"/>
  </si>
  <si>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4"/>
  </si>
  <si>
    <t>▼▼　▼▼</t>
    <phoneticPr fontId="4"/>
  </si>
  <si>
    <t>　・請求月初日の副園長・教頭の設置状況</t>
    <rPh sb="8" eb="11">
      <t>フクエンチョウ</t>
    </rPh>
    <rPh sb="12" eb="14">
      <t>キョウトウ</t>
    </rPh>
    <rPh sb="15" eb="17">
      <t>セッチ</t>
    </rPh>
    <rPh sb="17" eb="19">
      <t>ジョウキョウ</t>
    </rPh>
    <phoneticPr fontId="4"/>
  </si>
  <si>
    <t>☆☆　□□</t>
    <phoneticPr fontId="4"/>
  </si>
  <si>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4"/>
  </si>
  <si>
    <t>※１　１か月あたり120時間以上の勤務を契約していること。</t>
    <rPh sb="5" eb="6">
      <t>ゲツ</t>
    </rPh>
    <rPh sb="12" eb="14">
      <t>ジカン</t>
    </rPh>
    <rPh sb="14" eb="16">
      <t>イジョウ</t>
    </rPh>
    <rPh sb="17" eb="19">
      <t>キンム</t>
    </rPh>
    <rPh sb="20" eb="22">
      <t>ケイヤク</t>
    </rPh>
    <phoneticPr fontId="4"/>
  </si>
  <si>
    <t>※２　副園長・教頭設置加算の対象職員については、保育教諭の資格を有している場合には「４　請求月初日の職員の雇用状況」②か③の対象職員として記載可能です。</t>
    <rPh sb="3" eb="6">
      <t>フクエンチョウ</t>
    </rPh>
    <rPh sb="7" eb="9">
      <t>キョウトウ</t>
    </rPh>
    <rPh sb="9" eb="11">
      <t>セッチ</t>
    </rPh>
    <rPh sb="11" eb="13">
      <t>カサン</t>
    </rPh>
    <rPh sb="14" eb="16">
      <t>タイショウ</t>
    </rPh>
    <rPh sb="16" eb="18">
      <t>ショクイン</t>
    </rPh>
    <rPh sb="24" eb="26">
      <t>ホイク</t>
    </rPh>
    <rPh sb="26" eb="28">
      <t>キョウユ</t>
    </rPh>
    <rPh sb="29" eb="31">
      <t>シカク</t>
    </rPh>
    <rPh sb="32" eb="33">
      <t>ユウ</t>
    </rPh>
    <rPh sb="37" eb="39">
      <t>バアイ</t>
    </rPh>
    <rPh sb="62" eb="64">
      <t>タイショウ</t>
    </rPh>
    <rPh sb="64" eb="66">
      <t>ショクイン</t>
    </rPh>
    <rPh sb="69" eb="71">
      <t>キサイ</t>
    </rPh>
    <rPh sb="71" eb="73">
      <t>カノウ</t>
    </rPh>
    <phoneticPr fontId="4"/>
  </si>
  <si>
    <t>８　食育推進助成　　</t>
    <rPh sb="2" eb="4">
      <t>ショクイク</t>
    </rPh>
    <rPh sb="4" eb="6">
      <t>スイシン</t>
    </rPh>
    <rPh sb="6" eb="8">
      <t>ジョセイ</t>
    </rPh>
    <phoneticPr fontId="4"/>
  </si>
  <si>
    <t>【１号】</t>
    <rPh sb="2" eb="3">
      <t>ゴウ</t>
    </rPh>
    <phoneticPr fontId="4"/>
  </si>
  <si>
    <t>　 給食実施日数：　</t>
    <rPh sb="2" eb="4">
      <t>キュウショク</t>
    </rPh>
    <rPh sb="4" eb="6">
      <t>ジッシ</t>
    </rPh>
    <rPh sb="6" eb="8">
      <t>ニッスウ</t>
    </rPh>
    <phoneticPr fontId="4"/>
  </si>
  <si>
    <t>日/週　　</t>
    <phoneticPr fontId="4"/>
  </si>
  <si>
    <t>のうち、</t>
    <phoneticPr fontId="4"/>
  </si>
  <si>
    <t>　    自園調理を実施している日数： 　　　　　</t>
    <rPh sb="5" eb="6">
      <t>ジ</t>
    </rPh>
    <rPh sb="6" eb="7">
      <t>エン</t>
    </rPh>
    <rPh sb="7" eb="9">
      <t>チョウリ</t>
    </rPh>
    <rPh sb="10" eb="12">
      <t>ジッシ</t>
    </rPh>
    <rPh sb="16" eb="18">
      <t>ニッスウ</t>
    </rPh>
    <phoneticPr fontId="4"/>
  </si>
  <si>
    <t>日/週</t>
    <phoneticPr fontId="4"/>
  </si>
  <si>
    <t>※委託含む</t>
    <rPh sb="1" eb="3">
      <t>イタク</t>
    </rPh>
    <rPh sb="3" eb="4">
      <t>フク</t>
    </rPh>
    <phoneticPr fontId="4"/>
  </si>
  <si>
    <t>【２号・３号】</t>
    <rPh sb="2" eb="3">
      <t>ゴウ</t>
    </rPh>
    <rPh sb="5" eb="6">
      <t>ゴウ</t>
    </rPh>
    <phoneticPr fontId="4"/>
  </si>
  <si>
    <t>　　自施設の職員が調理している　　　　　　　 調理業務を全部委託している</t>
    <phoneticPr fontId="4"/>
  </si>
  <si>
    <t>氏　　　　　　　　　　　名</t>
    <phoneticPr fontId="4"/>
  </si>
  <si>
    <t>（登録番号：　　　　　　　　　　　　）</t>
    <phoneticPr fontId="4"/>
  </si>
  <si>
    <t>△△　△△</t>
    <phoneticPr fontId="4"/>
  </si>
  <si>
    <t>平成○○年
４月１日</t>
    <phoneticPr fontId="4"/>
  </si>
  <si>
    <t>（登録番号：　　　　　　　　　　　　）</t>
    <phoneticPr fontId="4"/>
  </si>
  <si>
    <t>（登録番号：　　　　　　　　　　　　）</t>
    <phoneticPr fontId="4"/>
  </si>
  <si>
    <t>うち１か月あたり120時間
以上勤務の栄養士</t>
    <phoneticPr fontId="4"/>
  </si>
  <si>
    <t>９　看護職雇用加算　</t>
    <phoneticPr fontId="4"/>
  </si>
  <si>
    <t>※１　常勤は１か月あたり所定労働時間120時間以上の勤務、非常勤は１か月あたり所定労働時間75時間以上の勤務を契約していること。（実人数）</t>
    <rPh sb="65" eb="66">
      <t>ジツ</t>
    </rPh>
    <rPh sb="66" eb="68">
      <t>ニンズウ</t>
    </rPh>
    <phoneticPr fontId="4"/>
  </si>
  <si>
    <t>※２　「４　請求月初日の職員の雇用状況」②か③に記載の看護師、保健師又は准看護師がいる場合は、看護職雇用加算の対象職員として再掲可能です。</t>
    <rPh sb="24" eb="26">
      <t>キサイ</t>
    </rPh>
    <rPh sb="27" eb="30">
      <t>カンゴシ</t>
    </rPh>
    <rPh sb="31" eb="34">
      <t>ホケンシ</t>
    </rPh>
    <rPh sb="34" eb="35">
      <t>マタ</t>
    </rPh>
    <rPh sb="36" eb="40">
      <t>ジュンカンゴシ</t>
    </rPh>
    <rPh sb="43" eb="45">
      <t>バアイ</t>
    </rPh>
    <rPh sb="47" eb="50">
      <t>カンゴショク</t>
    </rPh>
    <rPh sb="50" eb="52">
      <t>コヨウ</t>
    </rPh>
    <rPh sb="52" eb="54">
      <t>カサン</t>
    </rPh>
    <rPh sb="55" eb="57">
      <t>タイショウ</t>
    </rPh>
    <rPh sb="57" eb="59">
      <t>ショクイン</t>
    </rPh>
    <rPh sb="62" eb="64">
      <t>サイケイ</t>
    </rPh>
    <rPh sb="64" eb="66">
      <t>カノウ</t>
    </rPh>
    <phoneticPr fontId="4"/>
  </si>
  <si>
    <t>10　医療的ケア対応看護師雇用費</t>
    <rPh sb="3" eb="6">
      <t>イリョウテキ</t>
    </rPh>
    <rPh sb="8" eb="10">
      <t>タイオウ</t>
    </rPh>
    <rPh sb="10" eb="13">
      <t>カンゴシ</t>
    </rPh>
    <rPh sb="13" eb="15">
      <t>コヨウ</t>
    </rPh>
    <rPh sb="15" eb="16">
      <t>ヒ</t>
    </rPh>
    <phoneticPr fontId="4"/>
  </si>
  <si>
    <t>　・請求月初日の看護職の雇用状況（医療的ケア実施届「今回新たに雇用する職員」に記載されている職員と同じ）</t>
    <rPh sb="8" eb="11">
      <t>カンゴショク</t>
    </rPh>
    <rPh sb="12" eb="14">
      <t>コヨウ</t>
    </rPh>
    <rPh sb="14" eb="16">
      <t>ジョウキョウ</t>
    </rPh>
    <phoneticPr fontId="4"/>
  </si>
  <si>
    <t>認定
区分</t>
    <rPh sb="0" eb="2">
      <t>ニンテイ</t>
    </rPh>
    <rPh sb="3" eb="5">
      <t>クブン</t>
    </rPh>
    <phoneticPr fontId="4"/>
  </si>
  <si>
    <t>２号・３号</t>
    <rPh sb="1" eb="2">
      <t>ゴウ</t>
    </rPh>
    <rPh sb="4" eb="5">
      <t>ゴウ</t>
    </rPh>
    <phoneticPr fontId="4"/>
  </si>
  <si>
    <t>○○　◎◎</t>
    <phoneticPr fontId="4"/>
  </si>
  <si>
    <t>11　保育補助者雇用経費　</t>
    <rPh sb="3" eb="5">
      <t>ホイク</t>
    </rPh>
    <rPh sb="5" eb="8">
      <t>ホジョシャ</t>
    </rPh>
    <rPh sb="8" eb="10">
      <t>コヨウ</t>
    </rPh>
    <rPh sb="10" eb="12">
      <t>ケイヒ</t>
    </rPh>
    <phoneticPr fontId="4"/>
  </si>
  <si>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4"/>
  </si>
  <si>
    <t>１か月の
労働時間数
(ａ×ｂ）</t>
    <phoneticPr fontId="4"/>
  </si>
  <si>
    <t>▲▲　▲▲</t>
    <phoneticPr fontId="4"/>
  </si>
  <si>
    <t>▲▲　▲▲</t>
    <phoneticPr fontId="4"/>
  </si>
  <si>
    <t>合計労働時間数</t>
    <phoneticPr fontId="4"/>
  </si>
  <si>
    <t>12　療育支援加算　</t>
    <rPh sb="3" eb="5">
      <t>リョウイク</t>
    </rPh>
    <rPh sb="5" eb="7">
      <t>シエン</t>
    </rPh>
    <rPh sb="7" eb="9">
      <t>カサン</t>
    </rPh>
    <phoneticPr fontId="4"/>
  </si>
  <si>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4"/>
  </si>
  <si>
    <t>１か月の
労働時間数
(ａ×ｂ）</t>
    <phoneticPr fontId="4"/>
  </si>
  <si>
    <t>■■　■■</t>
    <phoneticPr fontId="4"/>
  </si>
  <si>
    <t>　・非常勤講師の雇用状況</t>
    <rPh sb="2" eb="5">
      <t>ヒジョウキン</t>
    </rPh>
    <rPh sb="5" eb="7">
      <t>コウシ</t>
    </rPh>
    <rPh sb="8" eb="10">
      <t>コヨウ</t>
    </rPh>
    <rPh sb="10" eb="12">
      <t>ジョウキョウ</t>
    </rPh>
    <phoneticPr fontId="4"/>
  </si>
  <si>
    <t>幼稚園教諭免許状・保育士証等登録番号</t>
    <phoneticPr fontId="4"/>
  </si>
  <si>
    <t>▲▲　☆☆</t>
    <phoneticPr fontId="4"/>
  </si>
  <si>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4"/>
  </si>
  <si>
    <t>１か月の勤務日数（又は週の勤務日数×４）　(ｂ)</t>
    <phoneticPr fontId="4"/>
  </si>
  <si>
    <t>○○　▲▲</t>
    <phoneticPr fontId="4"/>
  </si>
  <si>
    <t>14　事務職員配置加算及び事務負担対応加配加算</t>
    <rPh sb="3" eb="5">
      <t>ジム</t>
    </rPh>
    <rPh sb="5" eb="7">
      <t>ショクイン</t>
    </rPh>
    <rPh sb="7" eb="9">
      <t>ハイチ</t>
    </rPh>
    <rPh sb="9" eb="11">
      <t>カサン</t>
    </rPh>
    <rPh sb="11" eb="12">
      <t>オヨ</t>
    </rPh>
    <phoneticPr fontId="4"/>
  </si>
  <si>
    <t>　　 ・事務職員及び非常勤事務職員の雇用状況</t>
    <rPh sb="4" eb="6">
      <t>ジム</t>
    </rPh>
    <rPh sb="6" eb="8">
      <t>ショクイン</t>
    </rPh>
    <rPh sb="8" eb="9">
      <t>オヨ</t>
    </rPh>
    <rPh sb="10" eb="13">
      <t>ヒジョウキン</t>
    </rPh>
    <rPh sb="13" eb="15">
      <t>ジム</t>
    </rPh>
    <rPh sb="15" eb="17">
      <t>ショクイン</t>
    </rPh>
    <rPh sb="18" eb="20">
      <t>コヨウ</t>
    </rPh>
    <rPh sb="20" eb="22">
      <t>ジョウキョウ</t>
    </rPh>
    <phoneticPr fontId="4"/>
  </si>
  <si>
    <t>　　ア　基本分単価に含まれる事務職員及び非常勤事務職員の配置状況</t>
    <rPh sb="4" eb="6">
      <t>キホン</t>
    </rPh>
    <rPh sb="6" eb="7">
      <t>ブン</t>
    </rPh>
    <rPh sb="7" eb="9">
      <t>タンカ</t>
    </rPh>
    <rPh sb="10" eb="11">
      <t>フク</t>
    </rPh>
    <rPh sb="14" eb="16">
      <t>ジム</t>
    </rPh>
    <rPh sb="16" eb="18">
      <t>ショクイン</t>
    </rPh>
    <rPh sb="18" eb="19">
      <t>オヨ</t>
    </rPh>
    <rPh sb="20" eb="23">
      <t>ヒジョウキン</t>
    </rPh>
    <rPh sb="23" eb="25">
      <t>ジム</t>
    </rPh>
    <rPh sb="25" eb="27">
      <t>ショクイン</t>
    </rPh>
    <rPh sb="28" eb="30">
      <t>ハイチ</t>
    </rPh>
    <rPh sb="30" eb="32">
      <t>ジョウキョウ</t>
    </rPh>
    <phoneticPr fontId="4"/>
  </si>
  <si>
    <t xml:space="preserve"> ※専従の事務職員及び非常勤事務職員がいる場合記入</t>
    <rPh sb="2" eb="4">
      <t>センジュウ</t>
    </rPh>
    <rPh sb="5" eb="7">
      <t>ジム</t>
    </rPh>
    <rPh sb="7" eb="9">
      <t>ショクイン</t>
    </rPh>
    <rPh sb="9" eb="10">
      <t>オヨ</t>
    </rPh>
    <rPh sb="11" eb="14">
      <t>ヒジョウキン</t>
    </rPh>
    <rPh sb="14" eb="16">
      <t>ジム</t>
    </rPh>
    <rPh sb="16" eb="18">
      <t>ショクイン</t>
    </rPh>
    <rPh sb="21" eb="23">
      <t>バアイ</t>
    </rPh>
    <rPh sb="23" eb="25">
      <t>キニュウ</t>
    </rPh>
    <phoneticPr fontId="4"/>
  </si>
  <si>
    <t>◎◎　■■</t>
    <phoneticPr fontId="4"/>
  </si>
  <si>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4"/>
  </si>
  <si>
    <t>■■　◎◎</t>
    <phoneticPr fontId="4"/>
  </si>
  <si>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4"/>
  </si>
  <si>
    <t>現施設
雇用開始
年月日</t>
    <phoneticPr fontId="4"/>
  </si>
  <si>
    <t>□□　◎◎</t>
    <phoneticPr fontId="4"/>
  </si>
  <si>
    <t>（登録番号：　　　　　　　　　　）</t>
    <rPh sb="1" eb="3">
      <t>トウロク</t>
    </rPh>
    <rPh sb="3" eb="5">
      <t>バンゴウ</t>
    </rPh>
    <phoneticPr fontId="4"/>
  </si>
  <si>
    <t>（登録番号：　　　　　　　　　　　）</t>
    <rPh sb="1" eb="3">
      <t>トウロク</t>
    </rPh>
    <rPh sb="3" eb="5">
      <t>バンゴウ</t>
    </rPh>
    <phoneticPr fontId="4"/>
  </si>
  <si>
    <t>○○</t>
    <phoneticPr fontId="4"/>
  </si>
  <si>
    <t>認定こども園●●</t>
    <rPh sb="0" eb="2">
      <t>ニンテイ</t>
    </rPh>
    <rPh sb="5" eb="6">
      <t>エン</t>
    </rPh>
    <phoneticPr fontId="4"/>
  </si>
  <si>
    <t>□□　■■</t>
    <phoneticPr fontId="4"/>
  </si>
  <si>
    <t>045-000-0000</t>
    <phoneticPr fontId="4"/>
  </si>
  <si>
    <t>※一時保育を専任担当する保育士（事業担当保育士）及び預かり保育を専任担当する保育士・幼稚園教諭は含めない。</t>
    <rPh sb="24" eb="25">
      <t>オヨ</t>
    </rPh>
    <rPh sb="26" eb="27">
      <t>アズ</t>
    </rPh>
    <rPh sb="29" eb="31">
      <t>ホイク</t>
    </rPh>
    <rPh sb="32" eb="34">
      <t>センニン</t>
    </rPh>
    <rPh sb="34" eb="36">
      <t>タントウ</t>
    </rPh>
    <rPh sb="38" eb="40">
      <t>ホイク</t>
    </rPh>
    <rPh sb="40" eb="41">
      <t>シ</t>
    </rPh>
    <rPh sb="42" eb="45">
      <t>ヨウチエン</t>
    </rPh>
    <rPh sb="45" eb="47">
      <t>キョウユ</t>
    </rPh>
    <rPh sb="48" eb="49">
      <t>フク</t>
    </rPh>
    <phoneticPr fontId="4"/>
  </si>
  <si>
    <r>
      <t>学級編制調整加配加算（１人）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4"/>
  </si>
  <si>
    <t>①　１か月あたりの所定労働時間が120時間以上の看護職　※「９　看護職雇用加算」に記載されている職員と重複可</t>
    <rPh sb="4" eb="5">
      <t>ツキ</t>
    </rPh>
    <rPh sb="9" eb="11">
      <t>ショテイ</t>
    </rPh>
    <rPh sb="11" eb="13">
      <t>ロウドウ</t>
    </rPh>
    <rPh sb="13" eb="15">
      <t>ジカン</t>
    </rPh>
    <rPh sb="19" eb="21">
      <t>ジカン</t>
    </rPh>
    <rPh sb="21" eb="23">
      <t>イジョウ</t>
    </rPh>
    <rPh sb="24" eb="27">
      <t>カンゴショク</t>
    </rPh>
    <phoneticPr fontId="4"/>
  </si>
  <si>
    <t>※１か月あたり60時間以上の勤務を契約していること。※１号認定子どもの利用定員が35人以下又は121人以上の施設のみ対象</t>
    <rPh sb="3" eb="4">
      <t>ゲツ</t>
    </rPh>
    <rPh sb="9" eb="11">
      <t>ジカン</t>
    </rPh>
    <rPh sb="11" eb="13">
      <t>イジョウ</t>
    </rPh>
    <rPh sb="14" eb="16">
      <t>キンム</t>
    </rPh>
    <rPh sb="17" eb="19">
      <t>ケイヤク</t>
    </rPh>
    <phoneticPr fontId="4"/>
  </si>
  <si>
    <t>ア　基本分単価及び他の加算等の認定に当たって求められる必要教員数を超えて配置している非常勤講師（非常勤講師配置加算分）</t>
    <rPh sb="2" eb="4">
      <t>キホン</t>
    </rPh>
    <rPh sb="4" eb="5">
      <t>ブン</t>
    </rPh>
    <rPh sb="5" eb="7">
      <t>タンカ</t>
    </rPh>
    <rPh sb="7" eb="8">
      <t>オヨ</t>
    </rPh>
    <rPh sb="9" eb="10">
      <t>タ</t>
    </rPh>
    <rPh sb="11" eb="13">
      <t>カサン</t>
    </rPh>
    <rPh sb="13" eb="14">
      <t>トウ</t>
    </rPh>
    <rPh sb="15" eb="17">
      <t>ニンテイ</t>
    </rPh>
    <rPh sb="18" eb="19">
      <t>ア</t>
    </rPh>
    <rPh sb="22" eb="23">
      <t>モト</t>
    </rPh>
    <rPh sb="27" eb="29">
      <t>ヒツヨウ</t>
    </rPh>
    <rPh sb="29" eb="31">
      <t>キョウイン</t>
    </rPh>
    <rPh sb="31" eb="32">
      <t>スウ</t>
    </rPh>
    <rPh sb="33" eb="34">
      <t>コ</t>
    </rPh>
    <rPh sb="36" eb="38">
      <t>ハイチ</t>
    </rPh>
    <rPh sb="42" eb="45">
      <t>ヒジョウキン</t>
    </rPh>
    <rPh sb="45" eb="47">
      <t>コウシ</t>
    </rPh>
    <rPh sb="48" eb="51">
      <t>ヒジョウキン</t>
    </rPh>
    <rPh sb="51" eb="53">
      <t>コウシ</t>
    </rPh>
    <rPh sb="53" eb="55">
      <t>ハイチ</t>
    </rPh>
    <rPh sb="55" eb="57">
      <t>カサン</t>
    </rPh>
    <rPh sb="57" eb="58">
      <t>ブン</t>
    </rPh>
    <phoneticPr fontId="4"/>
  </si>
  <si>
    <t>※１か月あたり60時間以上の勤務を契約していること。※１号認定子ども及び２号認定子どもに係る利用定員が271人以上の施設のみ対象</t>
    <rPh sb="3" eb="4">
      <t>ゲツ</t>
    </rPh>
    <rPh sb="9" eb="11">
      <t>ジカン</t>
    </rPh>
    <rPh sb="11" eb="13">
      <t>イジョウ</t>
    </rPh>
    <rPh sb="14" eb="16">
      <t>キンム</t>
    </rPh>
    <rPh sb="17" eb="19">
      <t>ケイヤク</t>
    </rPh>
    <rPh sb="62" eb="64">
      <t>タイショウ</t>
    </rPh>
    <phoneticPr fontId="4"/>
  </si>
  <si>
    <t>令和２</t>
    <rPh sb="0" eb="1">
      <t>レイ</t>
    </rPh>
    <rPh sb="1" eb="2">
      <t>ワ</t>
    </rPh>
    <phoneticPr fontId="3"/>
  </si>
  <si>
    <t>７　栄養管理加算</t>
    <rPh sb="2" eb="4">
      <t>エイヨウ</t>
    </rPh>
    <rPh sb="4" eb="6">
      <t>カンリ</t>
    </rPh>
    <rPh sb="6" eb="8">
      <t>カサン</t>
    </rPh>
    <phoneticPr fontId="4"/>
  </si>
  <si>
    <t>人</t>
    <rPh sb="0" eb="1">
      <t>ニン</t>
    </rPh>
    <phoneticPr fontId="3"/>
  </si>
  <si>
    <t>※各加算項目対象欄に記載の職員と氏名の重複がないこと。</t>
    <rPh sb="10" eb="12">
      <t>キサイ</t>
    </rPh>
    <rPh sb="13" eb="15">
      <t>ショクイン</t>
    </rPh>
    <phoneticPr fontId="4"/>
  </si>
  <si>
    <t>業務内容</t>
    <rPh sb="0" eb="2">
      <t>ギョウム</t>
    </rPh>
    <rPh sb="2" eb="4">
      <t>ナイヨウ</t>
    </rPh>
    <phoneticPr fontId="4"/>
  </si>
  <si>
    <t>合計人数</t>
    <rPh sb="0" eb="2">
      <t>ゴウケイ</t>
    </rPh>
    <rPh sb="2" eb="4">
      <t>ニンズウ</t>
    </rPh>
    <phoneticPr fontId="3"/>
  </si>
  <si>
    <t>（ア）前年の雇用状況表を参考に、前年同月の保育士数（常勤換算後）と前年同月の保育士以外の人数（実人数）を入力してください</t>
    <rPh sb="3" eb="5">
      <t>ゼンネン</t>
    </rPh>
    <rPh sb="6" eb="8">
      <t>コヨウ</t>
    </rPh>
    <rPh sb="8" eb="10">
      <t>ジョウキョウ</t>
    </rPh>
    <rPh sb="10" eb="11">
      <t>ヒョウ</t>
    </rPh>
    <rPh sb="12" eb="14">
      <t>サンコウ</t>
    </rPh>
    <rPh sb="16" eb="18">
      <t>ゼンネン</t>
    </rPh>
    <rPh sb="18" eb="20">
      <t>ドウゲツ</t>
    </rPh>
    <rPh sb="21" eb="24">
      <t>ホイクシ</t>
    </rPh>
    <rPh sb="24" eb="25">
      <t>スウ</t>
    </rPh>
    <rPh sb="26" eb="28">
      <t>ジョウキン</t>
    </rPh>
    <rPh sb="28" eb="30">
      <t>カンサン</t>
    </rPh>
    <rPh sb="30" eb="31">
      <t>ゴ</t>
    </rPh>
    <rPh sb="33" eb="35">
      <t>ゼンネン</t>
    </rPh>
    <rPh sb="35" eb="37">
      <t>ドウゲツ</t>
    </rPh>
    <rPh sb="38" eb="41">
      <t>ホイクシ</t>
    </rPh>
    <rPh sb="41" eb="43">
      <t>イガイ</t>
    </rPh>
    <rPh sb="44" eb="46">
      <t>ニンズウ</t>
    </rPh>
    <rPh sb="47" eb="48">
      <t>ジツ</t>
    </rPh>
    <rPh sb="48" eb="50">
      <t>ニンズウ</t>
    </rPh>
    <rPh sb="52" eb="54">
      <t>ニュウリョク</t>
    </rPh>
    <phoneticPr fontId="4"/>
  </si>
  <si>
    <t>※前年同月の実績がない場合は、開所月の保育士数（常勤換算後）と開所月の保育士以外の人数（実人数）を入力してください</t>
    <rPh sb="1" eb="3">
      <t>ゼンネン</t>
    </rPh>
    <rPh sb="3" eb="5">
      <t>ドウゲツ</t>
    </rPh>
    <rPh sb="6" eb="8">
      <t>ジッセキ</t>
    </rPh>
    <rPh sb="11" eb="13">
      <t>バアイ</t>
    </rPh>
    <rPh sb="15" eb="17">
      <t>カイショ</t>
    </rPh>
    <rPh sb="17" eb="18">
      <t>ツキ</t>
    </rPh>
    <rPh sb="19" eb="22">
      <t>ホイクシ</t>
    </rPh>
    <rPh sb="22" eb="23">
      <t>スウ</t>
    </rPh>
    <rPh sb="24" eb="26">
      <t>ジョウキン</t>
    </rPh>
    <rPh sb="26" eb="28">
      <t>カンサン</t>
    </rPh>
    <rPh sb="28" eb="29">
      <t>ゴ</t>
    </rPh>
    <rPh sb="31" eb="33">
      <t>カイショ</t>
    </rPh>
    <rPh sb="33" eb="34">
      <t>ツキ</t>
    </rPh>
    <rPh sb="35" eb="38">
      <t>ホイクシ</t>
    </rPh>
    <rPh sb="38" eb="40">
      <t>イガイ</t>
    </rPh>
    <rPh sb="41" eb="43">
      <t>ニンズウ</t>
    </rPh>
    <rPh sb="44" eb="45">
      <t>ジツ</t>
    </rPh>
    <rPh sb="45" eb="47">
      <t>ニンズウ</t>
    </rPh>
    <rPh sb="49" eb="51">
      <t>ニュウリョク</t>
    </rPh>
    <phoneticPr fontId="4"/>
  </si>
  <si>
    <t>前年同月の保育士数（常勤換算）</t>
    <rPh sb="0" eb="2">
      <t>ゼンネン</t>
    </rPh>
    <rPh sb="2" eb="4">
      <t>ドウゲツ</t>
    </rPh>
    <rPh sb="5" eb="8">
      <t>ホイクシ</t>
    </rPh>
    <rPh sb="8" eb="9">
      <t>スウ</t>
    </rPh>
    <rPh sb="10" eb="12">
      <t>ジョウキン</t>
    </rPh>
    <rPh sb="12" eb="14">
      <t>カンサン</t>
    </rPh>
    <phoneticPr fontId="4"/>
  </si>
  <si>
    <t>今月の保育士以外の人数（実人数）</t>
    <rPh sb="0" eb="2">
      <t>コンゲツ</t>
    </rPh>
    <rPh sb="3" eb="6">
      <t>ホイクシ</t>
    </rPh>
    <rPh sb="6" eb="8">
      <t>イガイ</t>
    </rPh>
    <rPh sb="9" eb="11">
      <t>ニンズウ</t>
    </rPh>
    <rPh sb="12" eb="13">
      <t>ジツ</t>
    </rPh>
    <rPh sb="13" eb="15">
      <t>ニンズウ</t>
    </rPh>
    <phoneticPr fontId="4"/>
  </si>
  <si>
    <t>（イ）前月の対象経費（注）の実支出額の合計を入力してください</t>
    <rPh sb="19" eb="21">
      <t>ゴウケイ</t>
    </rPh>
    <phoneticPr fontId="4"/>
  </si>
  <si>
    <t>円</t>
    <rPh sb="0" eb="1">
      <t>エン</t>
    </rPh>
    <phoneticPr fontId="4"/>
  </si>
  <si>
    <t>15　保育者業務支援事業費助成</t>
    <rPh sb="3" eb="5">
      <t>ホイク</t>
    </rPh>
    <rPh sb="5" eb="6">
      <t>シャ</t>
    </rPh>
    <rPh sb="6" eb="8">
      <t>ギョウム</t>
    </rPh>
    <rPh sb="8" eb="10">
      <t>シエン</t>
    </rPh>
    <rPh sb="10" eb="12">
      <t>ジギョウ</t>
    </rPh>
    <rPh sb="12" eb="13">
      <t>ヒ</t>
    </rPh>
    <rPh sb="13" eb="15">
      <t>ジョセイ</t>
    </rPh>
    <phoneticPr fontId="4"/>
  </si>
  <si>
    <t>（注）保育支援者を雇用するために必要な報酬、給料、職員手当等（処遇改善等加算による手当は除く）、賃金、報酬費、委託料、</t>
    <rPh sb="31" eb="33">
      <t>ショグウ</t>
    </rPh>
    <rPh sb="33" eb="35">
      <t>カイゼン</t>
    </rPh>
    <rPh sb="35" eb="36">
      <t>トウ</t>
    </rPh>
    <rPh sb="36" eb="38">
      <t>カサン</t>
    </rPh>
    <rPh sb="41" eb="43">
      <t>テアテ</t>
    </rPh>
    <rPh sb="44" eb="45">
      <t>ノゾ</t>
    </rPh>
    <phoneticPr fontId="4"/>
  </si>
  <si>
    <t>使用料及び賃借料</t>
    <phoneticPr fontId="3"/>
  </si>
  <si>
    <t>前年同月の保育士以外の人数（実人数）※15保育者業務支援事業費助成</t>
    <rPh sb="0" eb="2">
      <t>ゼンネン</t>
    </rPh>
    <rPh sb="2" eb="4">
      <t>ドウゲツ</t>
    </rPh>
    <rPh sb="5" eb="8">
      <t>ホイクシ</t>
    </rPh>
    <rPh sb="8" eb="10">
      <t>イガイ</t>
    </rPh>
    <rPh sb="11" eb="13">
      <t>ニンズウ</t>
    </rPh>
    <rPh sb="14" eb="15">
      <t>ジツ</t>
    </rPh>
    <rPh sb="15" eb="17">
      <t>ニンズウ</t>
    </rPh>
    <phoneticPr fontId="4"/>
  </si>
  <si>
    <t>令和２</t>
    <rPh sb="0" eb="1">
      <t>レイ</t>
    </rPh>
    <rPh sb="1" eb="2">
      <t>ワ</t>
    </rPh>
    <phoneticPr fontId="3"/>
  </si>
  <si>
    <t>令和元</t>
    <rPh sb="0" eb="1">
      <t>レイ</t>
    </rPh>
    <rPh sb="1" eb="2">
      <t>ワ</t>
    </rPh>
    <rPh sb="2" eb="3">
      <t>モト</t>
    </rPh>
    <phoneticPr fontId="4"/>
  </si>
  <si>
    <t>令和２</t>
    <rPh sb="0" eb="1">
      <t>レイ</t>
    </rPh>
    <rPh sb="1" eb="2">
      <t>ワ</t>
    </rPh>
    <phoneticPr fontId="4"/>
  </si>
  <si>
    <t>13　講師配置加算及び指導充実加配加算　</t>
    <rPh sb="3" eb="5">
      <t>コウシ</t>
    </rPh>
    <rPh sb="5" eb="7">
      <t>ハイチ</t>
    </rPh>
    <rPh sb="7" eb="9">
      <t>カサン</t>
    </rPh>
    <rPh sb="9" eb="10">
      <t>オヨ</t>
    </rPh>
    <rPh sb="11" eb="13">
      <t>シドウ</t>
    </rPh>
    <rPh sb="13" eb="15">
      <t>ジュウジツ</t>
    </rPh>
    <rPh sb="15" eb="17">
      <t>カハイ</t>
    </rPh>
    <rPh sb="17" eb="19">
      <t>カサン</t>
    </rPh>
    <phoneticPr fontId="4"/>
  </si>
  <si>
    <t>イ　講師配置加算の非常勤講師を配置した上で、別途配置している非常勤講師（指導充実加配加算分）</t>
    <rPh sb="22" eb="24">
      <t>ベット</t>
    </rPh>
    <rPh sb="24" eb="26">
      <t>ハイチ</t>
    </rPh>
    <rPh sb="30" eb="33">
      <t>ヒジョウキン</t>
    </rPh>
    <rPh sb="33" eb="35">
      <t>コウシ</t>
    </rPh>
    <rPh sb="36" eb="38">
      <t>シドウ</t>
    </rPh>
    <rPh sb="38" eb="40">
      <t>ジュウジツ</t>
    </rPh>
    <rPh sb="40" eb="42">
      <t>カハイ</t>
    </rPh>
    <rPh sb="42" eb="44">
      <t>カサン</t>
    </rPh>
    <rPh sb="44" eb="45">
      <t>ブン</t>
    </rPh>
    <phoneticPr fontId="4"/>
  </si>
  <si>
    <t>　・請求月初日の栄養士の雇用状況※該当項目の□にチェックを入れてください（いずれか１つに該当）</t>
    <rPh sb="2" eb="4">
      <t>セイキュウ</t>
    </rPh>
    <rPh sb="4" eb="5">
      <t>ツキ</t>
    </rPh>
    <rPh sb="5" eb="7">
      <t>ショニチ</t>
    </rPh>
    <rPh sb="8" eb="11">
      <t>エイヨウシ</t>
    </rPh>
    <rPh sb="12" eb="14">
      <t>コヨウ</t>
    </rPh>
    <rPh sb="14" eb="16">
      <t>ジョウキョウ</t>
    </rPh>
    <rPh sb="17" eb="19">
      <t>ガイトウ</t>
    </rPh>
    <rPh sb="19" eb="21">
      <t>コウモク</t>
    </rPh>
    <rPh sb="29" eb="30">
      <t>イ</t>
    </rPh>
    <phoneticPr fontId="4"/>
  </si>
  <si>
    <t>△△　▲▲</t>
    <phoneticPr fontId="3"/>
  </si>
  <si>
    <t>★★　★★</t>
    <phoneticPr fontId="3"/>
  </si>
  <si>
    <t>平成○○年
４月１日</t>
    <phoneticPr fontId="3"/>
  </si>
  <si>
    <t>（ウ）10万円以下の場合対象経費の実支出額を記入</t>
    <rPh sb="12" eb="14">
      <t>タイショウ</t>
    </rPh>
    <rPh sb="14" eb="16">
      <t>ケイヒ</t>
    </rPh>
    <rPh sb="17" eb="20">
      <t>ジツシシュツ</t>
    </rPh>
    <rPh sb="20" eb="21">
      <t>ガク</t>
    </rPh>
    <phoneticPr fontId="4"/>
  </si>
  <si>
    <t>兼務：基本分単価及び他の加算の認定に当たって求められる職員が本加算に係る栄養士としての業務を兼務している場合をいう。</t>
    <phoneticPr fontId="3"/>
  </si>
  <si>
    <t>兼務：基本分単価及び他の加算の認定に当たって求められる職員が本加算に係る栄養士としての業務を兼務している場合をいう。</t>
    <phoneticPr fontId="3"/>
  </si>
  <si>
    <t>　</t>
    <phoneticPr fontId="3"/>
  </si>
  <si>
    <t>　</t>
    <phoneticPr fontId="3"/>
  </si>
  <si>
    <t>嘱託：配置及び兼務の場合を除き、嘱託契約（調理員として雇用契約等している場合を含む）をしている場合記入</t>
    <phoneticPr fontId="3"/>
  </si>
  <si>
    <t>嘱託：配置及び兼務の場合を除き、嘱託契約（調理員として雇用契約等している場合を含む）をしている場合記入</t>
    <phoneticPr fontId="3"/>
  </si>
  <si>
    <t>Ｒ２</t>
    <phoneticPr fontId="3"/>
  </si>
  <si>
    <t>委託先</t>
    <rPh sb="0" eb="3">
      <t>イタクサキ</t>
    </rPh>
    <phoneticPr fontId="4"/>
  </si>
  <si>
    <t>従事者数</t>
    <rPh sb="0" eb="3">
      <t>ジュウジシャ</t>
    </rPh>
    <rPh sb="3" eb="4">
      <t>スウ</t>
    </rPh>
    <phoneticPr fontId="3"/>
  </si>
  <si>
    <t>現施設
配置開始
年月日</t>
    <rPh sb="0" eb="1">
      <t>ゲン</t>
    </rPh>
    <rPh sb="1" eb="3">
      <t>シセツ</t>
    </rPh>
    <rPh sb="4" eb="6">
      <t>ハイチ</t>
    </rPh>
    <rPh sb="6" eb="8">
      <t>カイシ</t>
    </rPh>
    <rPh sb="9" eb="12">
      <t>ネンガッピ</t>
    </rPh>
    <phoneticPr fontId="4"/>
  </si>
  <si>
    <t>☆☆☆</t>
    <phoneticPr fontId="3"/>
  </si>
  <si>
    <t>平成○○年
４月１日</t>
    <phoneticPr fontId="3"/>
  </si>
  <si>
    <t>※雇用状況表に記載する職員は高齢者等活躍促進加算に係る「高齢者等活躍促進加算月別雇用時間内訳表」に記載される職員と重複しないこと。</t>
    <rPh sb="1" eb="3">
      <t>コヨウ</t>
    </rPh>
    <rPh sb="3" eb="5">
      <t>ジョウキョウ</t>
    </rPh>
    <rPh sb="5" eb="6">
      <t>ヒョウ</t>
    </rPh>
    <rPh sb="7" eb="9">
      <t>キサイ</t>
    </rPh>
    <rPh sb="11" eb="13">
      <t>ショクイン</t>
    </rPh>
    <rPh sb="14" eb="17">
      <t>コウレイシャ</t>
    </rPh>
    <rPh sb="17" eb="18">
      <t>トウ</t>
    </rPh>
    <rPh sb="18" eb="20">
      <t>カツヤク</t>
    </rPh>
    <rPh sb="20" eb="22">
      <t>ソクシン</t>
    </rPh>
    <rPh sb="22" eb="24">
      <t>カサン</t>
    </rPh>
    <rPh sb="25" eb="26">
      <t>カカワ</t>
    </rPh>
    <rPh sb="28" eb="31">
      <t>コウレイシャ</t>
    </rPh>
    <rPh sb="31" eb="32">
      <t>トウ</t>
    </rPh>
    <rPh sb="32" eb="34">
      <t>カツヤク</t>
    </rPh>
    <rPh sb="34" eb="36">
      <t>ソクシン</t>
    </rPh>
    <rPh sb="49" eb="51">
      <t>キサイ</t>
    </rPh>
    <rPh sb="54" eb="56">
      <t>ショクイン</t>
    </rPh>
    <rPh sb="57" eb="59">
      <t>チョウフク</t>
    </rPh>
    <phoneticPr fontId="4"/>
  </si>
  <si>
    <t>　※「嘱託」を選択した場合該当項目の□にチェックを入れてください。</t>
    <phoneticPr fontId="4"/>
  </si>
  <si>
    <r>
      <t>②　請求月初日の調理員の雇用状況（自施設の職員が調理している場合）</t>
    </r>
    <r>
      <rPr>
        <u/>
        <sz val="10"/>
        <rFont val="ＭＳ Ｐ明朝"/>
        <family val="1"/>
        <charset val="128"/>
      </rPr>
      <t>※「７　栄養管理加算」に記載されている職員と重複不可</t>
    </r>
    <rPh sb="8" eb="11">
      <t>チョウリイン</t>
    </rPh>
    <rPh sb="12" eb="14">
      <t>コヨウ</t>
    </rPh>
    <rPh sb="14" eb="16">
      <t>ジョウキョウ</t>
    </rPh>
    <phoneticPr fontId="4"/>
  </si>
  <si>
    <t>※１か月あたり所定労働時間120時間以上勤務の栄養士を雇用（実人数）している場合には食育推進助成②（栄養士格付）を助成します。（上限：利用定員41～150人は１人まで、151人以上は２人まで）</t>
    <phoneticPr fontId="4"/>
  </si>
  <si>
    <t>また、「事務職員配置加算」、「事務負担対応加配加算」、「保育者業務支援事業費助成」の順に記載すること</t>
    <phoneticPr fontId="3"/>
  </si>
  <si>
    <t>（注）配置：本加算に係る栄養士が雇用契約等により施設に配置されている場合（調理員との兼務を除く）をいい、（イ）兼務に該当する場合を除く。</t>
    <rPh sb="1" eb="2">
      <t>チュウ</t>
    </rPh>
    <rPh sb="24" eb="26">
      <t>シセツ</t>
    </rPh>
    <rPh sb="37" eb="40">
      <t>チョウリイン</t>
    </rPh>
    <rPh sb="42" eb="44">
      <t>ケンム</t>
    </rPh>
    <rPh sb="45" eb="46">
      <t>ノゾ</t>
    </rPh>
    <phoneticPr fontId="3"/>
  </si>
  <si>
    <t xml:space="preserve">  に記載の者を除く</t>
    <phoneticPr fontId="4"/>
  </si>
  <si>
    <t>６　副園長・教頭設置加算</t>
    <rPh sb="2" eb="5">
      <t>フクエンチョウ</t>
    </rPh>
    <rPh sb="6" eb="8">
      <t>キョウトウ</t>
    </rPh>
    <rPh sb="8" eb="10">
      <t>セッチ</t>
    </rPh>
    <rPh sb="10" eb="12">
      <t>カサン</t>
    </rPh>
    <phoneticPr fontId="4"/>
  </si>
  <si>
    <t>※１か月あたり所定労働時間120時間以上勤務の栄養士を雇用（実人数）している場合には食育推進助成②（栄養士格付）を助成します。（上限：利用定員41～150人は１人まで、151人以上は２人まで）</t>
    <phoneticPr fontId="4"/>
  </si>
  <si>
    <r>
      <t>　・請求月初日の保育支援者（事務職員等保育士業務を支援する者）の雇用状況</t>
    </r>
    <r>
      <rPr>
        <u/>
        <sz val="10"/>
        <rFont val="ＭＳ Ｐ明朝"/>
        <family val="1"/>
        <charset val="128"/>
      </rPr>
      <t>（自施設で雇用している場合のみ記入）</t>
    </r>
    <rPh sb="8" eb="10">
      <t>ホイク</t>
    </rPh>
    <rPh sb="10" eb="12">
      <t>シエン</t>
    </rPh>
    <rPh sb="12" eb="13">
      <t>シャ</t>
    </rPh>
    <rPh sb="32" eb="34">
      <t>コヨウ</t>
    </rPh>
    <rPh sb="34" eb="36">
      <t>ジョウキョウ</t>
    </rPh>
    <rPh sb="47" eb="49">
      <t>バアイ</t>
    </rPh>
    <rPh sb="51" eb="53">
      <t>キニュウ</t>
    </rPh>
    <phoneticPr fontId="4"/>
  </si>
  <si>
    <r>
      <t>・請求月初日の保育支援者（事務職員等保育士業務を支援する者）の業務委託状況</t>
    </r>
    <r>
      <rPr>
        <u/>
        <sz val="10"/>
        <rFont val="ＭＳ Ｐ明朝"/>
        <family val="1"/>
        <charset val="128"/>
      </rPr>
      <t>（業務委託の場合のみ記入）</t>
    </r>
    <rPh sb="7" eb="9">
      <t>ホイク</t>
    </rPh>
    <rPh sb="9" eb="11">
      <t>シエン</t>
    </rPh>
    <rPh sb="11" eb="12">
      <t>シャ</t>
    </rPh>
    <rPh sb="31" eb="33">
      <t>ギョウム</t>
    </rPh>
    <rPh sb="33" eb="35">
      <t>イタク</t>
    </rPh>
    <rPh sb="35" eb="37">
      <t>ジョウキョウ</t>
    </rPh>
    <rPh sb="38" eb="40">
      <t>ギョウム</t>
    </rPh>
    <rPh sb="40" eb="42">
      <t>イタク</t>
    </rPh>
    <rPh sb="43" eb="45">
      <t>バアイ</t>
    </rPh>
    <rPh sb="47" eb="49">
      <t>キニュウ</t>
    </rPh>
    <phoneticPr fontId="4"/>
  </si>
  <si>
    <r>
      <t>（登録番号：</t>
    </r>
    <r>
      <rPr>
        <sz val="11"/>
        <rFont val="HGS創英角ｺﾞｼｯｸUB"/>
        <family val="3"/>
        <charset val="128"/>
      </rPr>
      <t>000000</t>
    </r>
    <r>
      <rPr>
        <sz val="11"/>
        <rFont val="ＭＳ Ｐ明朝"/>
        <family val="1"/>
        <charset val="128"/>
      </rPr>
      <t>）</t>
    </r>
    <phoneticPr fontId="4"/>
  </si>
  <si>
    <t>※　委託期間内であっても、業務の履行がない月は助成の対象外となります。</t>
    <rPh sb="2" eb="4">
      <t>イタク</t>
    </rPh>
    <rPh sb="4" eb="6">
      <t>キカン</t>
    </rPh>
    <rPh sb="6" eb="7">
      <t>ナイ</t>
    </rPh>
    <rPh sb="13" eb="15">
      <t>ギョウム</t>
    </rPh>
    <rPh sb="16" eb="18">
      <t>リコウ</t>
    </rPh>
    <rPh sb="21" eb="22">
      <t>ツキ</t>
    </rPh>
    <rPh sb="23" eb="25">
      <t>ジョセイ</t>
    </rPh>
    <rPh sb="26" eb="28">
      <t>タイショウ</t>
    </rPh>
    <rPh sb="28" eb="29">
      <t>ガイ</t>
    </rPh>
    <phoneticPr fontId="4"/>
  </si>
  <si>
    <t>※　「事務」を選択する場合、基本分単価に含まれる事務職員に加え、別途保育支援者を配置していること。</t>
    <rPh sb="34" eb="36">
      <t>ホイク</t>
    </rPh>
    <rPh sb="36" eb="39">
      <t>シエンシャ</t>
    </rPh>
    <phoneticPr fontId="4"/>
  </si>
  <si>
    <t>今月の保育士数（常勤換算）</t>
    <rPh sb="0" eb="2">
      <t>コンゲツ</t>
    </rPh>
    <rPh sb="3" eb="6">
      <t>ホイクシ</t>
    </rPh>
    <rPh sb="6" eb="7">
      <t>スウ</t>
    </rPh>
    <rPh sb="8" eb="10">
      <t>ジョウキン</t>
    </rPh>
    <rPh sb="10" eb="12">
      <t>カンサン</t>
    </rPh>
    <phoneticPr fontId="4"/>
  </si>
  <si>
    <t>※保育教諭とは、幼保連携型認定こども園にあっては、幼稚園教諭免許状を有し、かつ保育士としての登録を受けた者（令和７年３月31日までの間に限り、幼稚園教諭免許状のみを有する者又は保育士としての登録を受けた者を含む。）をいい、その他の認定こども園にあっては、幼稚園教諭免許状を有する者又は保育士としての登録を受けた者をいう。</t>
    <rPh sb="54" eb="55">
      <t>レイ</t>
    </rPh>
    <rPh sb="55" eb="56">
      <t>ワ</t>
    </rPh>
    <phoneticPr fontId="4"/>
  </si>
  <si>
    <t>※乳児４人以上を入所させる幼保連携型認定こども園については、保健師、看護師又は准看護師１人に限り、保育教諭とみなすことができる。（令和６年度まで）</t>
    <rPh sb="13" eb="14">
      <t>ヨウ</t>
    </rPh>
    <rPh sb="14" eb="15">
      <t>ホ</t>
    </rPh>
    <rPh sb="15" eb="18">
      <t>レンケイガタ</t>
    </rPh>
    <rPh sb="18" eb="20">
      <t>ニンテイ</t>
    </rPh>
    <rPh sb="23" eb="24">
      <t>エン</t>
    </rPh>
    <rPh sb="37" eb="38">
      <t>マタ</t>
    </rPh>
    <rPh sb="39" eb="43">
      <t>ジュンカンゴシ</t>
    </rPh>
    <rPh sb="51" eb="53">
      <t>キョウユ</t>
    </rPh>
    <rPh sb="65" eb="66">
      <t>レイ</t>
    </rPh>
    <rPh sb="66" eb="67">
      <t>ワ</t>
    </rPh>
    <rPh sb="68" eb="70">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</si>
</sst>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0"/>
    <numFmt numFmtId="178" formatCode="#,##0_ "/>
  </numFmts>
  <fonts count="37">
    <font>
      <sz val="11"/>
      <color theme="1"/>
      <name val="ＭＳ Ｐゴシック"/>
      <family val="2"/>
      <scheme val="minor"/>
    </font>
    <font>
      <sz val="11"/>
      <color indexed="8"/>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6"/>
      <name val="HGS創英角ｺﾞｼｯｸUB"/>
      <family val="3"/>
      <charset val="128"/>
    </font>
    <font>
      <u/>
      <sz val="10"/>
      <name val="ＭＳ Ｐ明朝"/>
      <family val="1"/>
      <charset val="128"/>
    </font>
    <font>
      <sz val="11"/>
      <name val="ＭＳ Ｐゴシック"/>
      <family val="3"/>
      <charset val="128"/>
    </font>
    <font>
      <sz val="6"/>
      <name val="ＭＳ Ｐ明朝"/>
      <family val="1"/>
      <charset val="128"/>
    </font>
    <font>
      <sz val="10"/>
      <name val="HGｺﾞｼｯｸM"/>
      <family val="3"/>
      <charset val="128"/>
    </font>
    <font>
      <sz val="14"/>
      <name val="HGS創英角ｺﾞｼｯｸUB"/>
      <family val="3"/>
      <charset val="128"/>
    </font>
    <font>
      <sz val="11"/>
      <name val="HGS創英角ｺﾞｼｯｸUB"/>
      <family val="3"/>
      <charset val="128"/>
    </font>
    <font>
      <u/>
      <sz val="16"/>
      <name val="HGS創英角ｺﾞｼｯｸUB"/>
      <family val="3"/>
      <charset val="128"/>
    </font>
    <font>
      <i/>
      <sz val="10"/>
      <name val="ＭＳ Ｐ明朝"/>
      <family val="1"/>
      <charset val="128"/>
    </font>
    <font>
      <sz val="9.5"/>
      <name val="ＭＳ Ｐ明朝"/>
      <family val="1"/>
      <charset val="128"/>
    </font>
    <font>
      <sz val="9"/>
      <name val="HGS創英角ｺﾞｼｯｸUB"/>
      <family val="3"/>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20"/>
      <name val="HGP創英角ｺﾞｼｯｸUB"/>
      <family val="3"/>
      <charset val="128"/>
    </font>
    <font>
      <sz val="8"/>
      <name val="HGS創英角ｺﾞｼｯｸUB"/>
      <family val="3"/>
      <charset val="128"/>
    </font>
    <font>
      <sz val="12"/>
      <name val="ＭＳ Ｐゴシック"/>
      <family val="3"/>
      <charset val="128"/>
    </font>
    <font>
      <b/>
      <sz val="9"/>
      <color indexed="81"/>
      <name val="ＭＳ Ｐゴシック"/>
      <family val="3"/>
      <charset val="128"/>
    </font>
    <font>
      <sz val="9"/>
      <color rgb="FF000000"/>
      <name val="MS UI Gothic"/>
      <family val="3"/>
      <charset val="128"/>
    </font>
    <font>
      <sz val="11"/>
      <color rgb="FF000000"/>
      <name val="ＭＳ Ｐゴシック"/>
      <family val="3"/>
      <charset val="128"/>
    </font>
    <font>
      <sz val="18"/>
      <name val="HGS創英角ｺﾞｼｯｸUB"/>
      <family val="3"/>
      <charset val="128"/>
    </font>
    <font>
      <sz val="9"/>
      <color indexed="81"/>
      <name val="ＭＳ Ｐゴシック"/>
      <family val="3"/>
      <charset val="128"/>
    </font>
    <font>
      <sz val="20"/>
      <name val="ＭＳ Ｐ明朝"/>
      <family val="1"/>
      <charset val="128"/>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indexed="27"/>
        <bgColor indexed="64"/>
      </patternFill>
    </fill>
    <fill>
      <patternFill patternType="solid">
        <fgColor theme="8" tint="0.39997558519241921"/>
        <bgColor indexed="64"/>
      </patternFill>
    </fill>
    <fill>
      <patternFill patternType="solid">
        <fgColor indexed="63"/>
        <bgColor indexed="64"/>
      </patternFill>
    </fill>
    <fill>
      <patternFill patternType="solid">
        <fgColor indexed="29"/>
        <bgColor indexed="64"/>
      </patternFill>
    </fill>
    <fill>
      <patternFill patternType="solid">
        <fgColor rgb="FFFFC000"/>
        <bgColor indexed="64"/>
      </patternFill>
    </fill>
  </fills>
  <borders count="1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dotted">
        <color indexed="64"/>
      </left>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tted">
        <color indexed="64"/>
      </right>
      <top/>
      <bottom/>
      <diagonal/>
    </border>
    <border>
      <left style="dotted">
        <color indexed="64"/>
      </left>
      <right/>
      <top/>
      <bottom style="medium">
        <color indexed="64"/>
      </bottom>
      <diagonal/>
    </border>
    <border>
      <left/>
      <right style="dotted">
        <color indexed="64"/>
      </right>
      <top style="thin">
        <color indexed="64"/>
      </top>
      <bottom/>
      <diagonal/>
    </border>
    <border>
      <left/>
      <right style="medium">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dotted">
        <color indexed="64"/>
      </right>
      <top/>
      <bottom style="dotted">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top style="double">
        <color indexed="64"/>
      </top>
      <bottom style="thin">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top style="thin">
        <color indexed="64"/>
      </top>
      <bottom style="medium">
        <color indexed="64"/>
      </bottom>
      <diagonal/>
    </border>
    <border>
      <left/>
      <right style="dashed">
        <color indexed="64"/>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dotted">
        <color indexed="64"/>
      </left>
      <right/>
      <top/>
      <bottom style="hair">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hair">
        <color indexed="64"/>
      </left>
      <right style="dotted">
        <color indexed="64"/>
      </right>
      <top/>
      <bottom style="thin">
        <color indexed="64"/>
      </bottom>
      <diagonal/>
    </border>
    <border>
      <left style="hair">
        <color indexed="64"/>
      </left>
      <right style="dotted">
        <color indexed="64"/>
      </right>
      <top style="thin">
        <color indexed="64"/>
      </top>
      <bottom/>
      <diagonal/>
    </border>
    <border>
      <left style="hair">
        <color indexed="64"/>
      </left>
      <right style="dotted">
        <color indexed="64"/>
      </right>
      <top/>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style="thin">
        <color indexed="64"/>
      </right>
      <top/>
      <bottom style="medium">
        <color indexed="64"/>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xf numFmtId="0" fontId="15" fillId="0" borderId="0">
      <alignment vertical="center"/>
    </xf>
  </cellStyleXfs>
  <cellXfs count="1691">
    <xf numFmtId="0" fontId="0" fillId="0" borderId="0" xfId="0"/>
    <xf numFmtId="0" fontId="12" fillId="2" borderId="6" xfId="1" applyFont="1" applyFill="1" applyBorder="1" applyAlignment="1" applyProtection="1">
      <alignment vertical="center" shrinkToFit="1"/>
      <protection locked="0"/>
    </xf>
    <xf numFmtId="0" fontId="12" fillId="2" borderId="0" xfId="1" applyFont="1" applyFill="1" applyBorder="1" applyAlignment="1" applyProtection="1">
      <alignment vertical="center" shrinkToFit="1"/>
      <protection locked="0"/>
    </xf>
    <xf numFmtId="0" fontId="12" fillId="2" borderId="7" xfId="1" applyFont="1" applyFill="1" applyBorder="1" applyAlignment="1" applyProtection="1">
      <alignment vertical="center" shrinkToFit="1"/>
      <protection locked="0"/>
    </xf>
    <xf numFmtId="0" fontId="12" fillId="2" borderId="13" xfId="1" applyFont="1" applyFill="1" applyBorder="1" applyAlignment="1" applyProtection="1">
      <alignment vertical="center" shrinkToFit="1"/>
      <protection locked="0"/>
    </xf>
    <xf numFmtId="0" fontId="2" fillId="2" borderId="0" xfId="1" applyFont="1" applyFill="1" applyAlignment="1" applyProtection="1">
      <alignment vertical="center"/>
    </xf>
    <xf numFmtId="0" fontId="5" fillId="2" borderId="0" xfId="1" applyFont="1" applyFill="1" applyAlignment="1" applyProtection="1">
      <alignment vertical="center"/>
    </xf>
    <xf numFmtId="0" fontId="9" fillId="2" borderId="0" xfId="1" applyFont="1" applyFill="1" applyBorder="1" applyAlignment="1" applyProtection="1">
      <alignment horizontal="left" vertical="center"/>
    </xf>
    <xf numFmtId="0" fontId="9" fillId="2" borderId="0" xfId="1" applyFont="1" applyFill="1" applyAlignment="1" applyProtection="1">
      <alignment vertical="center"/>
    </xf>
    <xf numFmtId="0" fontId="5" fillId="2" borderId="0" xfId="1" applyFont="1" applyFill="1" applyBorder="1" applyAlignment="1" applyProtection="1">
      <alignment vertical="center"/>
    </xf>
    <xf numFmtId="0" fontId="9" fillId="2" borderId="0" xfId="1" applyFont="1" applyFill="1" applyBorder="1" applyAlignment="1" applyProtection="1">
      <alignment vertical="center"/>
    </xf>
    <xf numFmtId="0" fontId="5" fillId="2" borderId="0" xfId="1" applyFont="1" applyFill="1" applyAlignment="1" applyProtection="1">
      <alignment vertical="top" wrapText="1"/>
    </xf>
    <xf numFmtId="0" fontId="12" fillId="2" borderId="0" xfId="1" applyFont="1" applyFill="1" applyAlignment="1" applyProtection="1">
      <alignment vertical="center"/>
    </xf>
    <xf numFmtId="0" fontId="5" fillId="2" borderId="0" xfId="1" applyFont="1" applyFill="1" applyAlignment="1" applyProtection="1"/>
    <xf numFmtId="0" fontId="5" fillId="2" borderId="0" xfId="1" applyFont="1" applyFill="1" applyAlignment="1" applyProtection="1">
      <alignment vertical="top"/>
    </xf>
    <xf numFmtId="0" fontId="9" fillId="2" borderId="0" xfId="1" applyFont="1" applyFill="1" applyBorder="1" applyAlignment="1" applyProtection="1">
      <alignment horizontal="center" vertical="top"/>
    </xf>
    <xf numFmtId="0" fontId="5" fillId="2" borderId="21" xfId="1" applyFont="1" applyFill="1" applyBorder="1" applyAlignment="1" applyProtection="1">
      <alignment vertical="center" wrapText="1"/>
    </xf>
    <xf numFmtId="0" fontId="5" fillId="2" borderId="0" xfId="1" applyFont="1" applyFill="1" applyBorder="1" applyAlignment="1" applyProtection="1">
      <alignment vertical="top"/>
    </xf>
    <xf numFmtId="0" fontId="9" fillId="2" borderId="0" xfId="1" applyFont="1" applyFill="1" applyAlignment="1" applyProtection="1">
      <alignment vertical="top"/>
    </xf>
    <xf numFmtId="0" fontId="9" fillId="2" borderId="21" xfId="1" applyFont="1" applyFill="1" applyBorder="1" applyAlignment="1" applyProtection="1">
      <alignment vertical="top"/>
    </xf>
    <xf numFmtId="0" fontId="5" fillId="2" borderId="0" xfId="1" applyFont="1" applyFill="1" applyBorder="1" applyAlignment="1" applyProtection="1">
      <alignment horizontal="left" vertical="top"/>
    </xf>
    <xf numFmtId="0" fontId="8" fillId="2" borderId="0" xfId="1" applyFont="1" applyFill="1" applyBorder="1" applyAlignment="1" applyProtection="1">
      <alignment horizontal="center" vertical="center"/>
    </xf>
    <xf numFmtId="0" fontId="21" fillId="2" borderId="118" xfId="1" applyFont="1" applyFill="1" applyBorder="1" applyAlignment="1" applyProtection="1">
      <alignment vertical="center"/>
    </xf>
    <xf numFmtId="0" fontId="21" fillId="2" borderId="119" xfId="1" applyFont="1" applyFill="1" applyBorder="1" applyAlignment="1" applyProtection="1">
      <alignment vertical="center"/>
    </xf>
    <xf numFmtId="0" fontId="25" fillId="2" borderId="0" xfId="1" applyFont="1" applyFill="1" applyAlignment="1" applyProtection="1">
      <alignment vertical="center"/>
    </xf>
    <xf numFmtId="0" fontId="11" fillId="2" borderId="0" xfId="1" applyFont="1" applyFill="1" applyAlignment="1" applyProtection="1">
      <alignment vertical="center"/>
    </xf>
    <xf numFmtId="0" fontId="13" fillId="2" borderId="0" xfId="1" applyFont="1" applyFill="1" applyBorder="1" applyAlignment="1" applyProtection="1">
      <alignment vertical="center"/>
    </xf>
    <xf numFmtId="0" fontId="13" fillId="2" borderId="10" xfId="1" applyFont="1" applyFill="1" applyBorder="1" applyAlignment="1" applyProtection="1">
      <alignment vertical="center"/>
    </xf>
    <xf numFmtId="0" fontId="13" fillId="2" borderId="6" xfId="1" applyFont="1" applyFill="1" applyBorder="1" applyAlignment="1" applyProtection="1">
      <alignment vertical="center"/>
    </xf>
    <xf numFmtId="0" fontId="13" fillId="6" borderId="0" xfId="1" applyFont="1" applyFill="1" applyBorder="1" applyAlignment="1" applyProtection="1">
      <alignment vertical="center"/>
    </xf>
    <xf numFmtId="0" fontId="9" fillId="2" borderId="0" xfId="1" applyFont="1" applyFill="1" applyBorder="1" applyAlignment="1" applyProtection="1">
      <alignment vertical="center" wrapText="1"/>
    </xf>
    <xf numFmtId="0" fontId="9" fillId="2" borderId="13" xfId="1" applyFont="1" applyFill="1" applyBorder="1" applyAlignment="1" applyProtection="1">
      <alignment vertical="center" wrapText="1"/>
    </xf>
    <xf numFmtId="0" fontId="9" fillId="2" borderId="10" xfId="1" applyFont="1" applyFill="1" applyBorder="1" applyAlignment="1" applyProtection="1">
      <alignment vertical="center" wrapText="1"/>
    </xf>
    <xf numFmtId="0" fontId="9" fillId="2" borderId="11" xfId="1" applyFont="1" applyFill="1" applyBorder="1" applyAlignment="1" applyProtection="1">
      <alignment vertical="center" wrapText="1"/>
    </xf>
    <xf numFmtId="0" fontId="17" fillId="0" borderId="0" xfId="2" applyFont="1" applyProtection="1">
      <alignment vertical="center"/>
    </xf>
    <xf numFmtId="0" fontId="17" fillId="0" borderId="0" xfId="2" applyFont="1" applyAlignment="1" applyProtection="1">
      <alignment vertical="center"/>
    </xf>
    <xf numFmtId="1" fontId="17" fillId="0" borderId="0" xfId="2" applyNumberFormat="1" applyFont="1" applyAlignment="1" applyProtection="1">
      <alignment vertical="center"/>
    </xf>
    <xf numFmtId="177" fontId="17" fillId="0" borderId="0" xfId="2" applyNumberFormat="1" applyFont="1" applyAlignment="1" applyProtection="1">
      <alignment vertical="center"/>
    </xf>
    <xf numFmtId="0" fontId="9" fillId="2" borderId="0" xfId="1" applyFont="1" applyFill="1" applyBorder="1" applyAlignment="1" applyProtection="1">
      <alignment horizontal="center" vertical="center"/>
    </xf>
    <xf numFmtId="0" fontId="13" fillId="2" borderId="35" xfId="1" applyFont="1" applyFill="1" applyBorder="1" applyAlignment="1" applyProtection="1">
      <alignment vertical="center"/>
    </xf>
    <xf numFmtId="0" fontId="14" fillId="2" borderId="135" xfId="1" applyFont="1" applyFill="1" applyBorder="1" applyAlignment="1" applyProtection="1">
      <alignment vertical="center"/>
    </xf>
    <xf numFmtId="0" fontId="14" fillId="2" borderId="0" xfId="1" applyFont="1" applyFill="1" applyAlignment="1" applyProtection="1">
      <alignment vertical="center"/>
    </xf>
    <xf numFmtId="0" fontId="5" fillId="2" borderId="0" xfId="1" applyFont="1" applyFill="1" applyAlignment="1" applyProtection="1">
      <alignment vertical="center" wrapText="1"/>
    </xf>
    <xf numFmtId="0" fontId="5" fillId="0" borderId="0" xfId="1" applyFont="1" applyFill="1" applyAlignment="1" applyProtection="1">
      <alignment vertical="center"/>
    </xf>
    <xf numFmtId="0" fontId="5" fillId="0" borderId="0" xfId="1" applyFont="1" applyFill="1" applyAlignment="1" applyProtection="1">
      <alignment vertical="center" wrapText="1"/>
    </xf>
    <xf numFmtId="0" fontId="5" fillId="2" borderId="13" xfId="1" applyFont="1" applyFill="1" applyBorder="1" applyAlignment="1" applyProtection="1">
      <alignment vertical="center"/>
    </xf>
    <xf numFmtId="0" fontId="9" fillId="2" borderId="0" xfId="1" applyFont="1" applyFill="1" applyBorder="1" applyAlignment="1" applyProtection="1">
      <alignment horizontal="center" vertical="center" shrinkToFit="1"/>
    </xf>
    <xf numFmtId="2" fontId="13" fillId="2" borderId="0" xfId="1" applyNumberFormat="1" applyFont="1" applyFill="1" applyBorder="1" applyAlignment="1" applyProtection="1">
      <alignment horizontal="center" vertical="center"/>
    </xf>
    <xf numFmtId="2" fontId="13" fillId="3" borderId="0" xfId="1" applyNumberFormat="1" applyFont="1" applyFill="1" applyBorder="1" applyAlignment="1" applyProtection="1">
      <alignment horizontal="center" vertical="center"/>
    </xf>
    <xf numFmtId="0" fontId="12" fillId="2" borderId="5" xfId="1" applyFont="1" applyFill="1" applyBorder="1" applyAlignment="1" applyProtection="1">
      <alignment vertical="center" shrinkToFit="1"/>
    </xf>
    <xf numFmtId="0" fontId="12" fillId="2" borderId="6" xfId="1" applyFont="1" applyFill="1" applyBorder="1" applyAlignment="1" applyProtection="1">
      <alignment vertical="center" shrinkToFit="1"/>
    </xf>
    <xf numFmtId="0" fontId="12" fillId="2" borderId="7" xfId="1" applyFont="1" applyFill="1" applyBorder="1" applyAlignment="1" applyProtection="1">
      <alignment vertical="center" shrinkToFit="1"/>
    </xf>
    <xf numFmtId="0" fontId="12" fillId="2" borderId="14" xfId="1" applyFont="1" applyFill="1" applyBorder="1" applyAlignment="1" applyProtection="1">
      <alignment vertical="center" shrinkToFit="1"/>
    </xf>
    <xf numFmtId="0" fontId="12" fillId="2" borderId="0" xfId="1" applyFont="1" applyFill="1" applyBorder="1" applyAlignment="1" applyProtection="1">
      <alignment vertical="center" shrinkToFit="1"/>
    </xf>
    <xf numFmtId="0" fontId="12" fillId="2" borderId="13" xfId="1" applyFont="1" applyFill="1" applyBorder="1" applyAlignment="1" applyProtection="1">
      <alignment vertical="center" shrinkToFit="1"/>
    </xf>
    <xf numFmtId="0" fontId="12" fillId="2" borderId="9" xfId="1" applyFont="1" applyFill="1" applyBorder="1" applyAlignment="1" applyProtection="1">
      <alignment vertical="center" shrinkToFit="1"/>
    </xf>
    <xf numFmtId="0" fontId="5" fillId="2" borderId="6" xfId="1" applyFont="1" applyFill="1" applyBorder="1" applyAlignment="1" applyProtection="1">
      <alignment vertical="top" wrapText="1"/>
    </xf>
    <xf numFmtId="0" fontId="5" fillId="2" borderId="0" xfId="1" applyFont="1" applyFill="1" applyBorder="1" applyAlignment="1" applyProtection="1">
      <alignment vertical="top" wrapText="1"/>
    </xf>
    <xf numFmtId="0" fontId="5" fillId="3" borderId="0" xfId="1" applyFont="1" applyFill="1" applyAlignment="1" applyProtection="1">
      <alignment vertical="center"/>
    </xf>
    <xf numFmtId="0" fontId="5" fillId="3" borderId="0" xfId="1" applyFont="1" applyFill="1" applyBorder="1" applyAlignment="1" applyProtection="1">
      <alignment vertical="top" wrapText="1"/>
    </xf>
    <xf numFmtId="0" fontId="7" fillId="3" borderId="0" xfId="1" applyFont="1" applyFill="1" applyBorder="1" applyAlignment="1" applyProtection="1">
      <alignment horizontal="center" vertical="center"/>
    </xf>
    <xf numFmtId="0" fontId="12" fillId="2" borderId="0" xfId="1" applyFont="1" applyFill="1" applyAlignment="1" applyProtection="1">
      <alignment vertical="top" wrapText="1"/>
    </xf>
    <xf numFmtId="0" fontId="5" fillId="2" borderId="14" xfId="1" applyFont="1" applyFill="1" applyBorder="1" applyAlignment="1" applyProtection="1">
      <alignment vertical="center" wrapText="1"/>
    </xf>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xf>
    <xf numFmtId="2" fontId="5" fillId="3" borderId="0" xfId="1" applyNumberFormat="1" applyFont="1" applyFill="1" applyBorder="1" applyAlignment="1" applyProtection="1">
      <alignment vertical="center"/>
    </xf>
    <xf numFmtId="2" fontId="5" fillId="9" borderId="0" xfId="1" applyNumberFormat="1" applyFont="1" applyFill="1" applyBorder="1" applyAlignment="1" applyProtection="1">
      <alignment vertical="center"/>
    </xf>
    <xf numFmtId="0" fontId="5" fillId="2" borderId="7" xfId="1" applyFont="1" applyFill="1" applyBorder="1" applyAlignment="1" applyProtection="1">
      <alignment vertical="center" wrapText="1"/>
    </xf>
    <xf numFmtId="0" fontId="5" fillId="2" borderId="13" xfId="1" applyFont="1" applyFill="1" applyBorder="1" applyAlignment="1" applyProtection="1">
      <alignment vertical="center" wrapText="1"/>
    </xf>
    <xf numFmtId="0" fontId="12" fillId="2" borderId="0" xfId="1" applyFont="1" applyFill="1" applyBorder="1" applyAlignment="1" applyProtection="1">
      <alignment horizontal="left" vertical="center"/>
    </xf>
    <xf numFmtId="0" fontId="9" fillId="2" borderId="0" xfId="1" applyFont="1" applyFill="1" applyProtection="1"/>
    <xf numFmtId="0" fontId="5" fillId="2" borderId="0" xfId="1" applyFont="1" applyFill="1" applyBorder="1" applyAlignment="1" applyProtection="1"/>
    <xf numFmtId="0" fontId="30" fillId="2" borderId="0" xfId="1" applyFont="1" applyFill="1" applyAlignment="1" applyProtection="1"/>
    <xf numFmtId="0" fontId="5" fillId="2" borderId="0" xfId="1" applyFont="1" applyFill="1" applyBorder="1" applyAlignment="1" applyProtection="1">
      <alignment horizontal="center"/>
    </xf>
    <xf numFmtId="0" fontId="5" fillId="2" borderId="0" xfId="1" applyFont="1" applyFill="1" applyBorder="1" applyAlignment="1" applyProtection="1">
      <alignment vertical="center" shrinkToFit="1"/>
    </xf>
    <xf numFmtId="0" fontId="12" fillId="2" borderId="14" xfId="1" applyFont="1" applyFill="1" applyBorder="1" applyAlignment="1" applyProtection="1"/>
    <xf numFmtId="0" fontId="12" fillId="2" borderId="0" xfId="1" applyFont="1" applyFill="1" applyBorder="1" applyAlignment="1" applyProtection="1"/>
    <xf numFmtId="0" fontId="5" fillId="2" borderId="0" xfId="0" applyFont="1" applyFill="1" applyAlignment="1" applyProtection="1">
      <alignment vertical="center"/>
    </xf>
    <xf numFmtId="0" fontId="5" fillId="0" borderId="0" xfId="0" applyFont="1" applyFill="1" applyAlignment="1" applyProtection="1">
      <alignment vertical="center"/>
    </xf>
    <xf numFmtId="0" fontId="5" fillId="2" borderId="0" xfId="0" applyFont="1" applyFill="1" applyBorder="1" applyAlignment="1" applyProtection="1">
      <alignment vertical="center"/>
    </xf>
    <xf numFmtId="0" fontId="5" fillId="2" borderId="13" xfId="0" applyFont="1" applyFill="1" applyBorder="1" applyAlignment="1" applyProtection="1">
      <alignment vertical="center"/>
    </xf>
    <xf numFmtId="0" fontId="12" fillId="2" borderId="14" xfId="0" applyFont="1" applyFill="1" applyBorder="1" applyAlignment="1" applyProtection="1"/>
    <xf numFmtId="0" fontId="12" fillId="2" borderId="0" xfId="0" applyFont="1" applyFill="1" applyBorder="1" applyAlignment="1" applyProtection="1"/>
    <xf numFmtId="0" fontId="5" fillId="2" borderId="0" xfId="0" applyFont="1" applyFill="1" applyAlignment="1" applyProtection="1"/>
    <xf numFmtId="0" fontId="12" fillId="2" borderId="0" xfId="0" applyFont="1" applyFill="1" applyBorder="1" applyAlignment="1" applyProtection="1">
      <alignment horizontal="left" vertical="center" shrinkToFit="1"/>
    </xf>
    <xf numFmtId="0" fontId="9" fillId="2" borderId="0" xfId="0" applyFont="1" applyFill="1" applyBorder="1" applyAlignment="1" applyProtection="1">
      <alignment horizontal="center" vertical="center" shrinkToFit="1"/>
    </xf>
    <xf numFmtId="0" fontId="6" fillId="2" borderId="0" xfId="0" applyFont="1" applyFill="1" applyBorder="1" applyAlignment="1" applyProtection="1">
      <alignment horizontal="center" vertical="center" wrapText="1" shrinkToFit="1"/>
    </xf>
    <xf numFmtId="2" fontId="8" fillId="2" borderId="0" xfId="0" applyNumberFormat="1" applyFont="1" applyFill="1" applyBorder="1" applyAlignment="1" applyProtection="1">
      <alignment horizontal="center" vertical="center" shrinkToFit="1"/>
    </xf>
    <xf numFmtId="1" fontId="8" fillId="2" borderId="0" xfId="0" applyNumberFormat="1" applyFont="1" applyFill="1" applyBorder="1" applyAlignment="1" applyProtection="1">
      <alignment horizontal="center" vertical="center" shrinkToFit="1"/>
    </xf>
    <xf numFmtId="2" fontId="13" fillId="3" borderId="0" xfId="0" applyNumberFormat="1" applyFont="1" applyFill="1" applyBorder="1" applyAlignment="1" applyProtection="1">
      <alignment horizontal="center" vertical="center" shrinkToFit="1"/>
    </xf>
    <xf numFmtId="0" fontId="12" fillId="3" borderId="0" xfId="0" applyFont="1" applyFill="1" applyBorder="1" applyAlignment="1" applyProtection="1"/>
    <xf numFmtId="0" fontId="5" fillId="2" borderId="0" xfId="1" applyFont="1" applyFill="1" applyBorder="1" applyAlignment="1" applyProtection="1">
      <alignment horizontal="left" vertical="center"/>
    </xf>
    <xf numFmtId="0" fontId="5" fillId="0" borderId="0" xfId="1" applyFont="1" applyFill="1" applyBorder="1" applyAlignment="1" applyProtection="1">
      <alignment vertical="center"/>
    </xf>
    <xf numFmtId="0" fontId="5" fillId="0" borderId="0" xfId="1" applyFont="1" applyFill="1" applyBorder="1" applyAlignment="1" applyProtection="1">
      <alignment vertical="center" wrapText="1"/>
    </xf>
    <xf numFmtId="0" fontId="9" fillId="3" borderId="0" xfId="1" applyFont="1" applyFill="1" applyBorder="1" applyAlignment="1" applyProtection="1">
      <alignment horizontal="center" vertical="center"/>
    </xf>
    <xf numFmtId="0" fontId="5" fillId="3" borderId="0" xfId="1" applyFont="1" applyFill="1" applyBorder="1" applyAlignment="1" applyProtection="1">
      <alignment horizontal="center" vertical="center"/>
    </xf>
    <xf numFmtId="0" fontId="12" fillId="2" borderId="13" xfId="1" applyFont="1" applyFill="1" applyBorder="1" applyAlignment="1" applyProtection="1">
      <alignment horizontal="center" vertical="center"/>
    </xf>
    <xf numFmtId="0" fontId="8" fillId="3" borderId="0" xfId="1" applyFont="1" applyFill="1" applyBorder="1" applyAlignment="1" applyProtection="1">
      <alignment horizontal="center" vertical="center"/>
    </xf>
    <xf numFmtId="0" fontId="5" fillId="2" borderId="0" xfId="1" applyFont="1" applyFill="1" applyAlignment="1" applyProtection="1">
      <alignment horizontal="left" vertical="center"/>
    </xf>
    <xf numFmtId="0" fontId="5" fillId="2" borderId="0"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xf>
    <xf numFmtId="0" fontId="14" fillId="2" borderId="0" xfId="1" applyFont="1" applyFill="1" applyAlignment="1" applyProtection="1">
      <alignment horizontal="center" vertical="center" shrinkToFit="1"/>
    </xf>
    <xf numFmtId="0" fontId="11" fillId="2" borderId="0" xfId="1" applyFont="1" applyFill="1" applyBorder="1" applyAlignment="1" applyProtection="1">
      <alignment horizontal="right" vertical="center" shrinkToFit="1"/>
    </xf>
    <xf numFmtId="0" fontId="5" fillId="2" borderId="6" xfId="1" applyFont="1" applyFill="1" applyBorder="1" applyAlignment="1" applyProtection="1">
      <alignment vertical="center"/>
    </xf>
    <xf numFmtId="0" fontId="9" fillId="2" borderId="0" xfId="1" applyFont="1" applyFill="1" applyBorder="1" applyAlignment="1" applyProtection="1">
      <alignment horizontal="distributed" vertical="center" wrapText="1"/>
    </xf>
    <xf numFmtId="0" fontId="5" fillId="2" borderId="0" xfId="1" applyFont="1" applyFill="1" applyAlignment="1" applyProtection="1">
      <alignment horizontal="left" vertical="center" wrapText="1"/>
    </xf>
    <xf numFmtId="0" fontId="12" fillId="3" borderId="0" xfId="1" applyFont="1" applyFill="1" applyBorder="1" applyAlignment="1" applyProtection="1">
      <alignment horizontal="center"/>
    </xf>
    <xf numFmtId="0" fontId="5" fillId="2" borderId="14" xfId="1" applyFont="1" applyFill="1" applyBorder="1" applyAlignment="1" applyProtection="1">
      <alignment horizontal="center" vertical="center"/>
    </xf>
    <xf numFmtId="0" fontId="5" fillId="2" borderId="0" xfId="1" applyFont="1" applyFill="1" applyBorder="1" applyAlignment="1" applyProtection="1">
      <alignment horizontal="center" vertical="center"/>
    </xf>
    <xf numFmtId="0" fontId="5" fillId="2" borderId="0" xfId="1" applyFont="1" applyFill="1" applyAlignment="1" applyProtection="1">
      <alignment vertical="center" shrinkToFit="1"/>
    </xf>
    <xf numFmtId="0" fontId="5" fillId="2" borderId="0" xfId="1" applyFont="1" applyFill="1" applyAlignment="1" applyProtection="1">
      <alignment horizontal="left" vertical="top" wrapText="1"/>
    </xf>
    <xf numFmtId="0" fontId="5" fillId="2" borderId="0" xfId="1" applyFont="1" applyFill="1" applyBorder="1" applyAlignment="1" applyProtection="1">
      <alignment horizontal="left" vertical="top" wrapText="1"/>
    </xf>
    <xf numFmtId="0" fontId="5" fillId="2" borderId="0" xfId="1" applyFont="1" applyFill="1" applyBorder="1" applyAlignment="1" applyProtection="1">
      <alignment horizontal="left" vertical="center" shrinkToFit="1"/>
    </xf>
    <xf numFmtId="0" fontId="12" fillId="2" borderId="0" xfId="1" applyFont="1" applyFill="1" applyBorder="1" applyAlignment="1" applyProtection="1">
      <alignment horizontal="center"/>
    </xf>
    <xf numFmtId="0" fontId="13" fillId="2" borderId="0" xfId="1" applyFont="1" applyFill="1" applyBorder="1" applyAlignment="1" applyProtection="1">
      <alignment horizontal="center" vertical="center"/>
    </xf>
    <xf numFmtId="0" fontId="12" fillId="2" borderId="0"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wrapText="1" shrinkToFit="1"/>
    </xf>
    <xf numFmtId="0" fontId="5" fillId="0" borderId="0" xfId="0" applyFont="1" applyProtection="1"/>
    <xf numFmtId="0" fontId="5" fillId="0" borderId="0" xfId="0" applyFont="1" applyFill="1" applyBorder="1" applyAlignment="1" applyProtection="1">
      <alignment vertical="center" wrapText="1"/>
    </xf>
    <xf numFmtId="0" fontId="2" fillId="0" borderId="0" xfId="0" applyFont="1" applyProtection="1"/>
    <xf numFmtId="2" fontId="8" fillId="0" borderId="0" xfId="0" applyNumberFormat="1" applyFont="1" applyFill="1" applyBorder="1" applyAlignment="1" applyProtection="1">
      <alignment vertical="center" wrapText="1"/>
    </xf>
    <xf numFmtId="0" fontId="6" fillId="0" borderId="0" xfId="0" applyFont="1" applyProtection="1"/>
    <xf numFmtId="0" fontId="5" fillId="0" borderId="0" xfId="0" applyFont="1" applyBorder="1" applyAlignment="1" applyProtection="1">
      <alignment horizontal="center" vertical="center" wrapText="1"/>
    </xf>
    <xf numFmtId="2" fontId="36" fillId="0" borderId="0" xfId="0" applyNumberFormat="1" applyFont="1" applyFill="1" applyBorder="1" applyAlignment="1" applyProtection="1">
      <alignment horizontal="center" vertical="center" wrapText="1"/>
    </xf>
    <xf numFmtId="0" fontId="5" fillId="0" borderId="0" xfId="0" applyFont="1" applyFill="1" applyProtection="1"/>
    <xf numFmtId="0" fontId="5" fillId="0" borderId="0" xfId="0" applyFont="1" applyBorder="1" applyAlignment="1" applyProtection="1">
      <alignment horizontal="left" vertical="center"/>
    </xf>
    <xf numFmtId="0" fontId="5" fillId="0" borderId="14" xfId="1" applyFont="1" applyFill="1" applyBorder="1" applyAlignment="1" applyProtection="1">
      <alignment vertical="center"/>
    </xf>
    <xf numFmtId="0" fontId="34" fillId="0" borderId="14" xfId="1" applyFont="1" applyFill="1" applyBorder="1" applyAlignment="1" applyProtection="1">
      <alignment vertical="center"/>
    </xf>
    <xf numFmtId="0" fontId="34" fillId="0" borderId="0" xfId="1" applyFont="1" applyFill="1" applyBorder="1" applyAlignment="1" applyProtection="1">
      <alignment vertical="center"/>
    </xf>
    <xf numFmtId="0" fontId="5" fillId="0" borderId="0" xfId="0" applyFont="1"/>
    <xf numFmtId="0" fontId="2" fillId="0" borderId="0" xfId="0" applyFont="1" applyFill="1" applyProtection="1"/>
    <xf numFmtId="0" fontId="5" fillId="0" borderId="0" xfId="0" applyFont="1" applyFill="1" applyAlignment="1" applyProtection="1">
      <alignment vertical="center" wrapText="1"/>
    </xf>
    <xf numFmtId="0" fontId="5" fillId="0" borderId="13" xfId="0" applyFont="1" applyFill="1" applyBorder="1" applyAlignment="1" applyProtection="1">
      <alignment vertical="center" wrapText="1"/>
    </xf>
    <xf numFmtId="0" fontId="5" fillId="0" borderId="0" xfId="0" applyFont="1" applyFill="1" applyBorder="1" applyAlignment="1" applyProtection="1">
      <alignment vertical="center"/>
    </xf>
    <xf numFmtId="0" fontId="5" fillId="0" borderId="6" xfId="0" applyFont="1" applyFill="1" applyBorder="1" applyAlignment="1" applyProtection="1">
      <alignment vertical="center"/>
    </xf>
    <xf numFmtId="0" fontId="34" fillId="0" borderId="0" xfId="1" applyFont="1" applyFill="1" applyBorder="1" applyAlignment="1" applyProtection="1">
      <alignment horizontal="center" vertical="center"/>
    </xf>
    <xf numFmtId="0" fontId="5" fillId="0" borderId="0" xfId="1" applyFont="1" applyFill="1" applyBorder="1" applyAlignment="1" applyProtection="1">
      <alignment horizontal="center" vertical="center"/>
    </xf>
    <xf numFmtId="2" fontId="8" fillId="0" borderId="0" xfId="1" applyNumberFormat="1" applyFont="1" applyFill="1" applyBorder="1" applyAlignment="1" applyProtection="1">
      <alignment horizontal="center" vertical="center" shrinkToFit="1"/>
    </xf>
    <xf numFmtId="0" fontId="5" fillId="0" borderId="0" xfId="0" applyFont="1" applyBorder="1" applyProtection="1"/>
    <xf numFmtId="0" fontId="5" fillId="0" borderId="0" xfId="0" applyFont="1" applyFill="1" applyBorder="1" applyProtection="1"/>
    <xf numFmtId="2" fontId="8" fillId="0" borderId="5" xfId="1" applyNumberFormat="1" applyFont="1" applyFill="1" applyBorder="1" applyAlignment="1" applyProtection="1">
      <alignment vertical="center" shrinkToFit="1"/>
      <protection locked="0"/>
    </xf>
    <xf numFmtId="2" fontId="8" fillId="0" borderId="6" xfId="1" applyNumberFormat="1" applyFont="1" applyFill="1" applyBorder="1" applyAlignment="1" applyProtection="1">
      <alignment vertical="center" shrinkToFit="1"/>
      <protection locked="0"/>
    </xf>
    <xf numFmtId="2" fontId="8" fillId="0" borderId="7" xfId="1" applyNumberFormat="1" applyFont="1" applyFill="1" applyBorder="1" applyAlignment="1" applyProtection="1">
      <alignment vertical="center" shrinkToFit="1"/>
      <protection locked="0"/>
    </xf>
    <xf numFmtId="0" fontId="2" fillId="0" borderId="0" xfId="0" applyFont="1" applyFill="1" applyBorder="1" applyProtection="1"/>
    <xf numFmtId="2" fontId="8" fillId="0" borderId="9" xfId="1" applyNumberFormat="1" applyFont="1" applyFill="1" applyBorder="1" applyAlignment="1" applyProtection="1">
      <alignment vertical="center" shrinkToFit="1"/>
      <protection locked="0"/>
    </xf>
    <xf numFmtId="2" fontId="8" fillId="0" borderId="10" xfId="1" applyNumberFormat="1" applyFont="1" applyFill="1" applyBorder="1" applyAlignment="1" applyProtection="1">
      <alignment vertical="center" shrinkToFit="1"/>
      <protection locked="0"/>
    </xf>
    <xf numFmtId="2" fontId="8" fillId="0" borderId="11" xfId="1" applyNumberFormat="1" applyFont="1" applyFill="1" applyBorder="1" applyAlignment="1" applyProtection="1">
      <alignment vertical="center" shrinkToFit="1"/>
      <protection locked="0"/>
    </xf>
    <xf numFmtId="0" fontId="2" fillId="0" borderId="14" xfId="0" applyFont="1" applyFill="1" applyBorder="1" applyProtection="1"/>
    <xf numFmtId="2" fontId="8" fillId="0" borderId="5" xfId="1" applyNumberFormat="1" applyFont="1" applyFill="1" applyBorder="1" applyAlignment="1" applyProtection="1">
      <alignment vertical="center" shrinkToFit="1"/>
    </xf>
    <xf numFmtId="2" fontId="8" fillId="0" borderId="6" xfId="1" applyNumberFormat="1" applyFont="1" applyFill="1" applyBorder="1" applyAlignment="1" applyProtection="1">
      <alignment vertical="center" shrinkToFit="1"/>
    </xf>
    <xf numFmtId="2" fontId="8" fillId="0" borderId="7" xfId="1" applyNumberFormat="1" applyFont="1" applyFill="1" applyBorder="1" applyAlignment="1" applyProtection="1">
      <alignment vertical="center" shrinkToFit="1"/>
    </xf>
    <xf numFmtId="2" fontId="8" fillId="0" borderId="9" xfId="1" applyNumberFormat="1" applyFont="1" applyFill="1" applyBorder="1" applyAlignment="1" applyProtection="1">
      <alignment vertical="center" shrinkToFit="1"/>
    </xf>
    <xf numFmtId="2" fontId="8" fillId="0" borderId="10" xfId="1" applyNumberFormat="1" applyFont="1" applyFill="1" applyBorder="1" applyAlignment="1" applyProtection="1">
      <alignment vertical="center" shrinkToFit="1"/>
    </xf>
    <xf numFmtId="2" fontId="8" fillId="0" borderId="11" xfId="1" applyNumberFormat="1" applyFont="1" applyFill="1" applyBorder="1" applyAlignment="1" applyProtection="1">
      <alignment vertical="center" shrinkToFit="1"/>
    </xf>
    <xf numFmtId="0" fontId="5" fillId="2" borderId="0" xfId="1" applyFont="1" applyFill="1" applyAlignment="1" applyProtection="1">
      <alignment vertical="center"/>
      <protection locked="0"/>
    </xf>
    <xf numFmtId="0" fontId="5" fillId="2" borderId="0" xfId="1" applyFont="1" applyFill="1" applyBorder="1" applyAlignment="1" applyProtection="1">
      <alignment vertical="center"/>
      <protection locked="0"/>
    </xf>
    <xf numFmtId="0" fontId="5" fillId="2" borderId="13" xfId="1" applyFont="1" applyFill="1" applyBorder="1" applyAlignment="1" applyProtection="1">
      <alignment vertical="center"/>
      <protection locked="0"/>
    </xf>
    <xf numFmtId="0" fontId="12" fillId="2" borderId="5" xfId="1" applyFont="1" applyFill="1" applyBorder="1" applyAlignment="1" applyProtection="1">
      <alignment vertical="center" shrinkToFit="1"/>
      <protection locked="0"/>
    </xf>
    <xf numFmtId="0" fontId="12" fillId="2" borderId="14" xfId="1" applyFont="1" applyFill="1" applyBorder="1" applyAlignment="1" applyProtection="1">
      <alignment vertical="center" shrinkToFit="1"/>
      <protection locked="0"/>
    </xf>
    <xf numFmtId="0" fontId="12" fillId="2" borderId="9" xfId="1" applyFont="1" applyFill="1" applyBorder="1" applyAlignment="1" applyProtection="1">
      <alignment vertical="center" shrinkToFit="1"/>
      <protection locked="0"/>
    </xf>
    <xf numFmtId="0" fontId="5" fillId="2" borderId="14" xfId="1" applyFont="1" applyFill="1" applyBorder="1" applyAlignment="1" applyProtection="1">
      <alignment vertical="center" wrapText="1"/>
      <protection locked="0"/>
    </xf>
    <xf numFmtId="0" fontId="5" fillId="2" borderId="14" xfId="1" applyFont="1" applyFill="1" applyBorder="1" applyAlignment="1" applyProtection="1">
      <alignment vertical="center"/>
      <protection locked="0"/>
    </xf>
    <xf numFmtId="2" fontId="5" fillId="3" borderId="0" xfId="1" applyNumberFormat="1" applyFont="1" applyFill="1" applyBorder="1" applyAlignment="1" applyProtection="1">
      <alignment vertical="center"/>
      <protection locked="0"/>
    </xf>
    <xf numFmtId="0" fontId="34" fillId="0" borderId="14" xfId="1" applyFont="1" applyFill="1" applyBorder="1" applyAlignment="1" applyProtection="1">
      <alignment vertical="center"/>
      <protection locked="0"/>
    </xf>
    <xf numFmtId="0" fontId="34" fillId="0" borderId="0" xfId="1" applyFont="1" applyFill="1" applyBorder="1" applyAlignment="1" applyProtection="1">
      <alignment vertical="center"/>
      <protection locked="0"/>
    </xf>
    <xf numFmtId="0" fontId="5" fillId="0" borderId="0" xfId="1" applyFont="1" applyFill="1" applyBorder="1" applyAlignment="1" applyProtection="1">
      <alignment vertical="center"/>
      <protection locked="0"/>
    </xf>
    <xf numFmtId="0" fontId="34" fillId="0" borderId="9" xfId="1" applyFont="1" applyFill="1" applyBorder="1" applyAlignment="1" applyProtection="1">
      <alignment vertical="center"/>
      <protection locked="0"/>
    </xf>
    <xf numFmtId="0" fontId="34" fillId="0" borderId="10" xfId="1" applyFont="1" applyFill="1" applyBorder="1" applyAlignment="1" applyProtection="1">
      <alignment vertical="center"/>
      <protection locked="0"/>
    </xf>
    <xf numFmtId="0" fontId="5" fillId="0" borderId="10" xfId="1" applyFont="1" applyFill="1" applyBorder="1" applyAlignment="1" applyProtection="1">
      <alignment vertical="center"/>
      <protection locked="0"/>
    </xf>
    <xf numFmtId="0" fontId="2" fillId="0" borderId="0" xfId="0" applyFont="1" applyFill="1" applyProtection="1">
      <protection locked="0"/>
    </xf>
    <xf numFmtId="0" fontId="5" fillId="2" borderId="14" xfId="1" applyFont="1" applyFill="1" applyBorder="1" applyAlignment="1" applyProtection="1">
      <alignment horizontal="center" vertical="center"/>
      <protection locked="0"/>
    </xf>
    <xf numFmtId="0" fontId="2" fillId="0" borderId="0" xfId="0" applyFont="1" applyFill="1" applyBorder="1" applyProtection="1">
      <protection locked="0"/>
    </xf>
    <xf numFmtId="0" fontId="2" fillId="0" borderId="14" xfId="0" applyFont="1" applyFill="1" applyBorder="1" applyProtection="1">
      <protection locked="0"/>
    </xf>
    <xf numFmtId="0" fontId="2" fillId="0" borderId="0" xfId="0" applyFont="1" applyFill="1" applyProtection="1"/>
    <xf numFmtId="0" fontId="5" fillId="0" borderId="0" xfId="0" applyFont="1" applyAlignment="1" applyProtection="1"/>
    <xf numFmtId="0" fontId="5" fillId="2" borderId="0" xfId="1" applyFont="1" applyFill="1" applyAlignment="1" applyProtection="1">
      <alignment vertical="center" shrinkToFit="1"/>
    </xf>
    <xf numFmtId="2" fontId="8" fillId="6" borderId="4" xfId="0" applyNumberFormat="1" applyFont="1" applyFill="1" applyBorder="1" applyAlignment="1" applyProtection="1">
      <alignment horizontal="center" vertical="center"/>
      <protection locked="0"/>
    </xf>
    <xf numFmtId="0" fontId="2" fillId="0" borderId="4" xfId="0" applyFont="1" applyFill="1" applyBorder="1" applyProtection="1">
      <protection locked="0"/>
    </xf>
    <xf numFmtId="0" fontId="12" fillId="2" borderId="96" xfId="1" applyFont="1" applyFill="1" applyBorder="1" applyAlignment="1" applyProtection="1">
      <alignment horizontal="center" vertical="center"/>
    </xf>
    <xf numFmtId="0" fontId="12" fillId="2" borderId="98" xfId="1" applyFont="1" applyFill="1" applyBorder="1" applyAlignment="1" applyProtection="1">
      <alignment horizontal="center" vertical="center"/>
    </xf>
    <xf numFmtId="0" fontId="13" fillId="3" borderId="5" xfId="1" applyFont="1" applyFill="1" applyBorder="1" applyAlignment="1" applyProtection="1">
      <alignment horizontal="center" vertical="center" shrinkToFit="1"/>
      <protection locked="0"/>
    </xf>
    <xf numFmtId="0" fontId="13" fillId="3" borderId="6" xfId="1" applyFont="1" applyFill="1" applyBorder="1" applyAlignment="1" applyProtection="1">
      <alignment horizontal="center" vertical="center" shrinkToFit="1"/>
      <protection locked="0"/>
    </xf>
    <xf numFmtId="0" fontId="13" fillId="2" borderId="62" xfId="1" applyFont="1" applyFill="1" applyBorder="1" applyAlignment="1" applyProtection="1">
      <alignment horizontal="center" vertical="center" shrinkToFit="1"/>
      <protection locked="0"/>
    </xf>
    <xf numFmtId="0" fontId="13" fillId="2" borderId="9" xfId="1" applyFont="1" applyFill="1" applyBorder="1" applyAlignment="1" applyProtection="1">
      <alignment horizontal="center" vertical="center" shrinkToFit="1"/>
      <protection locked="0"/>
    </xf>
    <xf numFmtId="0" fontId="13" fillId="2" borderId="10" xfId="1" applyFont="1" applyFill="1" applyBorder="1" applyAlignment="1" applyProtection="1">
      <alignment horizontal="center" vertical="center" shrinkToFit="1"/>
      <protection locked="0"/>
    </xf>
    <xf numFmtId="0" fontId="13" fillId="2" borderId="63" xfId="1" applyFont="1" applyFill="1" applyBorder="1" applyAlignment="1" applyProtection="1">
      <alignment horizontal="center" vertical="center" shrinkToFit="1"/>
      <protection locked="0"/>
    </xf>
    <xf numFmtId="0" fontId="12" fillId="2" borderId="136" xfId="1" applyFont="1" applyFill="1" applyBorder="1" applyAlignment="1" applyProtection="1">
      <alignment horizontal="center" vertical="center"/>
    </xf>
    <xf numFmtId="0" fontId="13" fillId="2" borderId="43" xfId="1" applyFont="1" applyFill="1" applyBorder="1" applyAlignment="1" applyProtection="1">
      <alignment horizontal="center" vertical="center" shrinkToFit="1"/>
      <protection locked="0"/>
    </xf>
    <xf numFmtId="0" fontId="13" fillId="2" borderId="42" xfId="1" applyFont="1" applyFill="1" applyBorder="1" applyAlignment="1" applyProtection="1">
      <alignment horizontal="center" vertical="center" shrinkToFit="1"/>
      <protection locked="0"/>
    </xf>
    <xf numFmtId="0" fontId="12" fillId="2" borderId="5" xfId="1" applyFont="1" applyFill="1" applyBorder="1" applyAlignment="1" applyProtection="1">
      <alignment horizontal="center" vertical="center"/>
    </xf>
    <xf numFmtId="0" fontId="12" fillId="2" borderId="6" xfId="1" applyFont="1" applyFill="1" applyBorder="1" applyAlignment="1" applyProtection="1">
      <alignment horizontal="center" vertical="center"/>
    </xf>
    <xf numFmtId="0" fontId="12" fillId="2" borderId="7" xfId="1" applyFont="1" applyFill="1" applyBorder="1" applyAlignment="1" applyProtection="1">
      <alignment horizontal="center" vertical="center"/>
    </xf>
    <xf numFmtId="0" fontId="12" fillId="2" borderId="34" xfId="1" applyFont="1" applyFill="1" applyBorder="1" applyAlignment="1" applyProtection="1">
      <alignment horizontal="center" vertical="center"/>
    </xf>
    <xf numFmtId="0" fontId="12" fillId="2" borderId="35" xfId="1" applyFont="1" applyFill="1" applyBorder="1" applyAlignment="1" applyProtection="1">
      <alignment horizontal="center" vertical="center"/>
    </xf>
    <xf numFmtId="0" fontId="12" fillId="2" borderId="36" xfId="1" applyFont="1" applyFill="1" applyBorder="1" applyAlignment="1" applyProtection="1">
      <alignment horizontal="center" vertical="center"/>
    </xf>
    <xf numFmtId="0" fontId="5" fillId="2" borderId="138" xfId="1" applyFont="1" applyFill="1" applyBorder="1" applyAlignment="1" applyProtection="1">
      <alignment horizontal="distributed" vertical="center"/>
    </xf>
    <xf numFmtId="0" fontId="5" fillId="2" borderId="6" xfId="1" applyFont="1" applyFill="1" applyBorder="1" applyAlignment="1" applyProtection="1">
      <alignment horizontal="distributed" vertical="center"/>
    </xf>
    <xf numFmtId="0" fontId="5" fillId="2" borderId="7" xfId="1" applyFont="1" applyFill="1" applyBorder="1" applyAlignment="1" applyProtection="1">
      <alignment horizontal="distributed" vertical="center"/>
    </xf>
    <xf numFmtId="0" fontId="5" fillId="2" borderId="135" xfId="1" applyFont="1" applyFill="1" applyBorder="1" applyAlignment="1" applyProtection="1">
      <alignment horizontal="distributed" vertical="center"/>
    </xf>
    <xf numFmtId="0" fontId="5" fillId="2" borderId="0" xfId="1" applyFont="1" applyFill="1" applyBorder="1" applyAlignment="1" applyProtection="1">
      <alignment horizontal="distributed" vertical="center"/>
    </xf>
    <xf numFmtId="0" fontId="5" fillId="2" borderId="13" xfId="1" applyFont="1" applyFill="1" applyBorder="1" applyAlignment="1" applyProtection="1">
      <alignment horizontal="distributed" vertical="center"/>
    </xf>
    <xf numFmtId="0" fontId="5" fillId="2" borderId="44" xfId="1" applyFont="1" applyFill="1" applyBorder="1" applyAlignment="1" applyProtection="1">
      <alignment horizontal="distributed" vertical="center"/>
    </xf>
    <xf numFmtId="0" fontId="5" fillId="2" borderId="35" xfId="1" applyFont="1" applyFill="1" applyBorder="1" applyAlignment="1" applyProtection="1">
      <alignment horizontal="distributed" vertical="center"/>
    </xf>
    <xf numFmtId="0" fontId="5" fillId="2" borderId="36" xfId="1" applyFont="1" applyFill="1" applyBorder="1" applyAlignment="1" applyProtection="1">
      <alignment horizontal="distributed" vertical="center"/>
    </xf>
    <xf numFmtId="0" fontId="12" fillId="2" borderId="14" xfId="1" applyFont="1" applyFill="1" applyBorder="1" applyAlignment="1" applyProtection="1">
      <alignment horizontal="center" vertical="center"/>
    </xf>
    <xf numFmtId="0" fontId="12" fillId="3" borderId="0" xfId="1" applyFont="1" applyFill="1" applyBorder="1" applyAlignment="1" applyProtection="1">
      <alignment horizontal="center" vertical="center"/>
    </xf>
    <xf numFmtId="0" fontId="12" fillId="2" borderId="13" xfId="1" applyFont="1" applyFill="1" applyBorder="1" applyAlignment="1" applyProtection="1">
      <alignment horizontal="center" vertical="center"/>
    </xf>
    <xf numFmtId="0" fontId="13" fillId="10" borderId="5" xfId="1" applyFont="1" applyFill="1" applyBorder="1" applyAlignment="1" applyProtection="1">
      <alignment horizontal="right" vertical="center"/>
    </xf>
    <xf numFmtId="0" fontId="13" fillId="10" borderId="6" xfId="1" applyFont="1" applyFill="1" applyBorder="1" applyAlignment="1" applyProtection="1">
      <alignment horizontal="right" vertical="center"/>
    </xf>
    <xf numFmtId="0" fontId="13" fillId="10" borderId="14" xfId="1" applyFont="1" applyFill="1" applyBorder="1" applyAlignment="1" applyProtection="1">
      <alignment horizontal="right" vertical="center"/>
    </xf>
    <xf numFmtId="0" fontId="13" fillId="10" borderId="0" xfId="1" applyFont="1" applyFill="1" applyBorder="1" applyAlignment="1" applyProtection="1">
      <alignment horizontal="right" vertical="center"/>
    </xf>
    <xf numFmtId="0" fontId="12" fillId="10" borderId="7" xfId="1" applyFont="1" applyFill="1" applyBorder="1" applyAlignment="1" applyProtection="1">
      <alignment horizontal="center" vertical="center"/>
    </xf>
    <xf numFmtId="0" fontId="12" fillId="10" borderId="13" xfId="1" applyFont="1" applyFill="1" applyBorder="1" applyAlignment="1" applyProtection="1">
      <alignment horizontal="center" vertical="center"/>
    </xf>
    <xf numFmtId="0" fontId="5" fillId="0" borderId="0" xfId="0" applyFont="1" applyAlignment="1" applyProtection="1">
      <alignment horizontal="left"/>
    </xf>
    <xf numFmtId="0" fontId="13" fillId="2" borderId="34" xfId="1" applyFont="1" applyFill="1" applyBorder="1" applyAlignment="1" applyProtection="1">
      <alignment horizontal="center" vertical="center" shrinkToFit="1"/>
      <protection locked="0"/>
    </xf>
    <xf numFmtId="0" fontId="13" fillId="2" borderId="35" xfId="1" applyFont="1" applyFill="1" applyBorder="1" applyAlignment="1" applyProtection="1">
      <alignment horizontal="center" vertical="center" shrinkToFit="1"/>
      <protection locked="0"/>
    </xf>
    <xf numFmtId="0" fontId="13" fillId="2" borderId="59" xfId="1" applyFont="1" applyFill="1" applyBorder="1" applyAlignment="1" applyProtection="1">
      <alignment horizontal="center" vertical="center" shrinkToFit="1"/>
      <protection locked="0"/>
    </xf>
    <xf numFmtId="0" fontId="13" fillId="2" borderId="128" xfId="1" applyFont="1" applyFill="1" applyBorder="1" applyAlignment="1" applyProtection="1">
      <alignment horizontal="center" vertical="center" shrinkToFit="1"/>
      <protection locked="0"/>
    </xf>
    <xf numFmtId="0" fontId="12" fillId="2" borderId="140" xfId="1" applyFont="1" applyFill="1" applyBorder="1" applyAlignment="1" applyProtection="1">
      <alignment horizontal="center" vertical="center"/>
    </xf>
    <xf numFmtId="0" fontId="13" fillId="2" borderId="129" xfId="1" applyFont="1" applyFill="1" applyBorder="1" applyAlignment="1" applyProtection="1">
      <alignment horizontal="center" vertical="center" shrinkToFit="1"/>
      <protection locked="0"/>
    </xf>
    <xf numFmtId="0" fontId="12" fillId="2" borderId="125" xfId="1" applyFont="1" applyFill="1" applyBorder="1" applyAlignment="1" applyProtection="1">
      <alignment horizontal="center" vertical="center"/>
    </xf>
    <xf numFmtId="0" fontId="12" fillId="2" borderId="130" xfId="1" applyFont="1" applyFill="1" applyBorder="1" applyAlignment="1" applyProtection="1">
      <alignment horizontal="center" vertical="center"/>
    </xf>
    <xf numFmtId="0" fontId="8" fillId="0" borderId="4"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2" fontId="8" fillId="0" borderId="4" xfId="0" applyNumberFormat="1" applyFont="1" applyFill="1" applyBorder="1" applyAlignment="1" applyProtection="1">
      <alignment horizontal="center" vertical="center"/>
      <protection locked="0"/>
    </xf>
    <xf numFmtId="2" fontId="8" fillId="0" borderId="4" xfId="0" applyNumberFormat="1" applyFont="1" applyFill="1" applyBorder="1" applyAlignment="1" applyProtection="1">
      <alignment horizontal="center" vertical="center" shrinkToFit="1"/>
      <protection locked="0"/>
    </xf>
    <xf numFmtId="0" fontId="24" fillId="2" borderId="132" xfId="1" applyFont="1" applyFill="1" applyBorder="1" applyAlignment="1" applyProtection="1">
      <alignment horizontal="left" vertical="center"/>
    </xf>
    <xf numFmtId="0" fontId="24" fillId="2" borderId="133" xfId="1" applyFont="1" applyFill="1" applyBorder="1" applyAlignment="1" applyProtection="1">
      <alignment horizontal="left" vertical="center"/>
    </xf>
    <xf numFmtId="0" fontId="24" fillId="2" borderId="134" xfId="1" applyFont="1" applyFill="1" applyBorder="1" applyAlignment="1" applyProtection="1">
      <alignment horizontal="left" vertical="center"/>
    </xf>
    <xf numFmtId="0" fontId="5" fillId="3" borderId="14" xfId="1" applyFont="1" applyFill="1" applyBorder="1" applyAlignment="1" applyProtection="1">
      <alignment horizontal="center" vertical="center"/>
    </xf>
    <xf numFmtId="0" fontId="5" fillId="3" borderId="0" xfId="1" applyFont="1" applyFill="1" applyBorder="1" applyAlignment="1" applyProtection="1">
      <alignment horizontal="center" vertical="center"/>
    </xf>
    <xf numFmtId="0" fontId="5" fillId="3" borderId="13" xfId="1" applyFont="1" applyFill="1" applyBorder="1" applyAlignment="1" applyProtection="1">
      <alignment horizontal="center" vertical="center"/>
    </xf>
    <xf numFmtId="0" fontId="13" fillId="10" borderId="9" xfId="1" applyFont="1" applyFill="1" applyBorder="1" applyAlignment="1" applyProtection="1">
      <alignment horizontal="right" vertical="center"/>
    </xf>
    <xf numFmtId="0" fontId="13" fillId="10" borderId="10" xfId="1" applyFont="1" applyFill="1" applyBorder="1" applyAlignment="1" applyProtection="1">
      <alignment horizontal="right" vertical="center"/>
    </xf>
    <xf numFmtId="0" fontId="12" fillId="10" borderId="11" xfId="1" applyFont="1" applyFill="1" applyBorder="1" applyAlignment="1" applyProtection="1">
      <alignment horizontal="center" vertical="center"/>
    </xf>
    <xf numFmtId="0" fontId="5" fillId="0" borderId="0" xfId="0" applyFont="1" applyBorder="1" applyAlignment="1" applyProtection="1">
      <alignment horizontal="left" vertical="center" shrinkToFit="1"/>
    </xf>
    <xf numFmtId="0" fontId="13" fillId="2" borderId="14" xfId="1" applyFont="1" applyFill="1" applyBorder="1" applyAlignment="1" applyProtection="1">
      <alignment horizontal="center" vertical="center" shrinkToFit="1"/>
      <protection locked="0"/>
    </xf>
    <xf numFmtId="0" fontId="13" fillId="3" borderId="0" xfId="1" applyFont="1" applyFill="1" applyBorder="1" applyAlignment="1" applyProtection="1">
      <alignment horizontal="center" vertical="center" shrinkToFit="1"/>
      <protection locked="0"/>
    </xf>
    <xf numFmtId="0" fontId="12" fillId="2" borderId="39" xfId="1" applyFont="1" applyFill="1" applyBorder="1" applyAlignment="1" applyProtection="1">
      <alignment horizontal="center" vertical="center"/>
    </xf>
    <xf numFmtId="0" fontId="12" fillId="2" borderId="41" xfId="1" applyFont="1" applyFill="1" applyBorder="1" applyAlignment="1" applyProtection="1">
      <alignment horizontal="center" vertical="center"/>
    </xf>
    <xf numFmtId="0" fontId="13" fillId="4" borderId="59" xfId="1" applyFont="1" applyFill="1" applyBorder="1" applyAlignment="1" applyProtection="1">
      <alignment horizontal="center" vertical="center" shrinkToFit="1"/>
    </xf>
    <xf numFmtId="0" fontId="13" fillId="4" borderId="6" xfId="1" applyFont="1" applyFill="1" applyBorder="1" applyAlignment="1" applyProtection="1">
      <alignment horizontal="center" vertical="center" shrinkToFit="1"/>
    </xf>
    <xf numFmtId="0" fontId="13" fillId="4" borderId="62" xfId="1" applyFont="1" applyFill="1" applyBorder="1" applyAlignment="1" applyProtection="1">
      <alignment horizontal="center" vertical="center" shrinkToFit="1"/>
    </xf>
    <xf numFmtId="0" fontId="13" fillId="4" borderId="60" xfId="1" applyFont="1" applyFill="1" applyBorder="1" applyAlignment="1" applyProtection="1">
      <alignment horizontal="center" vertical="center" shrinkToFit="1"/>
    </xf>
    <xf numFmtId="0" fontId="13" fillId="4" borderId="0" xfId="1" applyFont="1" applyFill="1" applyBorder="1" applyAlignment="1" applyProtection="1">
      <alignment horizontal="center" vertical="center" shrinkToFit="1"/>
    </xf>
    <xf numFmtId="0" fontId="13" fillId="4" borderId="93" xfId="1" applyFont="1" applyFill="1" applyBorder="1" applyAlignment="1" applyProtection="1">
      <alignment horizontal="center" vertical="center" shrinkToFit="1"/>
    </xf>
    <xf numFmtId="0" fontId="13" fillId="4" borderId="61" xfId="1" applyFont="1" applyFill="1" applyBorder="1" applyAlignment="1" applyProtection="1">
      <alignment horizontal="center" vertical="center" shrinkToFit="1"/>
    </xf>
    <xf numFmtId="0" fontId="13" fillId="4" borderId="10" xfId="1" applyFont="1" applyFill="1" applyBorder="1" applyAlignment="1" applyProtection="1">
      <alignment horizontal="center" vertical="center" shrinkToFit="1"/>
    </xf>
    <xf numFmtId="0" fontId="13" fillId="4" borderId="63" xfId="1" applyFont="1" applyFill="1" applyBorder="1" applyAlignment="1" applyProtection="1">
      <alignment horizontal="center" vertical="center" shrinkToFit="1"/>
    </xf>
    <xf numFmtId="0" fontId="5" fillId="3" borderId="6" xfId="1" applyFont="1" applyFill="1" applyBorder="1" applyAlignment="1" applyProtection="1">
      <alignment horizontal="center" vertical="center"/>
    </xf>
    <xf numFmtId="0" fontId="5" fillId="3" borderId="10" xfId="1" applyFont="1" applyFill="1" applyBorder="1" applyAlignment="1" applyProtection="1">
      <alignment horizontal="center" vertical="center"/>
    </xf>
    <xf numFmtId="177" fontId="13" fillId="4" borderId="10" xfId="1" applyNumberFormat="1" applyFont="1" applyFill="1" applyBorder="1" applyAlignment="1" applyProtection="1">
      <alignment horizontal="center" vertical="center" shrinkToFit="1"/>
    </xf>
    <xf numFmtId="177" fontId="13" fillId="4" borderId="2" xfId="1" applyNumberFormat="1" applyFont="1" applyFill="1" applyBorder="1" applyAlignment="1" applyProtection="1">
      <alignment horizontal="center" vertical="center" shrinkToFit="1"/>
    </xf>
    <xf numFmtId="0" fontId="13" fillId="2" borderId="31" xfId="1" applyFont="1" applyFill="1" applyBorder="1" applyAlignment="1" applyProtection="1">
      <alignment horizontal="center" vertical="center" shrinkToFit="1"/>
      <protection locked="0"/>
    </xf>
    <xf numFmtId="0" fontId="13" fillId="2" borderId="38" xfId="1" applyFont="1" applyFill="1" applyBorder="1" applyAlignment="1" applyProtection="1">
      <alignment horizontal="center" vertical="center" shrinkToFit="1"/>
      <protection locked="0"/>
    </xf>
    <xf numFmtId="0" fontId="12" fillId="2" borderId="37" xfId="1" applyFont="1" applyFill="1" applyBorder="1" applyAlignment="1" applyProtection="1">
      <alignment horizontal="center" vertical="center"/>
    </xf>
    <xf numFmtId="0" fontId="12" fillId="2" borderId="131" xfId="1" applyFont="1" applyFill="1" applyBorder="1" applyAlignment="1" applyProtection="1">
      <alignment horizontal="center" vertical="center"/>
    </xf>
    <xf numFmtId="0" fontId="13" fillId="2" borderId="5" xfId="1" applyFont="1" applyFill="1" applyBorder="1" applyAlignment="1" applyProtection="1">
      <alignment horizontal="right" vertical="center" shrinkToFit="1"/>
      <protection locked="0"/>
    </xf>
    <xf numFmtId="0" fontId="13" fillId="2" borderId="6" xfId="1" applyFont="1" applyFill="1" applyBorder="1" applyAlignment="1" applyProtection="1">
      <alignment horizontal="right" vertical="center" shrinkToFit="1"/>
      <protection locked="0"/>
    </xf>
    <xf numFmtId="0" fontId="13" fillId="2" borderId="34" xfId="1" applyFont="1" applyFill="1" applyBorder="1" applyAlignment="1" applyProtection="1">
      <alignment horizontal="right" vertical="center" shrinkToFit="1"/>
      <protection locked="0"/>
    </xf>
    <xf numFmtId="0" fontId="13" fillId="2" borderId="35" xfId="1" applyFont="1" applyFill="1" applyBorder="1" applyAlignment="1" applyProtection="1">
      <alignment horizontal="right" vertical="center" shrinkToFit="1"/>
      <protection locked="0"/>
    </xf>
    <xf numFmtId="0" fontId="5" fillId="2" borderId="0" xfId="0" applyFont="1" applyFill="1" applyBorder="1" applyAlignment="1" applyProtection="1">
      <alignment horizontal="left" vertical="center" shrinkToFit="1"/>
    </xf>
    <xf numFmtId="0" fontId="11" fillId="2" borderId="5" xfId="1" applyFont="1" applyFill="1" applyBorder="1" applyAlignment="1" applyProtection="1">
      <alignment vertical="center" wrapText="1"/>
    </xf>
    <xf numFmtId="0" fontId="11" fillId="2" borderId="6" xfId="1" applyFont="1" applyFill="1" applyBorder="1" applyAlignment="1" applyProtection="1">
      <alignment vertical="center" wrapText="1"/>
    </xf>
    <xf numFmtId="0" fontId="11" fillId="2" borderId="7" xfId="1" applyFont="1" applyFill="1" applyBorder="1" applyAlignment="1" applyProtection="1">
      <alignment vertical="center" wrapText="1"/>
    </xf>
    <xf numFmtId="0" fontId="11" fillId="2" borderId="14" xfId="1" applyFont="1" applyFill="1" applyBorder="1" applyAlignment="1" applyProtection="1">
      <alignment vertical="center" wrapText="1"/>
    </xf>
    <xf numFmtId="0" fontId="11" fillId="2" borderId="0" xfId="1" applyFont="1" applyFill="1" applyAlignment="1" applyProtection="1">
      <alignment vertical="center" wrapText="1"/>
    </xf>
    <xf numFmtId="0" fontId="11" fillId="2" borderId="13" xfId="1" applyFont="1" applyFill="1" applyBorder="1" applyAlignment="1" applyProtection="1">
      <alignment vertical="center" wrapText="1"/>
    </xf>
    <xf numFmtId="0" fontId="11" fillId="2" borderId="9" xfId="1" applyFont="1" applyFill="1" applyBorder="1" applyAlignment="1" applyProtection="1">
      <alignment vertical="center" wrapText="1"/>
    </xf>
    <xf numFmtId="0" fontId="11" fillId="2" borderId="10" xfId="1" applyFont="1" applyFill="1" applyBorder="1" applyAlignment="1" applyProtection="1">
      <alignment vertical="center" wrapText="1"/>
    </xf>
    <xf numFmtId="0" fontId="11" fillId="2" borderId="11" xfId="1" applyFont="1" applyFill="1" applyBorder="1" applyAlignment="1" applyProtection="1">
      <alignment vertical="center" wrapText="1"/>
    </xf>
    <xf numFmtId="0" fontId="8" fillId="4" borderId="5" xfId="1" applyFont="1" applyFill="1" applyBorder="1" applyAlignment="1" applyProtection="1">
      <alignment horizontal="center" vertical="center" shrinkToFit="1"/>
    </xf>
    <xf numFmtId="0" fontId="8" fillId="4" borderId="6" xfId="1" applyFont="1" applyFill="1" applyBorder="1" applyAlignment="1" applyProtection="1">
      <alignment horizontal="center" vertical="center" shrinkToFit="1"/>
    </xf>
    <xf numFmtId="0" fontId="8" fillId="4" borderId="14" xfId="1" applyFont="1" applyFill="1" applyBorder="1" applyAlignment="1" applyProtection="1">
      <alignment horizontal="center" vertical="center" shrinkToFit="1"/>
    </xf>
    <xf numFmtId="0" fontId="8" fillId="4" borderId="0" xfId="1" applyFont="1" applyFill="1" applyAlignment="1" applyProtection="1">
      <alignment horizontal="center" vertical="center" shrinkToFit="1"/>
    </xf>
    <xf numFmtId="0" fontId="8" fillId="4" borderId="9" xfId="1" applyFont="1" applyFill="1" applyBorder="1" applyAlignment="1" applyProtection="1">
      <alignment horizontal="center" vertical="center" shrinkToFit="1"/>
    </xf>
    <xf numFmtId="0" fontId="8" fillId="4" borderId="10" xfId="1" applyFont="1" applyFill="1" applyBorder="1" applyAlignment="1" applyProtection="1">
      <alignment horizontal="center" vertical="center" shrinkToFit="1"/>
    </xf>
    <xf numFmtId="0" fontId="11" fillId="2" borderId="0" xfId="1" applyFont="1" applyFill="1" applyBorder="1" applyAlignment="1" applyProtection="1">
      <alignment vertical="center" wrapText="1"/>
    </xf>
    <xf numFmtId="0" fontId="12" fillId="2" borderId="0" xfId="1" applyFont="1" applyFill="1" applyAlignment="1" applyProtection="1">
      <alignment horizontal="center" vertical="center"/>
    </xf>
    <xf numFmtId="0" fontId="5" fillId="2" borderId="5" xfId="1" applyFont="1" applyFill="1" applyBorder="1" applyAlignment="1" applyProtection="1">
      <alignment horizontal="center" vertical="center" wrapText="1"/>
    </xf>
    <xf numFmtId="0" fontId="9" fillId="3" borderId="7" xfId="1" applyFont="1" applyFill="1" applyBorder="1" applyAlignment="1" applyProtection="1">
      <alignment horizontal="center" vertical="center"/>
    </xf>
    <xf numFmtId="0" fontId="9" fillId="3" borderId="14" xfId="1" applyFont="1" applyFill="1" applyBorder="1" applyAlignment="1" applyProtection="1">
      <alignment horizontal="center" vertical="center"/>
    </xf>
    <xf numFmtId="0" fontId="9" fillId="3" borderId="13" xfId="1" applyFont="1" applyFill="1" applyBorder="1" applyAlignment="1" applyProtection="1">
      <alignment horizontal="center" vertical="center"/>
    </xf>
    <xf numFmtId="0" fontId="9" fillId="2" borderId="32" xfId="1" applyFont="1" applyFill="1" applyBorder="1" applyAlignment="1" applyProtection="1">
      <alignment horizontal="center" vertical="center"/>
    </xf>
    <xf numFmtId="0" fontId="9" fillId="2" borderId="33" xfId="1" applyFont="1" applyFill="1" applyBorder="1" applyAlignment="1" applyProtection="1">
      <alignment horizontal="center" vertical="center"/>
    </xf>
    <xf numFmtId="0" fontId="9" fillId="3" borderId="6" xfId="1" applyFont="1" applyFill="1" applyBorder="1" applyAlignment="1" applyProtection="1">
      <alignment horizontal="center" vertical="center"/>
    </xf>
    <xf numFmtId="0" fontId="9" fillId="3" borderId="0" xfId="1" applyFont="1" applyFill="1" applyBorder="1" applyAlignment="1" applyProtection="1">
      <alignment horizontal="center" vertical="center"/>
    </xf>
    <xf numFmtId="0" fontId="9" fillId="2" borderId="51" xfId="1" applyFont="1" applyFill="1" applyBorder="1" applyAlignment="1" applyProtection="1">
      <alignment horizontal="center" vertical="center"/>
    </xf>
    <xf numFmtId="0" fontId="5" fillId="3" borderId="5" xfId="1" applyFont="1" applyFill="1" applyBorder="1" applyAlignment="1" applyProtection="1">
      <alignment horizontal="center" vertical="center"/>
    </xf>
    <xf numFmtId="0" fontId="5" fillId="3" borderId="7" xfId="1" applyFont="1" applyFill="1" applyBorder="1" applyAlignment="1" applyProtection="1">
      <alignment horizontal="center" vertical="center"/>
    </xf>
    <xf numFmtId="0" fontId="20" fillId="6" borderId="5" xfId="1" applyFont="1" applyFill="1" applyBorder="1" applyAlignment="1" applyProtection="1">
      <alignment horizontal="right" vertical="center"/>
    </xf>
    <xf numFmtId="0" fontId="20" fillId="6" borderId="6" xfId="1" applyFont="1" applyFill="1" applyBorder="1" applyAlignment="1" applyProtection="1">
      <alignment horizontal="right" vertical="center"/>
    </xf>
    <xf numFmtId="0" fontId="20" fillId="6" borderId="23" xfId="1" applyFont="1" applyFill="1" applyBorder="1" applyAlignment="1" applyProtection="1">
      <alignment horizontal="right" vertical="center"/>
    </xf>
    <xf numFmtId="0" fontId="20" fillId="6" borderId="22" xfId="1" applyFont="1" applyFill="1" applyBorder="1" applyAlignment="1" applyProtection="1">
      <alignment horizontal="right" vertical="center"/>
    </xf>
    <xf numFmtId="0" fontId="5" fillId="2" borderId="6" xfId="1" applyFont="1" applyFill="1" applyBorder="1" applyAlignment="1" applyProtection="1">
      <alignment horizontal="left" vertical="center"/>
    </xf>
    <xf numFmtId="0" fontId="14" fillId="2" borderId="6" xfId="1" applyFont="1" applyFill="1" applyBorder="1" applyAlignment="1" applyProtection="1">
      <alignment horizontal="left" vertical="center"/>
    </xf>
    <xf numFmtId="0" fontId="14" fillId="2" borderId="39" xfId="1" applyFont="1" applyFill="1" applyBorder="1" applyAlignment="1" applyProtection="1">
      <alignment horizontal="left" vertical="center"/>
    </xf>
    <xf numFmtId="0" fontId="14" fillId="2" borderId="22" xfId="1" applyFont="1" applyFill="1" applyBorder="1" applyAlignment="1" applyProtection="1">
      <alignment horizontal="left" vertical="center"/>
    </xf>
    <xf numFmtId="0" fontId="14" fillId="2" borderId="67" xfId="1" applyFont="1" applyFill="1" applyBorder="1" applyAlignment="1" applyProtection="1">
      <alignment horizontal="left" vertical="center"/>
    </xf>
    <xf numFmtId="0" fontId="9" fillId="2" borderId="108" xfId="1" applyFont="1" applyFill="1" applyBorder="1" applyAlignment="1" applyProtection="1">
      <alignment horizontal="center" vertical="center"/>
    </xf>
    <xf numFmtId="0" fontId="9" fillId="2" borderId="109" xfId="1" applyFont="1" applyFill="1" applyBorder="1" applyAlignment="1" applyProtection="1">
      <alignment horizontal="center" vertical="center"/>
    </xf>
    <xf numFmtId="0" fontId="9" fillId="2" borderId="110" xfId="1" applyFont="1" applyFill="1" applyBorder="1" applyAlignment="1" applyProtection="1">
      <alignment horizontal="center" vertical="center"/>
    </xf>
    <xf numFmtId="0" fontId="13" fillId="2" borderId="61" xfId="1" applyFont="1" applyFill="1" applyBorder="1" applyAlignment="1" applyProtection="1">
      <alignment horizontal="center" vertical="center" shrinkToFit="1"/>
      <protection locked="0"/>
    </xf>
    <xf numFmtId="0" fontId="12" fillId="2" borderId="124" xfId="1" applyFont="1" applyFill="1" applyBorder="1" applyAlignment="1" applyProtection="1">
      <alignment horizontal="center" vertical="center"/>
    </xf>
    <xf numFmtId="0" fontId="13" fillId="4" borderId="43" xfId="1" applyFont="1" applyFill="1" applyBorder="1" applyAlignment="1" applyProtection="1">
      <alignment horizontal="center" vertical="center" shrinkToFit="1"/>
    </xf>
    <xf numFmtId="0" fontId="13" fillId="4" borderId="31" xfId="1" applyFont="1" applyFill="1" applyBorder="1" applyAlignment="1" applyProtection="1">
      <alignment horizontal="center" vertical="center" shrinkToFit="1"/>
    </xf>
    <xf numFmtId="0" fontId="13" fillId="4" borderId="38" xfId="1" applyFont="1" applyFill="1" applyBorder="1" applyAlignment="1" applyProtection="1">
      <alignment horizontal="center" vertical="center" shrinkToFit="1"/>
    </xf>
    <xf numFmtId="0" fontId="13" fillId="4" borderId="35" xfId="1" applyFont="1" applyFill="1" applyBorder="1" applyAlignment="1" applyProtection="1">
      <alignment horizontal="center" vertical="center" shrinkToFit="1"/>
    </xf>
    <xf numFmtId="0" fontId="13" fillId="4" borderId="129" xfId="1" applyFont="1" applyFill="1" applyBorder="1" applyAlignment="1" applyProtection="1">
      <alignment horizontal="center" vertical="center" shrinkToFit="1"/>
    </xf>
    <xf numFmtId="0" fontId="5" fillId="2" borderId="14" xfId="1" applyFont="1" applyFill="1" applyBorder="1" applyAlignment="1" applyProtection="1">
      <alignment horizontal="distributed" vertical="center"/>
    </xf>
    <xf numFmtId="0" fontId="9" fillId="2" borderId="0" xfId="1" applyFont="1" applyFill="1" applyBorder="1" applyAlignment="1" applyProtection="1">
      <alignment horizontal="distributed" vertical="center"/>
    </xf>
    <xf numFmtId="0" fontId="9" fillId="2" borderId="13" xfId="1" applyFont="1" applyFill="1" applyBorder="1" applyAlignment="1" applyProtection="1">
      <alignment horizontal="distributed" vertical="center"/>
    </xf>
    <xf numFmtId="0" fontId="9" fillId="2" borderId="34" xfId="1" applyFont="1" applyFill="1" applyBorder="1" applyAlignment="1" applyProtection="1">
      <alignment horizontal="distributed" vertical="center"/>
    </xf>
    <xf numFmtId="0" fontId="9" fillId="2" borderId="35" xfId="1" applyFont="1" applyFill="1" applyBorder="1" applyAlignment="1" applyProtection="1">
      <alignment horizontal="distributed" vertical="center"/>
    </xf>
    <xf numFmtId="0" fontId="9" fillId="2" borderId="36" xfId="1" applyFont="1" applyFill="1" applyBorder="1" applyAlignment="1" applyProtection="1">
      <alignment horizontal="distributed" vertical="center"/>
    </xf>
    <xf numFmtId="0" fontId="5" fillId="2" borderId="34" xfId="1" applyFont="1" applyFill="1" applyBorder="1" applyAlignment="1" applyProtection="1">
      <alignment horizontal="center" vertical="center"/>
    </xf>
    <xf numFmtId="0" fontId="5" fillId="2" borderId="35" xfId="1" applyFont="1" applyFill="1" applyBorder="1" applyAlignment="1" applyProtection="1">
      <alignment horizontal="center" vertical="center"/>
    </xf>
    <xf numFmtId="0" fontId="5" fillId="2" borderId="36" xfId="1" applyFont="1" applyFill="1" applyBorder="1" applyAlignment="1" applyProtection="1">
      <alignment horizontal="center" vertical="center"/>
    </xf>
    <xf numFmtId="0" fontId="13" fillId="2" borderId="9" xfId="1" applyFont="1" applyFill="1" applyBorder="1" applyAlignment="1" applyProtection="1">
      <alignment horizontal="right" vertical="center" shrinkToFit="1"/>
      <protection locked="0"/>
    </xf>
    <xf numFmtId="0" fontId="13" fillId="2" borderId="10" xfId="1" applyFont="1" applyFill="1" applyBorder="1" applyAlignment="1" applyProtection="1">
      <alignment horizontal="right" vertical="center" shrinkToFit="1"/>
      <protection locked="0"/>
    </xf>
    <xf numFmtId="0" fontId="13" fillId="2" borderId="76" xfId="1" applyFont="1" applyFill="1" applyBorder="1" applyAlignment="1" applyProtection="1">
      <alignment horizontal="right" vertical="center" shrinkToFit="1"/>
      <protection locked="0"/>
    </xf>
    <xf numFmtId="0" fontId="13" fillId="2" borderId="86" xfId="1" applyFont="1" applyFill="1" applyBorder="1" applyAlignment="1" applyProtection="1">
      <alignment horizontal="right" vertical="center" shrinkToFit="1"/>
      <protection locked="0"/>
    </xf>
    <xf numFmtId="0" fontId="12" fillId="2" borderId="11" xfId="1" applyFont="1" applyFill="1" applyBorder="1" applyAlignment="1" applyProtection="1">
      <alignment horizontal="center" vertical="center"/>
    </xf>
    <xf numFmtId="0" fontId="12" fillId="2" borderId="127" xfId="1" applyFont="1" applyFill="1" applyBorder="1" applyAlignment="1" applyProtection="1">
      <alignment horizontal="center" vertical="center"/>
    </xf>
    <xf numFmtId="0" fontId="13" fillId="2" borderId="0" xfId="1" applyFont="1" applyFill="1" applyBorder="1" applyAlignment="1" applyProtection="1">
      <alignment horizontal="center" vertical="center" shrinkToFit="1"/>
      <protection locked="0"/>
    </xf>
    <xf numFmtId="0" fontId="13" fillId="2" borderId="60" xfId="1" applyFont="1" applyFill="1" applyBorder="1" applyAlignment="1" applyProtection="1">
      <alignment horizontal="center" vertical="center" shrinkToFit="1"/>
      <protection locked="0"/>
    </xf>
    <xf numFmtId="0" fontId="13" fillId="2" borderId="93"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shrinkToFit="1"/>
      <protection locked="0"/>
    </xf>
    <xf numFmtId="0" fontId="13" fillId="2" borderId="6"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xf>
    <xf numFmtId="0" fontId="13" fillId="2" borderId="18" xfId="1" applyFont="1" applyFill="1" applyBorder="1" applyAlignment="1" applyProtection="1">
      <alignment horizontal="center" vertical="center" shrinkToFit="1"/>
      <protection locked="0"/>
    </xf>
    <xf numFmtId="0" fontId="13" fillId="2" borderId="16" xfId="1" applyFont="1" applyFill="1" applyBorder="1" applyAlignment="1" applyProtection="1">
      <alignment horizontal="center" vertical="center" shrinkToFit="1"/>
      <protection locked="0"/>
    </xf>
    <xf numFmtId="0" fontId="13" fillId="2" borderId="121" xfId="1" applyFont="1" applyFill="1" applyBorder="1" applyAlignment="1" applyProtection="1">
      <alignment horizontal="center" vertical="center" shrinkToFit="1"/>
      <protection locked="0"/>
    </xf>
    <xf numFmtId="0" fontId="13" fillId="2" borderId="122" xfId="1" applyFont="1" applyFill="1" applyBorder="1" applyAlignment="1" applyProtection="1">
      <alignment horizontal="center" vertical="center" shrinkToFit="1"/>
      <protection locked="0"/>
    </xf>
    <xf numFmtId="0" fontId="12" fillId="2" borderId="123" xfId="1" applyFont="1" applyFill="1" applyBorder="1" applyAlignment="1" applyProtection="1">
      <alignment horizontal="center" vertical="center"/>
    </xf>
    <xf numFmtId="0" fontId="5" fillId="2" borderId="0" xfId="1" applyFont="1" applyFill="1" applyAlignment="1" applyProtection="1">
      <alignment horizontal="left" vertical="center" shrinkToFit="1"/>
    </xf>
    <xf numFmtId="0" fontId="5" fillId="2" borderId="0" xfId="1" applyFont="1" applyFill="1" applyAlignment="1" applyProtection="1">
      <alignment horizontal="left" vertical="top" shrinkToFit="1"/>
    </xf>
    <xf numFmtId="0" fontId="10" fillId="2" borderId="0" xfId="1" applyFont="1" applyFill="1" applyAlignment="1" applyProtection="1">
      <alignment horizontal="center" vertical="center"/>
    </xf>
    <xf numFmtId="0" fontId="10" fillId="2" borderId="13" xfId="1" applyFont="1" applyFill="1" applyBorder="1" applyAlignment="1" applyProtection="1">
      <alignment horizontal="center" vertical="center"/>
    </xf>
    <xf numFmtId="0" fontId="5" fillId="3" borderId="0" xfId="1" applyFont="1" applyFill="1" applyAlignment="1" applyProtection="1">
      <alignment horizontal="left" vertical="center" wrapText="1"/>
    </xf>
    <xf numFmtId="0" fontId="5" fillId="2" borderId="0" xfId="0" applyFont="1" applyFill="1" applyAlignment="1" applyProtection="1">
      <alignment horizontal="left" vertical="center" wrapText="1"/>
    </xf>
    <xf numFmtId="0" fontId="12" fillId="2" borderId="15" xfId="1" applyFont="1" applyFill="1" applyBorder="1" applyAlignment="1" applyProtection="1">
      <alignment horizontal="center" vertical="center" wrapText="1"/>
    </xf>
    <xf numFmtId="0" fontId="12" fillId="2" borderId="16" xfId="1" applyFont="1" applyFill="1" applyBorder="1" applyAlignment="1" applyProtection="1">
      <alignment horizontal="center" vertical="center" wrapText="1"/>
    </xf>
    <xf numFmtId="0" fontId="12" fillId="2" borderId="17" xfId="1" applyFont="1" applyFill="1" applyBorder="1" applyAlignment="1" applyProtection="1">
      <alignment horizontal="center" vertical="center" wrapText="1"/>
    </xf>
    <xf numFmtId="0" fontId="12" fillId="2" borderId="20"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wrapText="1"/>
    </xf>
    <xf numFmtId="0" fontId="12" fillId="2" borderId="13" xfId="1" applyFont="1" applyFill="1" applyBorder="1" applyAlignment="1" applyProtection="1">
      <alignment horizontal="center" vertical="center" wrapText="1"/>
    </xf>
    <xf numFmtId="0" fontId="8" fillId="4" borderId="18" xfId="1" applyFont="1" applyFill="1" applyBorder="1" applyAlignment="1" applyProtection="1">
      <alignment horizontal="center" vertical="center" shrinkToFit="1"/>
    </xf>
    <xf numFmtId="0" fontId="8" fillId="4" borderId="16" xfId="1" applyFont="1" applyFill="1" applyBorder="1" applyAlignment="1" applyProtection="1">
      <alignment horizontal="center" vertical="center" shrinkToFit="1"/>
    </xf>
    <xf numFmtId="0" fontId="8" fillId="4" borderId="0" xfId="1" applyFont="1" applyFill="1" applyBorder="1" applyAlignment="1" applyProtection="1">
      <alignment horizontal="center" vertical="center" shrinkToFit="1"/>
    </xf>
    <xf numFmtId="0" fontId="8" fillId="4" borderId="23" xfId="1" applyFont="1" applyFill="1" applyBorder="1" applyAlignment="1" applyProtection="1">
      <alignment horizontal="center" vertical="center" shrinkToFit="1"/>
    </xf>
    <xf numFmtId="0" fontId="8" fillId="4" borderId="22" xfId="1" applyFont="1" applyFill="1" applyBorder="1" applyAlignment="1" applyProtection="1">
      <alignment horizontal="center" vertical="center" shrinkToFit="1"/>
    </xf>
    <xf numFmtId="0" fontId="5" fillId="2" borderId="16" xfId="1" applyFont="1" applyFill="1" applyBorder="1" applyAlignment="1" applyProtection="1">
      <alignment horizontal="center"/>
    </xf>
    <xf numFmtId="0" fontId="5" fillId="2" borderId="19" xfId="1" applyFont="1" applyFill="1" applyBorder="1" applyAlignment="1" applyProtection="1">
      <alignment horizontal="center"/>
    </xf>
    <xf numFmtId="0" fontId="11" fillId="2" borderId="20" xfId="1" applyFont="1" applyFill="1" applyBorder="1" applyAlignment="1" applyProtection="1">
      <alignment horizontal="center" vertical="center" wrapText="1"/>
    </xf>
    <xf numFmtId="0" fontId="11" fillId="2" borderId="0"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xf>
    <xf numFmtId="0" fontId="11" fillId="2" borderId="105" xfId="1" applyFont="1" applyFill="1" applyBorder="1" applyAlignment="1" applyProtection="1">
      <alignment horizontal="center" vertical="center" wrapText="1"/>
    </xf>
    <xf numFmtId="0" fontId="11" fillId="2" borderId="28" xfId="1" applyFont="1" applyFill="1" applyBorder="1" applyAlignment="1" applyProtection="1">
      <alignment horizontal="center" vertical="center" wrapText="1"/>
    </xf>
    <xf numFmtId="0" fontId="11" fillId="2" borderId="106" xfId="1" applyFont="1" applyFill="1" applyBorder="1" applyAlignment="1" applyProtection="1">
      <alignment horizontal="center" vertical="center" wrapText="1"/>
    </xf>
    <xf numFmtId="0" fontId="15" fillId="0" borderId="65" xfId="1" applyFont="1" applyBorder="1" applyAlignment="1" applyProtection="1">
      <alignment horizontal="center" vertical="center"/>
    </xf>
    <xf numFmtId="0" fontId="15" fillId="0" borderId="51" xfId="1" applyFont="1" applyBorder="1" applyAlignment="1" applyProtection="1">
      <alignment horizontal="center" vertical="center"/>
    </xf>
    <xf numFmtId="0" fontId="15" fillId="0" borderId="33" xfId="1" applyFont="1" applyBorder="1" applyAlignment="1" applyProtection="1">
      <alignment horizontal="center" vertical="center"/>
    </xf>
    <xf numFmtId="0" fontId="18" fillId="4" borderId="28" xfId="1" applyFont="1" applyFill="1" applyBorder="1" applyAlignment="1" applyProtection="1">
      <alignment horizontal="center" vertical="center" wrapText="1"/>
    </xf>
    <xf numFmtId="0" fontId="18" fillId="4" borderId="51" xfId="1" applyFont="1" applyFill="1" applyBorder="1" applyAlignment="1" applyProtection="1">
      <alignment horizontal="center" vertical="center"/>
    </xf>
    <xf numFmtId="0" fontId="9" fillId="2" borderId="10" xfId="1" applyFont="1" applyFill="1" applyBorder="1" applyAlignment="1" applyProtection="1">
      <alignment horizontal="center" vertical="center" shrinkToFit="1"/>
    </xf>
    <xf numFmtId="0" fontId="9" fillId="2" borderId="11" xfId="1" applyFont="1" applyFill="1" applyBorder="1" applyAlignment="1" applyProtection="1">
      <alignment horizontal="center" vertical="center" shrinkToFit="1"/>
    </xf>
    <xf numFmtId="0" fontId="11" fillId="2" borderId="6" xfId="1" applyFont="1" applyFill="1" applyBorder="1" applyAlignment="1" applyProtection="1">
      <alignment vertical="top" shrinkToFit="1"/>
    </xf>
    <xf numFmtId="0" fontId="11" fillId="2" borderId="6" xfId="1" applyFont="1" applyFill="1" applyBorder="1" applyAlignment="1" applyProtection="1">
      <alignment horizontal="left" vertical="top" shrinkToFit="1"/>
    </xf>
    <xf numFmtId="2" fontId="7" fillId="4" borderId="5" xfId="1" applyNumberFormat="1" applyFont="1" applyFill="1" applyBorder="1" applyAlignment="1" applyProtection="1">
      <alignment horizontal="center" vertical="center" shrinkToFit="1"/>
    </xf>
    <xf numFmtId="2" fontId="7" fillId="4" borderId="6" xfId="1" applyNumberFormat="1" applyFont="1" applyFill="1" applyBorder="1" applyAlignment="1" applyProtection="1">
      <alignment horizontal="center" vertical="center" shrinkToFit="1"/>
    </xf>
    <xf numFmtId="2" fontId="7" fillId="4" borderId="14" xfId="1" applyNumberFormat="1" applyFont="1" applyFill="1" applyBorder="1" applyAlignment="1" applyProtection="1">
      <alignment horizontal="center" vertical="center" shrinkToFit="1"/>
    </xf>
    <xf numFmtId="2" fontId="7" fillId="4" borderId="0" xfId="1" applyNumberFormat="1" applyFont="1" applyFill="1" applyBorder="1" applyAlignment="1" applyProtection="1">
      <alignment horizontal="center" vertical="center" shrinkToFit="1"/>
    </xf>
    <xf numFmtId="2" fontId="7" fillId="4" borderId="9" xfId="1" applyNumberFormat="1" applyFont="1" applyFill="1" applyBorder="1" applyAlignment="1" applyProtection="1">
      <alignment horizontal="center" vertical="center" shrinkToFit="1"/>
    </xf>
    <xf numFmtId="2" fontId="7" fillId="4" borderId="10" xfId="1" applyNumberFormat="1" applyFont="1" applyFill="1" applyBorder="1" applyAlignment="1" applyProtection="1">
      <alignment horizontal="center" vertical="center" shrinkToFit="1"/>
    </xf>
    <xf numFmtId="177" fontId="8" fillId="4" borderId="14" xfId="1" applyNumberFormat="1" applyFont="1" applyFill="1" applyBorder="1" applyAlignment="1" applyProtection="1">
      <alignment horizontal="center" vertical="center" shrinkToFit="1"/>
    </xf>
    <xf numFmtId="177" fontId="8" fillId="4" borderId="0" xfId="1" applyNumberFormat="1" applyFont="1" applyFill="1" applyAlignment="1" applyProtection="1">
      <alignment horizontal="center" vertical="center" shrinkToFit="1"/>
    </xf>
    <xf numFmtId="177" fontId="8" fillId="4" borderId="9" xfId="1" applyNumberFormat="1" applyFont="1" applyFill="1" applyBorder="1" applyAlignment="1" applyProtection="1">
      <alignment horizontal="center" vertical="center" shrinkToFit="1"/>
    </xf>
    <xf numFmtId="177" fontId="8" fillId="4" borderId="10" xfId="1" applyNumberFormat="1" applyFont="1" applyFill="1" applyBorder="1" applyAlignment="1" applyProtection="1">
      <alignment horizontal="center" vertical="center" shrinkToFit="1"/>
    </xf>
    <xf numFmtId="177" fontId="13" fillId="4" borderId="6" xfId="1" applyNumberFormat="1" applyFont="1" applyFill="1" applyBorder="1" applyAlignment="1" applyProtection="1">
      <alignment horizontal="center" vertical="center" shrinkToFit="1"/>
    </xf>
    <xf numFmtId="177" fontId="13" fillId="4" borderId="0" xfId="1" applyNumberFormat="1" applyFont="1" applyFill="1" applyBorder="1" applyAlignment="1" applyProtection="1">
      <alignment horizontal="center" vertical="center" shrinkToFit="1"/>
    </xf>
    <xf numFmtId="177" fontId="13" fillId="4" borderId="35" xfId="1" applyNumberFormat="1" applyFont="1" applyFill="1" applyBorder="1" applyAlignment="1" applyProtection="1">
      <alignment horizontal="center" vertical="center" shrinkToFit="1"/>
    </xf>
    <xf numFmtId="0" fontId="9" fillId="2" borderId="36" xfId="1" applyFont="1" applyFill="1" applyBorder="1" applyAlignment="1" applyProtection="1">
      <alignment horizontal="center" vertical="center"/>
    </xf>
    <xf numFmtId="177" fontId="13" fillId="4" borderId="73" xfId="1" applyNumberFormat="1" applyFont="1" applyFill="1" applyBorder="1" applyAlignment="1" applyProtection="1">
      <alignment horizontal="center" vertical="center" shrinkToFit="1"/>
    </xf>
    <xf numFmtId="0" fontId="5" fillId="2" borderId="5" xfId="1" applyFont="1" applyFill="1" applyBorder="1" applyAlignment="1" applyProtection="1">
      <alignment horizontal="distributed" vertical="center"/>
    </xf>
    <xf numFmtId="0" fontId="9" fillId="2" borderId="6" xfId="1" applyFont="1" applyFill="1" applyBorder="1" applyAlignment="1" applyProtection="1">
      <alignment horizontal="distributed" vertical="center"/>
    </xf>
    <xf numFmtId="0" fontId="9" fillId="2" borderId="7" xfId="1" applyFont="1" applyFill="1" applyBorder="1" applyAlignment="1" applyProtection="1">
      <alignment horizontal="distributed" vertical="center"/>
    </xf>
    <xf numFmtId="0" fontId="9" fillId="2" borderId="9" xfId="1" applyFont="1" applyFill="1" applyBorder="1" applyAlignment="1" applyProtection="1">
      <alignment horizontal="distributed" vertical="center"/>
    </xf>
    <xf numFmtId="0" fontId="9" fillId="2" borderId="10" xfId="1" applyFont="1" applyFill="1" applyBorder="1" applyAlignment="1" applyProtection="1">
      <alignment horizontal="distributed" vertical="center"/>
    </xf>
    <xf numFmtId="0" fontId="9" fillId="2" borderId="11" xfId="1" applyFont="1" applyFill="1" applyBorder="1" applyAlignment="1" applyProtection="1">
      <alignment horizontal="distributed" vertical="center"/>
    </xf>
    <xf numFmtId="0" fontId="5" fillId="3" borderId="9" xfId="1" applyFont="1" applyFill="1" applyBorder="1" applyAlignment="1" applyProtection="1">
      <alignment horizontal="center" vertical="center"/>
    </xf>
    <xf numFmtId="0" fontId="5" fillId="3" borderId="11" xfId="1" applyFont="1" applyFill="1" applyBorder="1" applyAlignment="1" applyProtection="1">
      <alignment horizontal="center" vertical="center"/>
    </xf>
    <xf numFmtId="0" fontId="13" fillId="2" borderId="1" xfId="1" applyFont="1" applyFill="1" applyBorder="1" applyAlignment="1" applyProtection="1">
      <alignment horizontal="right" vertical="center" shrinkToFit="1"/>
      <protection locked="0"/>
    </xf>
    <xf numFmtId="0" fontId="13" fillId="2" borderId="2" xfId="1" applyFont="1" applyFill="1" applyBorder="1" applyAlignment="1" applyProtection="1">
      <alignment horizontal="right" vertical="center" shrinkToFit="1"/>
      <protection locked="0"/>
    </xf>
    <xf numFmtId="0" fontId="12" fillId="2" borderId="3" xfId="1" applyFont="1" applyFill="1" applyBorder="1" applyAlignment="1" applyProtection="1">
      <alignment horizontal="center" vertical="center"/>
    </xf>
    <xf numFmtId="0" fontId="5" fillId="2" borderId="3" xfId="1" applyFont="1" applyFill="1" applyBorder="1" applyAlignment="1" applyProtection="1">
      <alignment horizontal="center" vertical="center"/>
    </xf>
    <xf numFmtId="0" fontId="5" fillId="3" borderId="4" xfId="1" applyFont="1" applyFill="1" applyBorder="1" applyAlignment="1" applyProtection="1">
      <alignment horizontal="center" vertical="center"/>
    </xf>
    <xf numFmtId="0" fontId="7" fillId="2" borderId="4" xfId="1" applyFont="1" applyFill="1" applyBorder="1" applyAlignment="1" applyProtection="1">
      <alignment horizontal="center" vertical="center"/>
      <protection locked="0"/>
    </xf>
    <xf numFmtId="0" fontId="5" fillId="2" borderId="8" xfId="1" applyFont="1" applyFill="1" applyBorder="1" applyAlignment="1" applyProtection="1">
      <alignment horizontal="center" vertical="center"/>
    </xf>
    <xf numFmtId="0" fontId="6" fillId="2" borderId="8" xfId="1" applyFont="1" applyFill="1" applyBorder="1" applyAlignment="1" applyProtection="1">
      <alignment horizontal="center" vertical="center"/>
      <protection locked="0"/>
    </xf>
    <xf numFmtId="0" fontId="5" fillId="2" borderId="12" xfId="1" applyFont="1" applyFill="1" applyBorder="1" applyAlignment="1" applyProtection="1">
      <alignment horizontal="center" vertical="center"/>
    </xf>
    <xf numFmtId="0" fontId="6" fillId="2" borderId="12"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xf>
    <xf numFmtId="0" fontId="8" fillId="2" borderId="10" xfId="1" applyFont="1" applyFill="1" applyBorder="1" applyAlignment="1" applyProtection="1">
      <alignment horizontal="center" vertical="center"/>
    </xf>
    <xf numFmtId="0" fontId="8" fillId="2" borderId="5" xfId="1" applyFont="1" applyFill="1" applyBorder="1" applyAlignment="1" applyProtection="1">
      <alignment vertical="center"/>
      <protection locked="0"/>
    </xf>
    <xf numFmtId="0" fontId="8" fillId="2" borderId="6" xfId="1" applyFont="1" applyFill="1" applyBorder="1" applyAlignment="1" applyProtection="1">
      <alignment vertical="center"/>
      <protection locked="0"/>
    </xf>
    <xf numFmtId="0" fontId="8" fillId="2" borderId="7" xfId="1" applyFont="1" applyFill="1" applyBorder="1" applyAlignment="1" applyProtection="1">
      <alignment vertical="center"/>
      <protection locked="0"/>
    </xf>
    <xf numFmtId="0" fontId="8" fillId="2" borderId="14" xfId="1" applyFont="1" applyFill="1" applyBorder="1" applyAlignment="1" applyProtection="1">
      <alignment vertical="center"/>
      <protection locked="0"/>
    </xf>
    <xf numFmtId="0" fontId="8" fillId="3"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8" fillId="2" borderId="9" xfId="1" applyFont="1" applyFill="1" applyBorder="1" applyAlignment="1" applyProtection="1">
      <alignment vertical="center"/>
      <protection locked="0"/>
    </xf>
    <xf numFmtId="0" fontId="8" fillId="2" borderId="10" xfId="1" applyFont="1" applyFill="1" applyBorder="1" applyAlignment="1" applyProtection="1">
      <alignment vertical="center"/>
      <protection locked="0"/>
    </xf>
    <xf numFmtId="0" fontId="8" fillId="2" borderId="11" xfId="1" applyFont="1" applyFill="1" applyBorder="1" applyAlignment="1" applyProtection="1">
      <alignment vertical="center"/>
      <protection locked="0"/>
    </xf>
    <xf numFmtId="0" fontId="5" fillId="2" borderId="1" xfId="1" applyFont="1" applyFill="1" applyBorder="1" applyAlignment="1" applyProtection="1">
      <alignment horizontal="center" vertical="center" shrinkToFit="1"/>
    </xf>
    <xf numFmtId="0" fontId="5" fillId="2" borderId="2" xfId="1" applyFont="1" applyFill="1" applyBorder="1" applyAlignment="1" applyProtection="1">
      <alignment horizontal="center" vertical="center" shrinkToFit="1"/>
    </xf>
    <xf numFmtId="0" fontId="5" fillId="2" borderId="3" xfId="1" applyFont="1" applyFill="1" applyBorder="1" applyAlignment="1" applyProtection="1">
      <alignment horizontal="center" vertical="center" shrinkToFit="1"/>
    </xf>
    <xf numFmtId="0" fontId="6" fillId="2" borderId="4" xfId="1" applyFont="1" applyFill="1" applyBorder="1" applyAlignment="1" applyProtection="1">
      <alignment horizontal="center" vertical="center"/>
      <protection locked="0"/>
    </xf>
    <xf numFmtId="0" fontId="6" fillId="2" borderId="1" xfId="1" applyFont="1" applyFill="1" applyBorder="1" applyAlignment="1" applyProtection="1">
      <alignment horizontal="center" vertical="center"/>
      <protection locked="0"/>
    </xf>
    <xf numFmtId="0" fontId="13" fillId="2" borderId="75" xfId="1" applyFont="1" applyFill="1" applyBorder="1" applyAlignment="1" applyProtection="1">
      <alignment horizontal="center" vertical="center" shrinkToFit="1"/>
      <protection locked="0"/>
    </xf>
    <xf numFmtId="0" fontId="12" fillId="2" borderId="74" xfId="1" applyFont="1" applyFill="1" applyBorder="1" applyAlignment="1" applyProtection="1">
      <alignment horizontal="center" vertical="center"/>
    </xf>
    <xf numFmtId="0" fontId="13" fillId="4" borderId="121" xfId="1" applyFont="1" applyFill="1" applyBorder="1" applyAlignment="1" applyProtection="1">
      <alignment horizontal="center" vertical="center" shrinkToFit="1"/>
    </xf>
    <xf numFmtId="0" fontId="13" fillId="4" borderId="16" xfId="1" applyFont="1" applyFill="1" applyBorder="1" applyAlignment="1" applyProtection="1">
      <alignment horizontal="center" vertical="center" shrinkToFit="1"/>
    </xf>
    <xf numFmtId="0" fontId="13" fillId="4" borderId="122" xfId="1" applyFont="1" applyFill="1" applyBorder="1" applyAlignment="1" applyProtection="1">
      <alignment horizontal="center" vertical="center" shrinkToFit="1"/>
    </xf>
    <xf numFmtId="0" fontId="5" fillId="2" borderId="16" xfId="1" applyFont="1" applyFill="1" applyBorder="1" applyAlignment="1" applyProtection="1">
      <alignment horizontal="center" vertical="center" shrinkToFit="1"/>
    </xf>
    <xf numFmtId="0" fontId="5" fillId="3" borderId="10" xfId="1" applyFont="1" applyFill="1" applyBorder="1" applyAlignment="1" applyProtection="1">
      <alignment horizontal="center" vertical="center" shrinkToFit="1"/>
    </xf>
    <xf numFmtId="0" fontId="21" fillId="2" borderId="117" xfId="1" applyFont="1" applyFill="1" applyBorder="1" applyAlignment="1" applyProtection="1">
      <alignment horizontal="center" vertical="center" shrinkToFit="1"/>
    </xf>
    <xf numFmtId="0" fontId="21" fillId="2" borderId="69" xfId="1" applyFont="1" applyFill="1" applyBorder="1" applyAlignment="1" applyProtection="1">
      <alignment horizontal="center" vertical="center" shrinkToFit="1"/>
    </xf>
    <xf numFmtId="176" fontId="6" fillId="2" borderId="4" xfId="1"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shrinkToFit="1"/>
    </xf>
    <xf numFmtId="0" fontId="9" fillId="3" borderId="11" xfId="1" applyFont="1" applyFill="1" applyBorder="1" applyAlignment="1" applyProtection="1">
      <alignment horizontal="center" vertical="center"/>
    </xf>
    <xf numFmtId="0" fontId="5" fillId="2" borderId="18" xfId="1" applyFont="1" applyFill="1" applyBorder="1" applyAlignment="1" applyProtection="1">
      <alignment horizontal="center" vertical="center"/>
    </xf>
    <xf numFmtId="0" fontId="5" fillId="2" borderId="16" xfId="1" applyFont="1" applyFill="1" applyBorder="1" applyAlignment="1" applyProtection="1">
      <alignment horizontal="center" vertical="center"/>
    </xf>
    <xf numFmtId="0" fontId="5" fillId="2" borderId="17" xfId="1" applyFont="1" applyFill="1" applyBorder="1" applyAlignment="1" applyProtection="1">
      <alignment horizontal="center" vertical="center"/>
    </xf>
    <xf numFmtId="0" fontId="13" fillId="2" borderId="14" xfId="1" applyFont="1" applyFill="1" applyBorder="1" applyAlignment="1" applyProtection="1">
      <alignment horizontal="right" vertical="center" shrinkToFit="1"/>
      <protection locked="0"/>
    </xf>
    <xf numFmtId="0" fontId="13" fillId="2" borderId="0" xfId="1" applyFont="1" applyFill="1" applyBorder="1" applyAlignment="1" applyProtection="1">
      <alignment horizontal="right" vertical="center" shrinkToFit="1"/>
      <protection locked="0"/>
    </xf>
    <xf numFmtId="0" fontId="9" fillId="2" borderId="139" xfId="1" applyFont="1" applyFill="1" applyBorder="1" applyAlignment="1" applyProtection="1">
      <alignment horizontal="center" vertical="center"/>
    </xf>
    <xf numFmtId="0" fontId="9" fillId="2" borderId="40" xfId="1" applyFont="1" applyFill="1" applyBorder="1" applyAlignment="1" applyProtection="1">
      <alignment horizontal="center" vertical="center"/>
    </xf>
    <xf numFmtId="0" fontId="10" fillId="2" borderId="14" xfId="1" applyFont="1" applyFill="1" applyBorder="1" applyAlignment="1" applyProtection="1">
      <alignment horizontal="left" vertical="center"/>
    </xf>
    <xf numFmtId="0" fontId="10" fillId="2" borderId="0" xfId="1" applyFont="1" applyFill="1" applyBorder="1" applyAlignment="1" applyProtection="1">
      <alignment horizontal="left" vertical="center"/>
    </xf>
    <xf numFmtId="0" fontId="5" fillId="2" borderId="0" xfId="1" applyFont="1" applyFill="1" applyAlignment="1" applyProtection="1">
      <alignment horizontal="left" vertical="center"/>
    </xf>
    <xf numFmtId="0" fontId="9" fillId="2" borderId="27" xfId="1" applyFont="1" applyFill="1" applyBorder="1" applyAlignment="1" applyProtection="1">
      <alignment horizontal="center" vertical="center" shrinkToFit="1"/>
    </xf>
    <xf numFmtId="0" fontId="9" fillId="2" borderId="28" xfId="1" applyFont="1" applyFill="1" applyBorder="1" applyAlignment="1" applyProtection="1">
      <alignment horizontal="center" vertical="center" shrinkToFit="1"/>
    </xf>
    <xf numFmtId="0" fontId="9" fillId="2" borderId="29" xfId="1" applyFont="1" applyFill="1" applyBorder="1" applyAlignment="1" applyProtection="1">
      <alignment horizontal="center" vertical="center" shrinkToFit="1"/>
    </xf>
    <xf numFmtId="0" fontId="9" fillId="2" borderId="52" xfId="1" applyFont="1" applyFill="1" applyBorder="1" applyAlignment="1" applyProtection="1">
      <alignment horizontal="center" vertical="center" shrinkToFit="1"/>
    </xf>
    <xf numFmtId="0" fontId="9" fillId="2" borderId="53" xfId="1" applyFont="1" applyFill="1" applyBorder="1" applyAlignment="1" applyProtection="1">
      <alignment horizontal="center" vertical="center" shrinkToFit="1"/>
    </xf>
    <xf numFmtId="0" fontId="9" fillId="2" borderId="37" xfId="1" applyFont="1" applyFill="1" applyBorder="1" applyAlignment="1" applyProtection="1">
      <alignment horizontal="center" vertical="center" shrinkToFit="1"/>
    </xf>
    <xf numFmtId="0" fontId="9" fillId="2" borderId="30" xfId="1" applyFont="1" applyFill="1" applyBorder="1" applyAlignment="1" applyProtection="1">
      <alignment horizontal="center" vertical="center" shrinkToFit="1"/>
    </xf>
    <xf numFmtId="0" fontId="9" fillId="2" borderId="116" xfId="1" applyFont="1" applyFill="1" applyBorder="1" applyAlignment="1" applyProtection="1">
      <alignment horizontal="center" vertical="center" shrinkToFit="1"/>
    </xf>
    <xf numFmtId="0" fontId="9" fillId="3" borderId="0" xfId="1" applyFont="1" applyFill="1" applyBorder="1" applyAlignment="1" applyProtection="1">
      <alignment horizontal="center" vertical="center" shrinkToFit="1"/>
    </xf>
    <xf numFmtId="0" fontId="12" fillId="2" borderId="30" xfId="1" applyFont="1" applyFill="1" applyBorder="1" applyAlignment="1" applyProtection="1">
      <alignment horizontal="center" vertical="center" wrapText="1" shrinkToFit="1"/>
    </xf>
    <xf numFmtId="0" fontId="12" fillId="2" borderId="28" xfId="1" applyFont="1" applyFill="1" applyBorder="1" applyAlignment="1" applyProtection="1">
      <alignment horizontal="center" vertical="center" wrapText="1" shrinkToFit="1"/>
    </xf>
    <xf numFmtId="0" fontId="12" fillId="2" borderId="29" xfId="1" applyFont="1" applyFill="1" applyBorder="1" applyAlignment="1" applyProtection="1">
      <alignment horizontal="center" vertical="center" wrapText="1" shrinkToFit="1"/>
    </xf>
    <xf numFmtId="0" fontId="12" fillId="2" borderId="31" xfId="1" applyFont="1" applyFill="1" applyBorder="1" applyAlignment="1" applyProtection="1">
      <alignment horizontal="center" vertical="center" wrapText="1" shrinkToFit="1"/>
    </xf>
    <xf numFmtId="0" fontId="12" fillId="2" borderId="0" xfId="1" applyFont="1" applyFill="1" applyBorder="1" applyAlignment="1" applyProtection="1">
      <alignment horizontal="center" vertical="center" wrapText="1" shrinkToFit="1"/>
    </xf>
    <xf numFmtId="0" fontId="12" fillId="2" borderId="37" xfId="1" applyFont="1" applyFill="1" applyBorder="1" applyAlignment="1" applyProtection="1">
      <alignment horizontal="center" vertical="center" wrapText="1" shrinkToFit="1"/>
    </xf>
    <xf numFmtId="0" fontId="12" fillId="2" borderId="72" xfId="1" applyFont="1" applyFill="1" applyBorder="1" applyAlignment="1" applyProtection="1">
      <alignment horizontal="center" vertical="center" wrapText="1" shrinkToFit="1"/>
    </xf>
    <xf numFmtId="0" fontId="12" fillId="2" borderId="51" xfId="1" applyFont="1" applyFill="1" applyBorder="1" applyAlignment="1" applyProtection="1">
      <alignment horizontal="center" vertical="center" wrapText="1" shrinkToFit="1"/>
    </xf>
    <xf numFmtId="0" fontId="12" fillId="2" borderId="71" xfId="1" applyFont="1" applyFill="1" applyBorder="1" applyAlignment="1" applyProtection="1">
      <alignment horizontal="center" vertical="center" wrapText="1" shrinkToFit="1"/>
    </xf>
    <xf numFmtId="0" fontId="5" fillId="2" borderId="111" xfId="1" applyFont="1" applyFill="1" applyBorder="1" applyAlignment="1" applyProtection="1">
      <alignment horizontal="center" vertical="center"/>
    </xf>
    <xf numFmtId="0" fontId="5" fillId="2" borderId="112" xfId="1" applyFont="1" applyFill="1" applyBorder="1" applyAlignment="1" applyProtection="1">
      <alignment horizontal="center" vertical="center"/>
    </xf>
    <xf numFmtId="0" fontId="5" fillId="2" borderId="113" xfId="1" applyFont="1" applyFill="1" applyBorder="1" applyAlignment="1" applyProtection="1">
      <alignment horizontal="center" vertical="center"/>
    </xf>
    <xf numFmtId="0" fontId="5" fillId="2" borderId="60" xfId="1" applyFont="1" applyFill="1" applyBorder="1" applyAlignment="1" applyProtection="1">
      <alignment horizontal="center" vertical="center"/>
    </xf>
    <xf numFmtId="0" fontId="5" fillId="2" borderId="93" xfId="1" applyFont="1" applyFill="1" applyBorder="1" applyAlignment="1" applyProtection="1">
      <alignment horizontal="center" vertical="center"/>
    </xf>
    <xf numFmtId="0" fontId="5" fillId="2" borderId="119" xfId="1" applyFont="1" applyFill="1" applyBorder="1" applyAlignment="1" applyProtection="1">
      <alignment horizontal="center" vertical="center"/>
    </xf>
    <xf numFmtId="0" fontId="5" fillId="2" borderId="51" xfId="1" applyFont="1" applyFill="1" applyBorder="1" applyAlignment="1" applyProtection="1">
      <alignment horizontal="center" vertical="center"/>
    </xf>
    <xf numFmtId="0" fontId="5" fillId="2" borderId="120" xfId="1" applyFont="1" applyFill="1" applyBorder="1" applyAlignment="1" applyProtection="1">
      <alignment horizontal="center" vertical="center"/>
    </xf>
    <xf numFmtId="0" fontId="5" fillId="2" borderId="0" xfId="1" applyFont="1" applyFill="1" applyBorder="1" applyAlignment="1" applyProtection="1">
      <alignment horizontal="center" vertical="center" wrapText="1"/>
    </xf>
    <xf numFmtId="0" fontId="5" fillId="2" borderId="13" xfId="1" applyFont="1" applyFill="1" applyBorder="1" applyAlignment="1" applyProtection="1">
      <alignment horizontal="center" vertical="center" wrapText="1"/>
    </xf>
    <xf numFmtId="0" fontId="5" fillId="2" borderId="51" xfId="1" applyFont="1" applyFill="1" applyBorder="1" applyAlignment="1" applyProtection="1">
      <alignment horizontal="center" vertical="center" wrapText="1"/>
    </xf>
    <xf numFmtId="0" fontId="5" fillId="2" borderId="33" xfId="1" applyFont="1" applyFill="1" applyBorder="1" applyAlignment="1" applyProtection="1">
      <alignment horizontal="center" vertical="center" wrapText="1"/>
    </xf>
    <xf numFmtId="0" fontId="13" fillId="5" borderId="114" xfId="1" applyFont="1" applyFill="1" applyBorder="1" applyAlignment="1" applyProtection="1">
      <alignment horizontal="right" vertical="center" shrinkToFit="1"/>
      <protection locked="0"/>
    </xf>
    <xf numFmtId="0" fontId="13" fillId="5" borderId="112" xfId="1" applyFont="1" applyFill="1" applyBorder="1" applyAlignment="1" applyProtection="1">
      <alignment horizontal="right" vertical="center" shrinkToFit="1"/>
      <protection locked="0"/>
    </xf>
    <xf numFmtId="0" fontId="13" fillId="5" borderId="32" xfId="1" applyFont="1" applyFill="1" applyBorder="1" applyAlignment="1" applyProtection="1">
      <alignment horizontal="right" vertical="center" shrinkToFit="1"/>
      <protection locked="0"/>
    </xf>
    <xf numFmtId="0" fontId="13" fillId="5" borderId="51" xfId="1" applyFont="1" applyFill="1" applyBorder="1" applyAlignment="1" applyProtection="1">
      <alignment horizontal="right" vertical="center" shrinkToFit="1"/>
      <protection locked="0"/>
    </xf>
    <xf numFmtId="0" fontId="12" fillId="2" borderId="115" xfId="1" applyFont="1" applyFill="1" applyBorder="1" applyAlignment="1" applyProtection="1">
      <alignment horizontal="center" vertical="center"/>
    </xf>
    <xf numFmtId="0" fontId="12" fillId="2" borderId="33" xfId="1" applyFont="1" applyFill="1" applyBorder="1" applyAlignment="1" applyProtection="1">
      <alignment horizontal="center" vertical="center"/>
    </xf>
    <xf numFmtId="0" fontId="21" fillId="2" borderId="68" xfId="1" applyFont="1" applyFill="1" applyBorder="1" applyAlignment="1" applyProtection="1">
      <alignment horizontal="center" vertical="center"/>
    </xf>
    <xf numFmtId="0" fontId="21" fillId="2" borderId="69" xfId="1" applyFont="1" applyFill="1" applyBorder="1" applyAlignment="1" applyProtection="1">
      <alignment horizontal="center" vertical="center"/>
    </xf>
    <xf numFmtId="0" fontId="21" fillId="2" borderId="70" xfId="1" applyFont="1" applyFill="1" applyBorder="1" applyAlignment="1" applyProtection="1">
      <alignment horizontal="center" vertical="center"/>
    </xf>
    <xf numFmtId="0" fontId="21" fillId="2" borderId="117" xfId="1" applyFont="1" applyFill="1" applyBorder="1" applyAlignment="1" applyProtection="1">
      <alignment horizontal="center" vertical="center"/>
    </xf>
    <xf numFmtId="0" fontId="5" fillId="2" borderId="28" xfId="1" applyFont="1" applyFill="1" applyBorder="1" applyAlignment="1" applyProtection="1">
      <alignment horizontal="center" vertical="center" wrapText="1"/>
    </xf>
    <xf numFmtId="0" fontId="5" fillId="2" borderId="28" xfId="1" applyFont="1" applyFill="1" applyBorder="1" applyAlignment="1" applyProtection="1">
      <alignment horizontal="center" vertical="center"/>
    </xf>
    <xf numFmtId="0" fontId="5" fillId="2" borderId="107" xfId="1" applyFont="1" applyFill="1" applyBorder="1" applyAlignment="1" applyProtection="1">
      <alignment horizontal="center" vertical="center"/>
    </xf>
    <xf numFmtId="0" fontId="15" fillId="0" borderId="66" xfId="1" applyFont="1" applyBorder="1" applyAlignment="1" applyProtection="1">
      <alignment horizontal="center" vertical="center"/>
    </xf>
    <xf numFmtId="0" fontId="12" fillId="2" borderId="126" xfId="1" applyFont="1" applyFill="1" applyBorder="1" applyAlignment="1" applyProtection="1">
      <alignment horizontal="center" vertical="center"/>
    </xf>
    <xf numFmtId="0" fontId="5" fillId="2" borderId="59" xfId="1" applyFont="1" applyFill="1" applyBorder="1" applyAlignment="1" applyProtection="1">
      <alignment horizontal="center" vertical="center"/>
    </xf>
    <xf numFmtId="0" fontId="5" fillId="2" borderId="128" xfId="1" applyFont="1" applyFill="1" applyBorder="1" applyAlignment="1" applyProtection="1">
      <alignment horizontal="center" vertical="center"/>
    </xf>
    <xf numFmtId="0" fontId="9" fillId="2" borderId="45" xfId="1" applyFont="1" applyFill="1" applyBorder="1" applyAlignment="1" applyProtection="1">
      <alignment horizontal="center" vertical="center"/>
    </xf>
    <xf numFmtId="0" fontId="9" fillId="2" borderId="137" xfId="1" applyFont="1" applyFill="1" applyBorder="1" applyAlignment="1" applyProtection="1">
      <alignment horizontal="center" vertical="center"/>
    </xf>
    <xf numFmtId="0" fontId="12" fillId="2" borderId="97" xfId="1" applyFont="1" applyFill="1" applyBorder="1" applyAlignment="1" applyProtection="1">
      <alignment horizontal="center" vertical="center"/>
    </xf>
    <xf numFmtId="0" fontId="24" fillId="2" borderId="141" xfId="1" applyFont="1" applyFill="1" applyBorder="1" applyAlignment="1" applyProtection="1">
      <alignment horizontal="left" vertical="center"/>
    </xf>
    <xf numFmtId="0" fontId="24" fillId="2" borderId="10" xfId="1" applyFont="1" applyFill="1" applyBorder="1" applyAlignment="1" applyProtection="1">
      <alignment horizontal="left" vertical="center"/>
    </xf>
    <xf numFmtId="0" fontId="24" fillId="2" borderId="137" xfId="1" applyFont="1" applyFill="1" applyBorder="1" applyAlignment="1" applyProtection="1">
      <alignment horizontal="left" vertical="center"/>
    </xf>
    <xf numFmtId="0" fontId="12" fillId="2" borderId="9" xfId="1" applyFont="1" applyFill="1" applyBorder="1" applyAlignment="1" applyProtection="1">
      <alignment horizontal="center" vertical="center"/>
    </xf>
    <xf numFmtId="0" fontId="13" fillId="4" borderId="5" xfId="1" applyFont="1" applyFill="1" applyBorder="1" applyAlignment="1" applyProtection="1">
      <alignment horizontal="center" vertical="center" shrinkToFit="1"/>
    </xf>
    <xf numFmtId="0" fontId="13" fillId="4" borderId="9" xfId="1" applyFont="1" applyFill="1" applyBorder="1" applyAlignment="1" applyProtection="1">
      <alignment horizontal="center" vertical="center" shrinkToFit="1"/>
    </xf>
    <xf numFmtId="0" fontId="13" fillId="6" borderId="5" xfId="1" applyFont="1" applyFill="1" applyBorder="1" applyAlignment="1" applyProtection="1">
      <alignment horizontal="right" vertical="center" shrinkToFit="1"/>
    </xf>
    <xf numFmtId="0" fontId="13" fillId="6" borderId="6" xfId="1" applyFont="1" applyFill="1" applyBorder="1" applyAlignment="1" applyProtection="1">
      <alignment horizontal="right" vertical="center" shrinkToFit="1"/>
    </xf>
    <xf numFmtId="0" fontId="13" fillId="6" borderId="9" xfId="1" applyFont="1" applyFill="1" applyBorder="1" applyAlignment="1" applyProtection="1">
      <alignment horizontal="right" vertical="center" shrinkToFit="1"/>
    </xf>
    <xf numFmtId="0" fontId="13" fillId="6" borderId="10" xfId="1" applyFont="1" applyFill="1" applyBorder="1" applyAlignment="1" applyProtection="1">
      <alignment horizontal="right" vertical="center" shrinkToFit="1"/>
    </xf>
    <xf numFmtId="0" fontId="13" fillId="4" borderId="14" xfId="1" applyFont="1" applyFill="1" applyBorder="1" applyAlignment="1" applyProtection="1">
      <alignment horizontal="center" vertical="center" shrinkToFit="1"/>
    </xf>
    <xf numFmtId="0" fontId="13" fillId="4" borderId="42" xfId="1" applyFont="1" applyFill="1" applyBorder="1" applyAlignment="1" applyProtection="1">
      <alignment horizontal="center" vertical="center" shrinkToFit="1"/>
    </xf>
    <xf numFmtId="0" fontId="9" fillId="2" borderId="6" xfId="1" applyFont="1" applyFill="1" applyBorder="1" applyAlignment="1" applyProtection="1">
      <alignment horizontal="left" vertical="center" wrapText="1"/>
    </xf>
    <xf numFmtId="0" fontId="9" fillId="2" borderId="7" xfId="1" applyFont="1" applyFill="1" applyBorder="1" applyAlignment="1" applyProtection="1">
      <alignment horizontal="left" vertical="center" wrapText="1"/>
    </xf>
    <xf numFmtId="0" fontId="9" fillId="2" borderId="10" xfId="1" applyFont="1" applyFill="1" applyBorder="1" applyAlignment="1" applyProtection="1">
      <alignment horizontal="left" vertical="center" wrapText="1"/>
    </xf>
    <xf numFmtId="0" fontId="9" fillId="2" borderId="11" xfId="1" applyFont="1" applyFill="1" applyBorder="1" applyAlignment="1" applyProtection="1">
      <alignment horizontal="left" vertical="center" wrapText="1"/>
    </xf>
    <xf numFmtId="0" fontId="13" fillId="0" borderId="2" xfId="1" applyFont="1" applyFill="1" applyBorder="1" applyAlignment="1" applyProtection="1">
      <alignment horizontal="center" vertical="center" shrinkToFit="1"/>
      <protection locked="0"/>
    </xf>
    <xf numFmtId="0" fontId="5" fillId="2" borderId="49" xfId="1" applyFont="1" applyFill="1" applyBorder="1" applyAlignment="1" applyProtection="1">
      <alignment horizontal="center" vertical="center"/>
    </xf>
    <xf numFmtId="0" fontId="9" fillId="2" borderId="47" xfId="1" applyFont="1" applyFill="1" applyBorder="1" applyAlignment="1" applyProtection="1">
      <alignment horizontal="left" vertical="center" shrinkToFit="1"/>
    </xf>
    <xf numFmtId="0" fontId="9" fillId="2" borderId="48" xfId="1" applyFont="1" applyFill="1" applyBorder="1" applyAlignment="1" applyProtection="1">
      <alignment horizontal="left" vertical="center" shrinkToFit="1"/>
    </xf>
    <xf numFmtId="0" fontId="9" fillId="2" borderId="10" xfId="1" applyFont="1" applyFill="1" applyBorder="1" applyAlignment="1" applyProtection="1">
      <alignment horizontal="left" vertical="center" shrinkToFit="1"/>
    </xf>
    <xf numFmtId="0" fontId="9" fillId="2" borderId="11" xfId="1" applyFont="1" applyFill="1" applyBorder="1" applyAlignment="1" applyProtection="1">
      <alignment horizontal="left" vertical="center" shrinkToFit="1"/>
    </xf>
    <xf numFmtId="0" fontId="13" fillId="6" borderId="10" xfId="1" applyFont="1" applyFill="1" applyBorder="1" applyAlignment="1" applyProtection="1">
      <alignment horizontal="center" vertical="center" shrinkToFit="1"/>
    </xf>
    <xf numFmtId="0" fontId="13" fillId="6" borderId="2"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xf>
    <xf numFmtId="0" fontId="13" fillId="10" borderId="43" xfId="1" applyFont="1" applyFill="1" applyBorder="1" applyAlignment="1" applyProtection="1">
      <alignment horizontal="center" vertical="center"/>
    </xf>
    <xf numFmtId="0" fontId="13" fillId="10" borderId="6" xfId="1" applyFont="1" applyFill="1" applyBorder="1" applyAlignment="1" applyProtection="1">
      <alignment horizontal="center" vertical="center"/>
    </xf>
    <xf numFmtId="0" fontId="13" fillId="10" borderId="7" xfId="1" applyFont="1" applyFill="1" applyBorder="1" applyAlignment="1" applyProtection="1">
      <alignment horizontal="center" vertical="center"/>
    </xf>
    <xf numFmtId="0" fontId="13" fillId="10" borderId="42" xfId="1" applyFont="1" applyFill="1" applyBorder="1" applyAlignment="1" applyProtection="1">
      <alignment horizontal="center" vertical="center"/>
    </xf>
    <xf numFmtId="0" fontId="13" fillId="10" borderId="10" xfId="1" applyFont="1" applyFill="1" applyBorder="1" applyAlignment="1" applyProtection="1">
      <alignment horizontal="center" vertical="center"/>
    </xf>
    <xf numFmtId="0" fontId="13" fillId="10" borderId="11" xfId="1" applyFont="1" applyFill="1" applyBorder="1" applyAlignment="1" applyProtection="1">
      <alignment horizontal="center" vertical="center"/>
    </xf>
    <xf numFmtId="0" fontId="5" fillId="2" borderId="34" xfId="1" applyFont="1" applyFill="1" applyBorder="1" applyAlignment="1" applyProtection="1">
      <alignment horizontal="distributed" vertical="center"/>
    </xf>
    <xf numFmtId="0" fontId="13" fillId="4" borderId="14" xfId="1" applyFont="1" applyFill="1" applyBorder="1" applyAlignment="1" applyProtection="1">
      <alignment horizontal="right" vertical="center" shrinkToFit="1"/>
    </xf>
    <xf numFmtId="0" fontId="13" fillId="4" borderId="0" xfId="1" applyFont="1" applyFill="1" applyBorder="1" applyAlignment="1" applyProtection="1">
      <alignment horizontal="right" vertical="center" shrinkToFit="1"/>
    </xf>
    <xf numFmtId="0" fontId="13" fillId="4" borderId="34" xfId="1" applyFont="1" applyFill="1" applyBorder="1" applyAlignment="1" applyProtection="1">
      <alignment horizontal="right" vertical="center" shrinkToFit="1"/>
    </xf>
    <xf numFmtId="0" fontId="13" fillId="4" borderId="35" xfId="1" applyFont="1" applyFill="1" applyBorder="1" applyAlignment="1" applyProtection="1">
      <alignment horizontal="right" vertical="center" shrinkToFit="1"/>
    </xf>
    <xf numFmtId="0" fontId="13" fillId="4" borderId="34" xfId="1" applyFont="1" applyFill="1" applyBorder="1" applyAlignment="1" applyProtection="1">
      <alignment horizontal="center" vertical="center" shrinkToFit="1"/>
    </xf>
    <xf numFmtId="0" fontId="12" fillId="2" borderId="50" xfId="1" applyFont="1" applyFill="1" applyBorder="1" applyAlignment="1" applyProtection="1">
      <alignment horizontal="center" vertical="center"/>
    </xf>
    <xf numFmtId="0" fontId="12" fillId="2" borderId="45" xfId="1" applyFont="1" applyFill="1" applyBorder="1" applyAlignment="1" applyProtection="1">
      <alignment horizontal="center" vertical="center"/>
    </xf>
    <xf numFmtId="0" fontId="14" fillId="2" borderId="135" xfId="1" applyFont="1" applyFill="1" applyBorder="1" applyAlignment="1" applyProtection="1">
      <alignment horizontal="center" vertical="center" shrinkToFit="1"/>
    </xf>
    <xf numFmtId="0" fontId="14" fillId="2" borderId="0" xfId="1" applyFont="1" applyFill="1" applyAlignment="1" applyProtection="1">
      <alignment horizontal="center" vertical="center" shrinkToFit="1"/>
    </xf>
    <xf numFmtId="0" fontId="11" fillId="2" borderId="0" xfId="1" applyFont="1" applyFill="1" applyBorder="1" applyAlignment="1" applyProtection="1">
      <alignment horizontal="right" vertical="center" shrinkToFit="1"/>
    </xf>
    <xf numFmtId="0" fontId="16" fillId="2" borderId="4" xfId="1" applyFont="1" applyFill="1" applyBorder="1" applyAlignment="1" applyProtection="1">
      <alignment horizontal="center" vertical="center" wrapText="1"/>
    </xf>
    <xf numFmtId="0" fontId="27" fillId="2" borderId="4" xfId="1" applyFont="1" applyFill="1" applyBorder="1" applyAlignment="1" applyProtection="1">
      <alignment horizontal="center" vertical="center" wrapText="1"/>
    </xf>
    <xf numFmtId="0" fontId="9" fillId="2" borderId="0" xfId="1" applyFont="1" applyFill="1" applyBorder="1" applyAlignment="1" applyProtection="1">
      <alignment horizontal="left" vertical="center" wrapText="1"/>
    </xf>
    <xf numFmtId="0" fontId="5" fillId="3" borderId="0" xfId="1" applyFont="1" applyFill="1" applyBorder="1" applyAlignment="1" applyProtection="1">
      <alignment horizontal="center" vertical="center" shrinkToFit="1"/>
    </xf>
    <xf numFmtId="0" fontId="13" fillId="6" borderId="0" xfId="1" applyFont="1" applyFill="1" applyBorder="1" applyAlignment="1" applyProtection="1">
      <alignment horizontal="center" vertical="center" shrinkToFit="1"/>
    </xf>
    <xf numFmtId="0" fontId="14" fillId="2" borderId="14" xfId="1" applyFont="1" applyFill="1" applyBorder="1" applyAlignment="1" applyProtection="1">
      <alignment horizontal="center" vertical="center" shrinkToFit="1"/>
    </xf>
    <xf numFmtId="0" fontId="9" fillId="3" borderId="9" xfId="1" applyFont="1" applyFill="1" applyBorder="1" applyAlignment="1" applyProtection="1">
      <alignment horizontal="center" vertical="center"/>
    </xf>
    <xf numFmtId="0" fontId="9" fillId="2" borderId="47" xfId="0" applyFont="1" applyFill="1" applyBorder="1" applyAlignment="1" applyProtection="1">
      <alignment horizontal="left" vertical="center" wrapText="1"/>
    </xf>
    <xf numFmtId="0" fontId="9" fillId="2" borderId="48" xfId="0" applyFont="1" applyFill="1" applyBorder="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1" xfId="0" applyFont="1" applyFill="1" applyBorder="1" applyAlignment="1" applyProtection="1">
      <alignment horizontal="left" vertical="center" wrapText="1"/>
    </xf>
    <xf numFmtId="0" fontId="13" fillId="2" borderId="133" xfId="1" applyFont="1" applyFill="1" applyBorder="1" applyAlignment="1" applyProtection="1">
      <alignment horizontal="center" vertical="center" shrinkToFit="1"/>
      <protection locked="0"/>
    </xf>
    <xf numFmtId="0" fontId="13" fillId="2" borderId="2" xfId="1" applyFont="1" applyFill="1" applyBorder="1" applyAlignment="1" applyProtection="1">
      <alignment horizontal="center" vertical="center" shrinkToFit="1"/>
      <protection locked="0"/>
    </xf>
    <xf numFmtId="0" fontId="12" fillId="2" borderId="47" xfId="1" applyFont="1" applyFill="1" applyBorder="1" applyAlignment="1" applyProtection="1">
      <alignment horizontal="center" vertical="center"/>
    </xf>
    <xf numFmtId="0" fontId="12" fillId="2" borderId="48" xfId="1" applyFont="1" applyFill="1" applyBorder="1" applyAlignment="1" applyProtection="1">
      <alignment horizontal="center" vertical="center"/>
    </xf>
    <xf numFmtId="0" fontId="13" fillId="0" borderId="6" xfId="1" applyFont="1" applyFill="1" applyBorder="1" applyAlignment="1" applyProtection="1">
      <alignment horizontal="center" vertical="center"/>
    </xf>
    <xf numFmtId="0" fontId="13" fillId="0" borderId="35"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shrinkToFit="1"/>
    </xf>
    <xf numFmtId="0" fontId="5" fillId="2" borderId="5" xfId="1" applyFont="1" applyFill="1" applyBorder="1" applyAlignment="1" applyProtection="1">
      <alignment horizontal="center" vertical="center" shrinkToFit="1"/>
    </xf>
    <xf numFmtId="0" fontId="5" fillId="3" borderId="6" xfId="1" applyFont="1" applyFill="1" applyBorder="1" applyAlignment="1" applyProtection="1">
      <alignment horizontal="center" vertical="center" shrinkToFit="1"/>
    </xf>
    <xf numFmtId="0" fontId="5" fillId="3" borderId="7" xfId="1" applyFont="1" applyFill="1" applyBorder="1" applyAlignment="1" applyProtection="1">
      <alignment horizontal="center" vertical="center" shrinkToFit="1"/>
    </xf>
    <xf numFmtId="0" fontId="5" fillId="3" borderId="14" xfId="1" applyFont="1" applyFill="1" applyBorder="1" applyAlignment="1" applyProtection="1">
      <alignment horizontal="center" vertical="center" shrinkToFit="1"/>
    </xf>
    <xf numFmtId="0" fontId="5" fillId="3" borderId="13" xfId="1" applyFont="1" applyFill="1" applyBorder="1" applyAlignment="1" applyProtection="1">
      <alignment horizontal="center" vertical="center" shrinkToFit="1"/>
    </xf>
    <xf numFmtId="0" fontId="5" fillId="2" borderId="32" xfId="1" applyFont="1" applyFill="1" applyBorder="1" applyAlignment="1" applyProtection="1">
      <alignment horizontal="center" vertical="center" shrinkToFit="1"/>
    </xf>
    <xf numFmtId="0" fontId="5" fillId="2" borderId="51" xfId="1" applyFont="1" applyFill="1" applyBorder="1" applyAlignment="1" applyProtection="1">
      <alignment horizontal="center" vertical="center" shrinkToFit="1"/>
    </xf>
    <xf numFmtId="0" fontId="5" fillId="2" borderId="33" xfId="1" applyFont="1" applyFill="1" applyBorder="1" applyAlignment="1" applyProtection="1">
      <alignment horizontal="center" vertical="center" shrinkToFit="1"/>
    </xf>
    <xf numFmtId="0" fontId="5" fillId="2" borderId="26" xfId="1" applyFont="1" applyFill="1" applyBorder="1" applyAlignment="1" applyProtection="1">
      <alignment horizontal="center" vertical="center" wrapText="1"/>
    </xf>
    <xf numFmtId="0" fontId="5" fillId="2" borderId="79" xfId="1" applyFont="1" applyFill="1" applyBorder="1" applyAlignment="1" applyProtection="1">
      <alignment horizontal="center" vertical="center" wrapText="1"/>
    </xf>
    <xf numFmtId="0" fontId="13" fillId="4" borderId="37" xfId="1" applyFont="1" applyFill="1" applyBorder="1" applyAlignment="1" applyProtection="1">
      <alignment horizontal="center" vertical="center" shrinkToFit="1"/>
    </xf>
    <xf numFmtId="0" fontId="13" fillId="4" borderId="41" xfId="1" applyFont="1" applyFill="1" applyBorder="1" applyAlignment="1" applyProtection="1">
      <alignment horizontal="center" vertical="center" shrinkToFit="1"/>
    </xf>
    <xf numFmtId="0" fontId="5" fillId="2" borderId="75" xfId="1" applyFont="1" applyFill="1" applyBorder="1" applyAlignment="1" applyProtection="1">
      <alignment horizontal="center" vertical="center"/>
    </xf>
    <xf numFmtId="0" fontId="5" fillId="2" borderId="42" xfId="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5" fillId="2" borderId="24"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77" xfId="1" applyFont="1" applyFill="1" applyBorder="1" applyAlignment="1" applyProtection="1">
      <alignment horizontal="center" vertical="center" wrapText="1"/>
    </xf>
    <xf numFmtId="0" fontId="5" fillId="2" borderId="32" xfId="1" applyFont="1" applyFill="1" applyBorder="1" applyAlignment="1" applyProtection="1">
      <alignment horizontal="center" vertical="center" wrapText="1"/>
    </xf>
    <xf numFmtId="0" fontId="5" fillId="2" borderId="78" xfId="1" applyFont="1" applyFill="1" applyBorder="1" applyAlignment="1" applyProtection="1">
      <alignment horizontal="center" vertical="center" wrapText="1"/>
    </xf>
    <xf numFmtId="0" fontId="5" fillId="2" borderId="25" xfId="1" applyFont="1" applyFill="1" applyBorder="1" applyAlignment="1" applyProtection="1">
      <alignment horizontal="center" vertical="center" shrinkToFit="1"/>
    </xf>
    <xf numFmtId="0" fontId="5" fillId="2" borderId="26" xfId="1" applyFont="1" applyFill="1" applyBorder="1" applyAlignment="1" applyProtection="1">
      <alignment horizontal="center" vertical="center" shrinkToFit="1"/>
    </xf>
    <xf numFmtId="0" fontId="5" fillId="2" borderId="46" xfId="1" applyFont="1" applyFill="1" applyBorder="1" applyAlignment="1" applyProtection="1">
      <alignment horizontal="center" vertical="center"/>
    </xf>
    <xf numFmtId="0" fontId="5" fillId="2" borderId="47" xfId="1" applyFont="1" applyFill="1" applyBorder="1" applyAlignment="1" applyProtection="1">
      <alignment horizontal="center" vertical="center"/>
    </xf>
    <xf numFmtId="0" fontId="5" fillId="2" borderId="48" xfId="1" applyFont="1" applyFill="1" applyBorder="1" applyAlignment="1" applyProtection="1">
      <alignment horizontal="center" vertical="center"/>
    </xf>
    <xf numFmtId="0" fontId="5" fillId="2" borderId="44" xfId="1" applyFont="1" applyFill="1" applyBorder="1" applyAlignment="1" applyProtection="1">
      <alignment horizontal="center" vertical="center"/>
    </xf>
    <xf numFmtId="0" fontId="13" fillId="4" borderId="47" xfId="1" applyFont="1" applyFill="1" applyBorder="1" applyAlignment="1" applyProtection="1">
      <alignment horizontal="center" vertical="center" shrinkToFit="1"/>
    </xf>
    <xf numFmtId="0" fontId="26" fillId="2" borderId="49" xfId="1" applyFont="1" applyFill="1" applyBorder="1" applyAlignment="1" applyProtection="1">
      <alignment horizontal="center" vertical="center" textRotation="255" wrapText="1"/>
    </xf>
    <xf numFmtId="0" fontId="26" fillId="2" borderId="48" xfId="1" applyFont="1" applyFill="1" applyBorder="1" applyAlignment="1" applyProtection="1">
      <alignment horizontal="center" vertical="center" textRotation="255" wrapText="1"/>
    </xf>
    <xf numFmtId="0" fontId="26" fillId="2" borderId="14" xfId="1" applyFont="1" applyFill="1" applyBorder="1" applyAlignment="1" applyProtection="1">
      <alignment horizontal="center" vertical="center" textRotation="255" wrapText="1"/>
    </xf>
    <xf numFmtId="0" fontId="26" fillId="2" borderId="13" xfId="1" applyFont="1" applyFill="1" applyBorder="1" applyAlignment="1" applyProtection="1">
      <alignment horizontal="center" vertical="center" textRotation="255" wrapText="1"/>
    </xf>
    <xf numFmtId="0" fontId="5" fillId="2" borderId="18" xfId="1" applyFont="1" applyFill="1" applyBorder="1" applyAlignment="1" applyProtection="1">
      <alignment horizontal="center" vertical="center" textRotation="255" wrapText="1"/>
    </xf>
    <xf numFmtId="0" fontId="5" fillId="2" borderId="16" xfId="1" applyFont="1" applyFill="1" applyBorder="1" applyAlignment="1" applyProtection="1">
      <alignment horizontal="center" vertical="center" textRotation="255" wrapText="1"/>
    </xf>
    <xf numFmtId="0" fontId="5" fillId="2" borderId="14" xfId="1" applyFont="1" applyFill="1" applyBorder="1" applyAlignment="1" applyProtection="1">
      <alignment horizontal="center" vertical="center" textRotation="255" wrapText="1"/>
    </xf>
    <xf numFmtId="0" fontId="5" fillId="2" borderId="0" xfId="1" applyFont="1" applyFill="1" applyBorder="1" applyAlignment="1" applyProtection="1">
      <alignment horizontal="center" vertical="center" textRotation="255" wrapText="1"/>
    </xf>
    <xf numFmtId="0" fontId="5" fillId="2" borderId="34" xfId="1" applyFont="1" applyFill="1" applyBorder="1" applyAlignment="1" applyProtection="1">
      <alignment horizontal="center" vertical="center" textRotation="255" wrapText="1"/>
    </xf>
    <xf numFmtId="0" fontId="5" fillId="2" borderId="35" xfId="1" applyFont="1" applyFill="1" applyBorder="1" applyAlignment="1" applyProtection="1">
      <alignment horizontal="center" vertical="center" textRotation="255" wrapText="1"/>
    </xf>
    <xf numFmtId="0" fontId="12" fillId="2" borderId="142" xfId="1" applyFont="1" applyFill="1" applyBorder="1" applyAlignment="1" applyProtection="1">
      <alignment horizontal="center" vertical="center"/>
    </xf>
    <xf numFmtId="0" fontId="5" fillId="2" borderId="9" xfId="1" applyFont="1" applyFill="1" applyBorder="1" applyAlignment="1" applyProtection="1">
      <alignment horizontal="distributed" vertical="center"/>
    </xf>
    <xf numFmtId="0" fontId="5" fillId="2" borderId="10" xfId="1" applyFont="1" applyFill="1" applyBorder="1" applyAlignment="1" applyProtection="1">
      <alignment horizontal="distributed" vertical="center"/>
    </xf>
    <xf numFmtId="0" fontId="5" fillId="2" borderId="11" xfId="1" applyFont="1" applyFill="1" applyBorder="1" applyAlignment="1" applyProtection="1">
      <alignment horizontal="distributed" vertical="center"/>
    </xf>
    <xf numFmtId="0" fontId="12" fillId="2" borderId="2" xfId="1" applyFont="1" applyFill="1" applyBorder="1" applyAlignment="1" applyProtection="1">
      <alignment horizontal="center" vertical="center"/>
    </xf>
    <xf numFmtId="0" fontId="5" fillId="0" borderId="43" xfId="1" applyFont="1" applyFill="1" applyBorder="1" applyAlignment="1" applyProtection="1">
      <alignment horizontal="center" vertical="center"/>
    </xf>
    <xf numFmtId="0" fontId="5" fillId="0" borderId="42" xfId="1" applyFont="1" applyFill="1" applyBorder="1" applyAlignment="1" applyProtection="1">
      <alignment horizontal="center" vertical="center"/>
    </xf>
    <xf numFmtId="0" fontId="7" fillId="11" borderId="46" xfId="1" applyFont="1" applyFill="1" applyBorder="1" applyAlignment="1" applyProtection="1">
      <alignment horizontal="center" vertical="center" shrinkToFit="1"/>
      <protection locked="0"/>
    </xf>
    <xf numFmtId="0" fontId="7" fillId="11" borderId="47" xfId="1" applyFont="1" applyFill="1" applyBorder="1" applyAlignment="1" applyProtection="1">
      <alignment horizontal="center" vertical="center" shrinkToFit="1"/>
      <protection locked="0"/>
    </xf>
    <xf numFmtId="0" fontId="7" fillId="11" borderId="50" xfId="1" applyFont="1" applyFill="1" applyBorder="1" applyAlignment="1" applyProtection="1">
      <alignment horizontal="center" vertical="center" shrinkToFit="1"/>
      <protection locked="0"/>
    </xf>
    <xf numFmtId="0" fontId="7" fillId="11" borderId="44" xfId="1" applyFont="1" applyFill="1" applyBorder="1" applyAlignment="1" applyProtection="1">
      <alignment horizontal="center" vertical="center" shrinkToFit="1"/>
      <protection locked="0"/>
    </xf>
    <xf numFmtId="0" fontId="7" fillId="11" borderId="35" xfId="1" applyFont="1" applyFill="1" applyBorder="1" applyAlignment="1" applyProtection="1">
      <alignment horizontal="center" vertical="center" shrinkToFit="1"/>
      <protection locked="0"/>
    </xf>
    <xf numFmtId="0" fontId="7" fillId="11" borderId="45" xfId="1" applyFont="1" applyFill="1" applyBorder="1" applyAlignment="1" applyProtection="1">
      <alignment horizontal="center" vertical="center" shrinkToFit="1"/>
      <protection locked="0"/>
    </xf>
    <xf numFmtId="0" fontId="5" fillId="0" borderId="6" xfId="1" applyFont="1" applyFill="1" applyBorder="1" applyAlignment="1" applyProtection="1">
      <alignment horizontal="center" vertical="center"/>
    </xf>
    <xf numFmtId="0" fontId="5" fillId="0" borderId="10" xfId="1" applyFont="1" applyFill="1" applyBorder="1" applyAlignment="1" applyProtection="1">
      <alignment horizontal="center" vertical="center"/>
    </xf>
    <xf numFmtId="0" fontId="13" fillId="4" borderId="39" xfId="1" applyFont="1" applyFill="1" applyBorder="1" applyAlignment="1" applyProtection="1">
      <alignment horizontal="center" vertical="center" shrinkToFit="1"/>
    </xf>
    <xf numFmtId="0" fontId="9" fillId="2" borderId="35" xfId="1" applyFont="1" applyFill="1" applyBorder="1" applyAlignment="1" applyProtection="1">
      <alignment horizontal="left" vertical="center" wrapText="1"/>
    </xf>
    <xf numFmtId="0" fontId="9" fillId="2" borderId="36" xfId="1" applyFont="1" applyFill="1" applyBorder="1" applyAlignment="1" applyProtection="1">
      <alignment horizontal="left" vertical="center" wrapText="1"/>
    </xf>
    <xf numFmtId="0" fontId="13" fillId="6" borderId="86" xfId="1" applyFont="1" applyFill="1" applyBorder="1" applyAlignment="1" applyProtection="1">
      <alignment horizontal="center" vertical="center" shrinkToFit="1"/>
    </xf>
    <xf numFmtId="0" fontId="5" fillId="2" borderId="143" xfId="1" applyFont="1" applyFill="1" applyBorder="1" applyAlignment="1" applyProtection="1">
      <alignment horizontal="center"/>
    </xf>
    <xf numFmtId="0" fontId="5" fillId="2" borderId="144" xfId="1" applyFont="1" applyFill="1" applyBorder="1" applyAlignment="1" applyProtection="1">
      <alignment horizontal="center"/>
    </xf>
    <xf numFmtId="0" fontId="5" fillId="2" borderId="145" xfId="1" applyFont="1" applyFill="1" applyBorder="1" applyAlignment="1" applyProtection="1">
      <alignment horizontal="center"/>
    </xf>
    <xf numFmtId="0" fontId="5" fillId="2" borderId="146" xfId="1" applyFont="1" applyFill="1" applyBorder="1" applyAlignment="1" applyProtection="1">
      <alignment horizontal="center"/>
    </xf>
    <xf numFmtId="0" fontId="5" fillId="2" borderId="147" xfId="1" applyFont="1" applyFill="1" applyBorder="1" applyAlignment="1" applyProtection="1">
      <alignment horizontal="center"/>
    </xf>
    <xf numFmtId="0" fontId="5" fillId="2" borderId="148" xfId="1" applyFont="1" applyFill="1" applyBorder="1" applyAlignment="1" applyProtection="1">
      <alignment horizontal="center"/>
    </xf>
    <xf numFmtId="0" fontId="5" fillId="2" borderId="149" xfId="1" applyFont="1" applyFill="1" applyBorder="1" applyAlignment="1" applyProtection="1">
      <alignment horizontal="center"/>
    </xf>
    <xf numFmtId="0" fontId="5" fillId="2" borderId="150" xfId="1" applyFont="1" applyFill="1" applyBorder="1" applyAlignment="1" applyProtection="1">
      <alignment horizontal="center"/>
    </xf>
    <xf numFmtId="0" fontId="5" fillId="2" borderId="151" xfId="1" applyFont="1" applyFill="1" applyBorder="1" applyAlignment="1" applyProtection="1">
      <alignment horizontal="center"/>
    </xf>
    <xf numFmtId="0" fontId="5" fillId="2" borderId="43" xfId="1" applyFont="1" applyFill="1" applyBorder="1" applyAlignment="1" applyProtection="1">
      <alignment horizontal="center" vertical="center"/>
    </xf>
    <xf numFmtId="0" fontId="12" fillId="2" borderId="73" xfId="1" applyFont="1" applyFill="1" applyBorder="1" applyAlignment="1" applyProtection="1">
      <alignment horizontal="center" vertical="center"/>
    </xf>
    <xf numFmtId="0" fontId="13" fillId="4" borderId="2" xfId="1" applyFont="1" applyFill="1" applyBorder="1" applyAlignment="1" applyProtection="1">
      <alignment horizontal="center" vertical="center" shrinkToFit="1"/>
    </xf>
    <xf numFmtId="0" fontId="13" fillId="4" borderId="86" xfId="1" applyFont="1" applyFill="1" applyBorder="1" applyAlignment="1" applyProtection="1">
      <alignment horizontal="center" vertical="center" shrinkToFit="1"/>
    </xf>
    <xf numFmtId="0" fontId="12" fillId="2" borderId="86" xfId="1" applyFont="1" applyFill="1" applyBorder="1" applyAlignment="1" applyProtection="1">
      <alignment horizontal="center" vertical="center"/>
    </xf>
    <xf numFmtId="0" fontId="5" fillId="2" borderId="17" xfId="1" applyFont="1" applyFill="1" applyBorder="1" applyAlignment="1" applyProtection="1">
      <alignment horizontal="center" vertical="center" textRotation="255" wrapText="1"/>
    </xf>
    <xf numFmtId="0" fontId="5" fillId="2" borderId="13" xfId="1" applyFont="1" applyFill="1" applyBorder="1" applyAlignment="1" applyProtection="1">
      <alignment horizontal="center" vertical="center" textRotation="255" wrapText="1"/>
    </xf>
    <xf numFmtId="0" fontId="5" fillId="2" borderId="36" xfId="1" applyFont="1" applyFill="1" applyBorder="1" applyAlignment="1" applyProtection="1">
      <alignment horizontal="center" vertical="center" textRotation="255" wrapText="1"/>
    </xf>
    <xf numFmtId="0" fontId="5" fillId="2" borderId="31" xfId="1" applyFont="1" applyFill="1" applyBorder="1" applyAlignment="1" applyProtection="1">
      <alignment horizontal="center" vertical="center"/>
    </xf>
    <xf numFmtId="0" fontId="9" fillId="2" borderId="47" xfId="1" applyFont="1" applyFill="1" applyBorder="1" applyAlignment="1" applyProtection="1">
      <alignment horizontal="center" vertical="center"/>
    </xf>
    <xf numFmtId="0" fontId="9" fillId="2" borderId="50" xfId="1" applyFont="1" applyFill="1" applyBorder="1" applyAlignment="1" applyProtection="1">
      <alignment horizontal="center" vertical="center"/>
    </xf>
    <xf numFmtId="0" fontId="9" fillId="2" borderId="44" xfId="1" applyFont="1" applyFill="1" applyBorder="1" applyAlignment="1" applyProtection="1">
      <alignment horizontal="center" vertical="center"/>
    </xf>
    <xf numFmtId="0" fontId="9" fillId="2" borderId="35" xfId="1" applyFont="1" applyFill="1" applyBorder="1" applyAlignment="1" applyProtection="1">
      <alignment horizontal="center" vertical="center"/>
    </xf>
    <xf numFmtId="0" fontId="13" fillId="4" borderId="46" xfId="1" applyFont="1" applyFill="1" applyBorder="1" applyAlignment="1" applyProtection="1">
      <alignment horizontal="center" vertical="center" shrinkToFit="1"/>
    </xf>
    <xf numFmtId="0" fontId="13" fillId="4" borderId="44" xfId="1" applyFont="1" applyFill="1" applyBorder="1" applyAlignment="1" applyProtection="1">
      <alignment horizontal="center" vertical="center" shrinkToFit="1"/>
    </xf>
    <xf numFmtId="0" fontId="5" fillId="2" borderId="0" xfId="1" applyFont="1" applyFill="1" applyBorder="1" applyAlignment="1" applyProtection="1">
      <alignment horizontal="left" vertical="center" wrapText="1"/>
    </xf>
    <xf numFmtId="0" fontId="5" fillId="2" borderId="10" xfId="1" applyFont="1" applyFill="1" applyBorder="1" applyAlignment="1" applyProtection="1">
      <alignment horizontal="left" vertical="center" wrapText="1"/>
    </xf>
    <xf numFmtId="0" fontId="9" fillId="2" borderId="0" xfId="1" applyFont="1" applyFill="1" applyBorder="1" applyAlignment="1" applyProtection="1">
      <alignment horizontal="distributed" vertical="center" wrapText="1"/>
    </xf>
    <xf numFmtId="0" fontId="12" fillId="2" borderId="49" xfId="1" applyFont="1" applyFill="1" applyBorder="1" applyAlignment="1" applyProtection="1">
      <alignment horizontal="center" vertical="center" textRotation="255" wrapText="1"/>
    </xf>
    <xf numFmtId="0" fontId="12" fillId="2" borderId="48" xfId="1" applyFont="1" applyFill="1" applyBorder="1" applyAlignment="1" applyProtection="1">
      <alignment horizontal="center" vertical="center" textRotation="255" wrapText="1"/>
    </xf>
    <xf numFmtId="0" fontId="12" fillId="2" borderId="14" xfId="1" applyFont="1" applyFill="1" applyBorder="1" applyAlignment="1" applyProtection="1">
      <alignment horizontal="center" vertical="center" textRotation="255" wrapText="1"/>
    </xf>
    <xf numFmtId="0" fontId="12" fillId="2" borderId="13" xfId="1" applyFont="1" applyFill="1" applyBorder="1" applyAlignment="1" applyProtection="1">
      <alignment horizontal="center" vertical="center" textRotation="255" wrapText="1"/>
    </xf>
    <xf numFmtId="0" fontId="9" fillId="2" borderId="6" xfId="1" applyFont="1" applyFill="1" applyBorder="1" applyAlignment="1" applyProtection="1">
      <alignment horizontal="left" vertical="center"/>
    </xf>
    <xf numFmtId="0" fontId="9" fillId="2" borderId="10" xfId="1" applyFont="1" applyFill="1" applyBorder="1" applyAlignment="1" applyProtection="1">
      <alignment horizontal="left" vertical="center"/>
    </xf>
    <xf numFmtId="0" fontId="5" fillId="2" borderId="6" xfId="1" applyFont="1" applyFill="1" applyBorder="1" applyAlignment="1" applyProtection="1">
      <alignment vertical="center"/>
    </xf>
    <xf numFmtId="0" fontId="9" fillId="2" borderId="7" xfId="1" applyFont="1" applyFill="1" applyBorder="1" applyAlignment="1" applyProtection="1">
      <alignment vertical="center"/>
    </xf>
    <xf numFmtId="0" fontId="9" fillId="2" borderId="10" xfId="1" applyFont="1" applyFill="1" applyBorder="1" applyAlignment="1" applyProtection="1">
      <alignment vertical="center"/>
    </xf>
    <xf numFmtId="0" fontId="9" fillId="2" borderId="11" xfId="1" applyFont="1" applyFill="1" applyBorder="1" applyAlignment="1" applyProtection="1">
      <alignment vertical="center"/>
    </xf>
    <xf numFmtId="0" fontId="13" fillId="2" borderId="49" xfId="1" applyFont="1" applyFill="1" applyBorder="1" applyAlignment="1" applyProtection="1">
      <alignment horizontal="center" vertical="center" shrinkToFit="1"/>
      <protection locked="0"/>
    </xf>
    <xf numFmtId="0" fontId="13" fillId="2" borderId="47" xfId="1" applyFont="1" applyFill="1" applyBorder="1" applyAlignment="1" applyProtection="1">
      <alignment horizontal="center" vertical="center" shrinkToFit="1"/>
      <protection locked="0"/>
    </xf>
    <xf numFmtId="0" fontId="13" fillId="2" borderId="80" xfId="1" applyFont="1" applyFill="1" applyBorder="1" applyAlignment="1" applyProtection="1">
      <alignment horizontal="right" vertical="center"/>
    </xf>
    <xf numFmtId="0" fontId="13" fillId="2" borderId="81" xfId="1" applyFont="1" applyFill="1" applyBorder="1" applyAlignment="1" applyProtection="1">
      <alignment horizontal="right" vertical="center"/>
    </xf>
    <xf numFmtId="0" fontId="13" fillId="2" borderId="82" xfId="1" applyFont="1" applyFill="1" applyBorder="1" applyAlignment="1" applyProtection="1">
      <alignment horizontal="right" vertical="center"/>
    </xf>
    <xf numFmtId="0" fontId="13" fillId="2" borderId="83" xfId="1" applyFont="1" applyFill="1" applyBorder="1" applyAlignment="1" applyProtection="1">
      <alignment horizontal="right" vertical="center"/>
    </xf>
    <xf numFmtId="0" fontId="13" fillId="2" borderId="84" xfId="1" applyFont="1" applyFill="1" applyBorder="1" applyAlignment="1" applyProtection="1">
      <alignment horizontal="right" vertical="center"/>
    </xf>
    <xf numFmtId="0" fontId="13" fillId="2" borderId="85" xfId="1" applyFont="1" applyFill="1" applyBorder="1" applyAlignment="1" applyProtection="1">
      <alignment horizontal="right" vertical="center"/>
    </xf>
    <xf numFmtId="0" fontId="5" fillId="2" borderId="43" xfId="1" applyFont="1" applyFill="1" applyBorder="1" applyAlignment="1" applyProtection="1">
      <alignment horizontal="center" vertical="center" shrinkToFit="1"/>
    </xf>
    <xf numFmtId="0" fontId="5" fillId="2" borderId="38" xfId="1" applyFont="1" applyFill="1" applyBorder="1" applyAlignment="1" applyProtection="1">
      <alignment horizontal="center" vertical="center" shrinkToFit="1"/>
    </xf>
    <xf numFmtId="0" fontId="5" fillId="2" borderId="35" xfId="1" applyFont="1" applyFill="1" applyBorder="1" applyAlignment="1" applyProtection="1">
      <alignment horizontal="center" vertical="center" shrinkToFit="1"/>
    </xf>
    <xf numFmtId="1" fontId="13" fillId="4" borderId="2" xfId="1" applyNumberFormat="1" applyFont="1" applyFill="1" applyBorder="1" applyAlignment="1" applyProtection="1">
      <alignment horizontal="center" vertical="center" shrinkToFit="1"/>
    </xf>
    <xf numFmtId="1" fontId="13" fillId="4" borderId="86" xfId="1" applyNumberFormat="1" applyFont="1" applyFill="1" applyBorder="1" applyAlignment="1" applyProtection="1">
      <alignment horizontal="center" vertical="center" shrinkToFit="1"/>
    </xf>
    <xf numFmtId="0" fontId="12" fillId="2" borderId="2" xfId="1" applyFont="1" applyFill="1" applyBorder="1" applyAlignment="1" applyProtection="1">
      <alignment horizontal="center" vertical="center" shrinkToFit="1"/>
    </xf>
    <xf numFmtId="0" fontId="12" fillId="2" borderId="86" xfId="1" applyFont="1" applyFill="1" applyBorder="1" applyAlignment="1" applyProtection="1">
      <alignment horizontal="center" vertical="center" shrinkToFit="1"/>
    </xf>
    <xf numFmtId="0" fontId="12" fillId="2" borderId="7" xfId="1" applyFont="1" applyFill="1" applyBorder="1" applyAlignment="1" applyProtection="1">
      <alignment horizontal="center" vertical="center" shrinkToFit="1"/>
    </xf>
    <xf numFmtId="0" fontId="12" fillId="2" borderId="36" xfId="1" applyFont="1" applyFill="1" applyBorder="1" applyAlignment="1" applyProtection="1">
      <alignment horizontal="center" vertical="center" shrinkToFit="1"/>
    </xf>
    <xf numFmtId="0" fontId="5" fillId="2" borderId="38" xfId="1" applyFont="1" applyFill="1" applyBorder="1" applyAlignment="1" applyProtection="1">
      <alignment horizontal="center" vertical="center"/>
    </xf>
    <xf numFmtId="0" fontId="5" fillId="2" borderId="7" xfId="1" applyFont="1" applyFill="1" applyBorder="1" applyAlignment="1" applyProtection="1">
      <alignment vertical="center"/>
    </xf>
    <xf numFmtId="0" fontId="5" fillId="2" borderId="10" xfId="1" applyFont="1" applyFill="1" applyBorder="1" applyAlignment="1" applyProtection="1">
      <alignment vertical="center"/>
    </xf>
    <xf numFmtId="0" fontId="5" fillId="2" borderId="11" xfId="1" applyFont="1" applyFill="1" applyBorder="1" applyAlignment="1" applyProtection="1">
      <alignment vertical="center"/>
    </xf>
    <xf numFmtId="0" fontId="12" fillId="2" borderId="14" xfId="1" applyFont="1" applyFill="1" applyBorder="1" applyAlignment="1" applyProtection="1">
      <alignment horizontal="center"/>
    </xf>
    <xf numFmtId="0" fontId="12" fillId="3" borderId="0" xfId="1" applyFont="1" applyFill="1" applyBorder="1" applyAlignment="1" applyProtection="1">
      <alignment horizontal="center"/>
    </xf>
    <xf numFmtId="0" fontId="12" fillId="2" borderId="5" xfId="1" applyFont="1" applyFill="1" applyBorder="1" applyAlignment="1" applyProtection="1">
      <alignment horizontal="center" vertical="center" shrinkToFit="1"/>
      <protection locked="0"/>
    </xf>
    <xf numFmtId="0" fontId="12" fillId="2" borderId="6" xfId="1" applyFont="1" applyFill="1" applyBorder="1" applyAlignment="1" applyProtection="1">
      <alignment horizontal="center" vertical="center" shrinkToFit="1"/>
      <protection locked="0"/>
    </xf>
    <xf numFmtId="0" fontId="12" fillId="2" borderId="14"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7" xfId="1" applyFont="1" applyFill="1" applyBorder="1" applyAlignment="1" applyProtection="1">
      <alignment horizontal="center" vertical="center" shrinkToFit="1"/>
      <protection locked="0"/>
    </xf>
    <xf numFmtId="0" fontId="12" fillId="2" borderId="13"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protection locked="0"/>
    </xf>
    <xf numFmtId="0" fontId="13" fillId="2" borderId="6" xfId="1" applyFont="1" applyFill="1" applyBorder="1" applyAlignment="1" applyProtection="1">
      <alignment horizontal="center" vertical="center"/>
      <protection locked="0"/>
    </xf>
    <xf numFmtId="0" fontId="13" fillId="2" borderId="7" xfId="1" applyFont="1" applyFill="1" applyBorder="1" applyAlignment="1" applyProtection="1">
      <alignment horizontal="center" vertical="center"/>
      <protection locked="0"/>
    </xf>
    <xf numFmtId="0" fontId="13" fillId="2" borderId="52" xfId="1" applyFont="1" applyFill="1" applyBorder="1" applyAlignment="1" applyProtection="1">
      <alignment horizontal="center" vertical="center"/>
      <protection locked="0"/>
    </xf>
    <xf numFmtId="0" fontId="13" fillId="2" borderId="53" xfId="1" applyFont="1" applyFill="1" applyBorder="1" applyAlignment="1" applyProtection="1">
      <alignment horizontal="center" vertical="center"/>
      <protection locked="0"/>
    </xf>
    <xf numFmtId="0" fontId="13" fillId="2"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shrinkToFit="1"/>
      <protection locked="0"/>
    </xf>
    <xf numFmtId="0" fontId="6" fillId="2" borderId="7" xfId="1" applyFont="1" applyFill="1" applyBorder="1" applyAlignment="1" applyProtection="1">
      <alignment horizontal="center" vertical="center" shrinkToFit="1"/>
      <protection locked="0"/>
    </xf>
    <xf numFmtId="0" fontId="6" fillId="2" borderId="14"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6" fillId="2" borderId="13" xfId="1" applyFont="1" applyFill="1" applyBorder="1" applyAlignment="1" applyProtection="1">
      <alignment horizontal="center" vertical="center" shrinkToFit="1"/>
      <protection locked="0"/>
    </xf>
    <xf numFmtId="0" fontId="6" fillId="2" borderId="9" xfId="1" applyFont="1" applyFill="1" applyBorder="1" applyAlignment="1" applyProtection="1">
      <alignment horizontal="center" vertical="center" shrinkToFit="1"/>
      <protection locked="0"/>
    </xf>
    <xf numFmtId="0" fontId="6" fillId="2" borderId="10" xfId="1" applyFont="1" applyFill="1" applyBorder="1" applyAlignment="1" applyProtection="1">
      <alignment horizontal="center" vertical="center" shrinkToFit="1"/>
      <protection locked="0"/>
    </xf>
    <xf numFmtId="0" fontId="6" fillId="2" borderId="11" xfId="1" applyFont="1" applyFill="1" applyBorder="1" applyAlignment="1" applyProtection="1">
      <alignment horizontal="center" vertical="center" shrinkToFit="1"/>
      <protection locked="0"/>
    </xf>
    <xf numFmtId="2" fontId="8" fillId="2" borderId="5" xfId="1" applyNumberFormat="1" applyFont="1" applyFill="1" applyBorder="1" applyAlignment="1" applyProtection="1">
      <alignment horizontal="center" vertical="center" shrinkToFit="1"/>
      <protection locked="0"/>
    </xf>
    <xf numFmtId="2" fontId="8" fillId="2" borderId="6" xfId="1" applyNumberFormat="1" applyFont="1" applyFill="1" applyBorder="1" applyAlignment="1" applyProtection="1">
      <alignment horizontal="center" vertical="center" shrinkToFit="1"/>
      <protection locked="0"/>
    </xf>
    <xf numFmtId="2" fontId="8" fillId="2" borderId="7" xfId="1" applyNumberFormat="1" applyFont="1" applyFill="1" applyBorder="1" applyAlignment="1" applyProtection="1">
      <alignment horizontal="center" vertical="center" shrinkToFit="1"/>
      <protection locked="0"/>
    </xf>
    <xf numFmtId="2" fontId="8" fillId="2" borderId="14" xfId="1" applyNumberFormat="1" applyFont="1" applyFill="1" applyBorder="1" applyAlignment="1" applyProtection="1">
      <alignment horizontal="center" vertical="center" shrinkToFit="1"/>
      <protection locked="0"/>
    </xf>
    <xf numFmtId="2" fontId="8" fillId="2" borderId="0" xfId="1" applyNumberFormat="1" applyFont="1" applyFill="1" applyBorder="1" applyAlignment="1" applyProtection="1">
      <alignment horizontal="center" vertical="center" shrinkToFit="1"/>
      <protection locked="0"/>
    </xf>
    <xf numFmtId="2" fontId="8" fillId="2" borderId="13" xfId="1" applyNumberFormat="1" applyFont="1" applyFill="1" applyBorder="1" applyAlignment="1" applyProtection="1">
      <alignment horizontal="center" vertical="center" shrinkToFit="1"/>
      <protection locked="0"/>
    </xf>
    <xf numFmtId="2" fontId="8" fillId="2" borderId="9" xfId="1" applyNumberFormat="1" applyFont="1" applyFill="1" applyBorder="1" applyAlignment="1" applyProtection="1">
      <alignment horizontal="center" vertical="center" shrinkToFit="1"/>
      <protection locked="0"/>
    </xf>
    <xf numFmtId="2" fontId="8" fillId="2" borderId="10" xfId="1" applyNumberFormat="1" applyFont="1" applyFill="1" applyBorder="1" applyAlignment="1" applyProtection="1">
      <alignment horizontal="center" vertical="center" shrinkToFit="1"/>
      <protection locked="0"/>
    </xf>
    <xf numFmtId="2" fontId="8" fillId="2" borderId="11" xfId="1" applyNumberFormat="1" applyFont="1" applyFill="1" applyBorder="1" applyAlignment="1" applyProtection="1">
      <alignment horizontal="center" vertical="center" shrinkToFit="1"/>
      <protection locked="0"/>
    </xf>
    <xf numFmtId="1" fontId="8" fillId="2" borderId="4" xfId="1"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xf>
    <xf numFmtId="2" fontId="8" fillId="6" borderId="6" xfId="1" applyNumberFormat="1" applyFont="1" applyFill="1" applyBorder="1" applyAlignment="1" applyProtection="1">
      <alignment horizontal="center" vertical="center" shrinkToFit="1"/>
    </xf>
    <xf numFmtId="2" fontId="8" fillId="6" borderId="7" xfId="1" applyNumberFormat="1" applyFont="1" applyFill="1" applyBorder="1" applyAlignment="1" applyProtection="1">
      <alignment horizontal="center" vertical="center" shrinkToFit="1"/>
    </xf>
    <xf numFmtId="2" fontId="8" fillId="6" borderId="14" xfId="1" applyNumberFormat="1" applyFont="1" applyFill="1" applyBorder="1" applyAlignment="1" applyProtection="1">
      <alignment horizontal="center" vertical="center" shrinkToFit="1"/>
    </xf>
    <xf numFmtId="2" fontId="8" fillId="6" borderId="0" xfId="1" applyNumberFormat="1" applyFont="1" applyFill="1" applyBorder="1" applyAlignment="1" applyProtection="1">
      <alignment horizontal="center" vertical="center" shrinkToFit="1"/>
    </xf>
    <xf numFmtId="2" fontId="8" fillId="6" borderId="13" xfId="1" applyNumberFormat="1" applyFont="1" applyFill="1" applyBorder="1" applyAlignment="1" applyProtection="1">
      <alignment horizontal="center" vertical="center" shrinkToFit="1"/>
    </xf>
    <xf numFmtId="2" fontId="8" fillId="6" borderId="9" xfId="1" applyNumberFormat="1" applyFont="1" applyFill="1" applyBorder="1" applyAlignment="1" applyProtection="1">
      <alignment horizontal="center" vertical="center" shrinkToFit="1"/>
    </xf>
    <xf numFmtId="2" fontId="8" fillId="6" borderId="10" xfId="1" applyNumberFormat="1" applyFont="1" applyFill="1" applyBorder="1" applyAlignment="1" applyProtection="1">
      <alignment horizontal="center" vertical="center" shrinkToFit="1"/>
    </xf>
    <xf numFmtId="2" fontId="8" fillId="6" borderId="11"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shrinkToFit="1"/>
      <protection locked="0"/>
    </xf>
    <xf numFmtId="0" fontId="9" fillId="2" borderId="56" xfId="1" applyFont="1" applyFill="1" applyBorder="1" applyAlignment="1" applyProtection="1">
      <alignment horizontal="center" vertical="center" shrinkToFit="1"/>
      <protection locked="0"/>
    </xf>
    <xf numFmtId="0" fontId="9" fillId="2" borderId="57"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center" vertical="center"/>
    </xf>
    <xf numFmtId="0" fontId="5" fillId="2" borderId="7" xfId="1" applyFont="1" applyFill="1" applyBorder="1" applyAlignment="1" applyProtection="1">
      <alignment horizontal="center" vertical="center"/>
    </xf>
    <xf numFmtId="0" fontId="5" fillId="2" borderId="14" xfId="1" applyFont="1" applyFill="1" applyBorder="1" applyAlignment="1" applyProtection="1">
      <alignment horizontal="center" vertical="center"/>
    </xf>
    <xf numFmtId="0" fontId="5" fillId="2" borderId="0" xfId="1" applyFont="1" applyFill="1" applyBorder="1" applyAlignment="1" applyProtection="1">
      <alignment horizontal="center" vertical="center"/>
    </xf>
    <xf numFmtId="0" fontId="5" fillId="2" borderId="13"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5" fillId="2" borderId="10" xfId="1" applyFont="1" applyFill="1" applyBorder="1" applyAlignment="1" applyProtection="1">
      <alignment horizontal="center" vertical="center"/>
    </xf>
    <xf numFmtId="0" fontId="5" fillId="2" borderId="11" xfId="1" applyFont="1" applyFill="1" applyBorder="1" applyAlignment="1" applyProtection="1">
      <alignment horizontal="center" vertical="center"/>
    </xf>
    <xf numFmtId="0" fontId="5" fillId="2" borderId="5" xfId="1" applyFont="1" applyFill="1" applyBorder="1" applyAlignment="1" applyProtection="1">
      <alignment horizontal="center" vertical="center"/>
    </xf>
    <xf numFmtId="0" fontId="5" fillId="0" borderId="5" xfId="1" applyFont="1" applyBorder="1" applyAlignment="1" applyProtection="1">
      <alignment horizontal="center" vertical="center" wrapText="1" shrinkToFit="1"/>
    </xf>
    <xf numFmtId="0" fontId="5" fillId="0" borderId="6" xfId="1" applyFont="1" applyBorder="1" applyAlignment="1" applyProtection="1">
      <alignment horizontal="center" vertical="center" shrinkToFit="1"/>
    </xf>
    <xf numFmtId="0" fontId="5" fillId="0" borderId="7" xfId="1" applyFont="1" applyBorder="1" applyAlignment="1" applyProtection="1">
      <alignment horizontal="center" vertical="center" shrinkToFit="1"/>
    </xf>
    <xf numFmtId="0" fontId="5" fillId="0" borderId="14" xfId="1" applyFont="1" applyBorder="1" applyAlignment="1" applyProtection="1">
      <alignment horizontal="center" vertical="center" shrinkToFit="1"/>
    </xf>
    <xf numFmtId="0" fontId="5" fillId="0" borderId="0" xfId="1" applyFont="1" applyBorder="1" applyAlignment="1" applyProtection="1">
      <alignment horizontal="center" vertical="center" shrinkToFit="1"/>
    </xf>
    <xf numFmtId="0" fontId="5" fillId="0" borderId="13" xfId="1" applyFont="1" applyBorder="1" applyAlignment="1" applyProtection="1">
      <alignment horizontal="center" vertical="center" shrinkToFit="1"/>
    </xf>
    <xf numFmtId="0" fontId="5" fillId="0" borderId="9" xfId="1" applyFont="1" applyBorder="1" applyAlignment="1" applyProtection="1">
      <alignment horizontal="center" vertical="center" shrinkToFit="1"/>
    </xf>
    <xf numFmtId="0" fontId="5" fillId="0" borderId="10" xfId="1" applyFont="1" applyBorder="1" applyAlignment="1" applyProtection="1">
      <alignment horizontal="center" vertical="center" shrinkToFit="1"/>
    </xf>
    <xf numFmtId="0" fontId="5" fillId="0" borderId="11" xfId="1" applyFont="1" applyBorder="1" applyAlignment="1" applyProtection="1">
      <alignment horizontal="center" vertical="center" shrinkToFit="1"/>
    </xf>
    <xf numFmtId="0" fontId="12" fillId="2" borderId="5" xfId="1" applyFont="1" applyFill="1" applyBorder="1" applyAlignment="1" applyProtection="1">
      <alignment horizontal="center" vertical="center" wrapText="1"/>
    </xf>
    <xf numFmtId="0" fontId="12" fillId="2" borderId="4" xfId="1" applyFont="1" applyFill="1" applyBorder="1" applyAlignment="1" applyProtection="1">
      <alignment horizontal="left" vertical="center" wrapText="1"/>
    </xf>
    <xf numFmtId="0" fontId="11" fillId="2" borderId="4" xfId="1" applyFont="1" applyFill="1" applyBorder="1" applyAlignment="1" applyProtection="1">
      <alignment horizontal="center" vertical="center" wrapText="1"/>
    </xf>
    <xf numFmtId="0" fontId="5" fillId="2" borderId="0" xfId="1" applyFont="1" applyFill="1" applyAlignment="1" applyProtection="1">
      <alignment horizontal="left" vertical="center" wrapText="1"/>
    </xf>
    <xf numFmtId="0" fontId="22" fillId="0" borderId="0" xfId="1" applyFont="1" applyFill="1" applyAlignment="1" applyProtection="1">
      <alignment horizontal="left" vertical="center" wrapText="1"/>
    </xf>
    <xf numFmtId="0" fontId="5" fillId="2" borderId="0" xfId="1" applyFont="1" applyFill="1" applyAlignment="1" applyProtection="1">
      <alignment vertical="center" shrinkToFit="1"/>
    </xf>
    <xf numFmtId="0" fontId="5" fillId="2" borderId="0" xfId="1" applyFont="1" applyFill="1" applyAlignment="1" applyProtection="1">
      <alignment horizontal="left" vertical="top" wrapText="1"/>
    </xf>
    <xf numFmtId="0" fontId="15" fillId="0" borderId="0" xfId="1" applyFont="1" applyAlignment="1" applyProtection="1">
      <alignment vertical="top" wrapText="1"/>
    </xf>
    <xf numFmtId="0" fontId="12" fillId="2" borderId="10" xfId="1" applyFont="1" applyFill="1" applyBorder="1" applyAlignment="1" applyProtection="1">
      <alignment horizontal="left" vertical="center" shrinkToFit="1"/>
      <protection locked="0"/>
    </xf>
    <xf numFmtId="0" fontId="12" fillId="2" borderId="11" xfId="1" applyFont="1" applyFill="1" applyBorder="1" applyAlignment="1" applyProtection="1">
      <alignment horizontal="left" vertical="center" shrinkToFit="1"/>
      <protection locked="0"/>
    </xf>
    <xf numFmtId="0" fontId="12" fillId="2" borderId="55" xfId="1" applyFont="1" applyFill="1" applyBorder="1" applyAlignment="1" applyProtection="1">
      <alignment horizontal="center" vertical="center" shrinkToFit="1"/>
      <protection locked="0"/>
    </xf>
    <xf numFmtId="0" fontId="12" fillId="2" borderId="56" xfId="1" applyFont="1" applyFill="1" applyBorder="1" applyAlignment="1" applyProtection="1">
      <alignment horizontal="center" vertical="center" shrinkToFit="1"/>
      <protection locked="0"/>
    </xf>
    <xf numFmtId="0" fontId="12" fillId="2" borderId="57" xfId="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shrinkToFit="1"/>
      <protection locked="0"/>
    </xf>
    <xf numFmtId="0" fontId="13" fillId="2" borderId="109" xfId="1" applyFont="1" applyFill="1" applyBorder="1" applyAlignment="1" applyProtection="1">
      <alignment horizontal="center" vertical="center" shrinkToFit="1"/>
      <protection locked="0"/>
    </xf>
    <xf numFmtId="0" fontId="13" fillId="2" borderId="110" xfId="1" applyFont="1" applyFill="1" applyBorder="1" applyAlignment="1" applyProtection="1">
      <alignment horizontal="center" vertical="center" shrinkToFit="1"/>
      <protection locked="0"/>
    </xf>
    <xf numFmtId="0" fontId="13" fillId="2" borderId="153" xfId="1" applyFont="1" applyFill="1" applyBorder="1" applyAlignment="1" applyProtection="1">
      <alignment horizontal="center" vertical="center" shrinkToFit="1"/>
      <protection locked="0"/>
    </xf>
    <xf numFmtId="0" fontId="13" fillId="2" borderId="154" xfId="1" applyFont="1" applyFill="1" applyBorder="1" applyAlignment="1" applyProtection="1">
      <alignment horizontal="center" vertical="center" shrinkToFit="1"/>
      <protection locked="0"/>
    </xf>
    <xf numFmtId="0" fontId="13" fillId="2" borderId="155" xfId="1" applyFont="1" applyFill="1" applyBorder="1" applyAlignment="1" applyProtection="1">
      <alignment horizontal="center" vertical="center" shrinkToFit="1"/>
      <protection locked="0"/>
    </xf>
    <xf numFmtId="0" fontId="6" fillId="3" borderId="5" xfId="1" applyFont="1" applyFill="1" applyBorder="1" applyAlignment="1" applyProtection="1">
      <alignment horizontal="center" vertical="center" wrapText="1" shrinkToFit="1"/>
      <protection locked="0"/>
    </xf>
    <xf numFmtId="0" fontId="6" fillId="3" borderId="6" xfId="1" applyFont="1" applyFill="1" applyBorder="1" applyAlignment="1" applyProtection="1">
      <alignment horizontal="center" vertical="center" shrinkToFit="1"/>
      <protection locked="0"/>
    </xf>
    <xf numFmtId="0" fontId="6" fillId="3" borderId="7" xfId="1" applyFont="1" applyFill="1" applyBorder="1" applyAlignment="1" applyProtection="1">
      <alignment horizontal="center" vertical="center" shrinkToFit="1"/>
      <protection locked="0"/>
    </xf>
    <xf numFmtId="0" fontId="6" fillId="3" borderId="14" xfId="1" applyFont="1" applyFill="1" applyBorder="1" applyAlignment="1" applyProtection="1">
      <alignment horizontal="center" vertical="center" shrinkToFit="1"/>
      <protection locked="0"/>
    </xf>
    <xf numFmtId="0" fontId="6" fillId="3" borderId="0" xfId="1" applyFont="1" applyFill="1" applyBorder="1" applyAlignment="1" applyProtection="1">
      <alignment horizontal="center" vertical="center" shrinkToFit="1"/>
      <protection locked="0"/>
    </xf>
    <xf numFmtId="0" fontId="6" fillId="3" borderId="13" xfId="1" applyFont="1" applyFill="1" applyBorder="1" applyAlignment="1" applyProtection="1">
      <alignment horizontal="center" vertical="center" shrinkToFit="1"/>
      <protection locked="0"/>
    </xf>
    <xf numFmtId="0" fontId="6" fillId="3" borderId="9" xfId="1" applyFont="1" applyFill="1" applyBorder="1" applyAlignment="1" applyProtection="1">
      <alignment horizontal="center" vertical="center" shrinkToFit="1"/>
      <protection locked="0"/>
    </xf>
    <xf numFmtId="0" fontId="6" fillId="3" borderId="10" xfId="1" applyFont="1" applyFill="1" applyBorder="1" applyAlignment="1" applyProtection="1">
      <alignment horizontal="center" vertical="center" shrinkToFit="1"/>
      <protection locked="0"/>
    </xf>
    <xf numFmtId="0" fontId="6" fillId="3" borderId="11" xfId="1" applyFont="1" applyFill="1" applyBorder="1" applyAlignment="1" applyProtection="1">
      <alignment horizontal="center" vertical="center" shrinkToFit="1"/>
      <protection locked="0"/>
    </xf>
    <xf numFmtId="2" fontId="28" fillId="2" borderId="5" xfId="1" applyNumberFormat="1" applyFont="1" applyFill="1" applyBorder="1" applyAlignment="1" applyProtection="1">
      <alignment horizontal="center" vertical="center" shrinkToFit="1"/>
      <protection locked="0"/>
    </xf>
    <xf numFmtId="2" fontId="28" fillId="2" borderId="6" xfId="1" applyNumberFormat="1" applyFont="1" applyFill="1" applyBorder="1" applyAlignment="1" applyProtection="1">
      <alignment horizontal="center" vertical="center" shrinkToFit="1"/>
      <protection locked="0"/>
    </xf>
    <xf numFmtId="2" fontId="28" fillId="2" borderId="7" xfId="1" applyNumberFormat="1" applyFont="1" applyFill="1" applyBorder="1" applyAlignment="1" applyProtection="1">
      <alignment horizontal="center" vertical="center" shrinkToFit="1"/>
      <protection locked="0"/>
    </xf>
    <xf numFmtId="2" fontId="28" fillId="2" borderId="14" xfId="1" applyNumberFormat="1" applyFont="1" applyFill="1" applyBorder="1" applyAlignment="1" applyProtection="1">
      <alignment horizontal="center" vertical="center" shrinkToFit="1"/>
      <protection locked="0"/>
    </xf>
    <xf numFmtId="2" fontId="28" fillId="2" borderId="0" xfId="1" applyNumberFormat="1" applyFont="1" applyFill="1" applyBorder="1" applyAlignment="1" applyProtection="1">
      <alignment horizontal="center" vertical="center" shrinkToFit="1"/>
      <protection locked="0"/>
    </xf>
    <xf numFmtId="2" fontId="28" fillId="2" borderId="13" xfId="1" applyNumberFormat="1" applyFont="1" applyFill="1" applyBorder="1" applyAlignment="1" applyProtection="1">
      <alignment horizontal="center" vertical="center" shrinkToFit="1"/>
      <protection locked="0"/>
    </xf>
    <xf numFmtId="2" fontId="28" fillId="2" borderId="9" xfId="1" applyNumberFormat="1" applyFont="1" applyFill="1" applyBorder="1" applyAlignment="1" applyProtection="1">
      <alignment horizontal="center" vertical="center" shrinkToFit="1"/>
      <protection locked="0"/>
    </xf>
    <xf numFmtId="2" fontId="28" fillId="2" borderId="10" xfId="1" applyNumberFormat="1" applyFont="1" applyFill="1" applyBorder="1" applyAlignment="1" applyProtection="1">
      <alignment horizontal="center" vertical="center" shrinkToFit="1"/>
      <protection locked="0"/>
    </xf>
    <xf numFmtId="2" fontId="28" fillId="2" borderId="11" xfId="1" applyNumberFormat="1" applyFont="1" applyFill="1" applyBorder="1" applyAlignment="1" applyProtection="1">
      <alignment horizontal="center" vertical="center" shrinkToFit="1"/>
      <protection locked="0"/>
    </xf>
    <xf numFmtId="0" fontId="28" fillId="2" borderId="5" xfId="1" applyFont="1" applyFill="1" applyBorder="1" applyAlignment="1" applyProtection="1">
      <alignment horizontal="center" vertical="center" shrinkToFit="1"/>
      <protection locked="0"/>
    </xf>
    <xf numFmtId="0" fontId="28" fillId="2" borderId="6" xfId="1" applyFont="1" applyFill="1" applyBorder="1" applyAlignment="1" applyProtection="1">
      <alignment horizontal="center" vertical="center" shrinkToFit="1"/>
      <protection locked="0"/>
    </xf>
    <xf numFmtId="0" fontId="28" fillId="2" borderId="7" xfId="1" applyFont="1" applyFill="1" applyBorder="1" applyAlignment="1" applyProtection="1">
      <alignment horizontal="center" vertical="center" shrinkToFit="1"/>
      <protection locked="0"/>
    </xf>
    <xf numFmtId="0" fontId="28" fillId="2" borderId="14" xfId="1" applyFont="1" applyFill="1" applyBorder="1" applyAlignment="1" applyProtection="1">
      <alignment horizontal="center" vertical="center" shrinkToFit="1"/>
      <protection locked="0"/>
    </xf>
    <xf numFmtId="0" fontId="28" fillId="2" borderId="0" xfId="1" applyFont="1" applyFill="1" applyBorder="1" applyAlignment="1" applyProtection="1">
      <alignment horizontal="center" vertical="center" shrinkToFit="1"/>
      <protection locked="0"/>
    </xf>
    <xf numFmtId="0" fontId="28" fillId="2" borderId="13" xfId="1" applyFont="1" applyFill="1" applyBorder="1" applyAlignment="1" applyProtection="1">
      <alignment horizontal="center" vertical="center" shrinkToFit="1"/>
      <protection locked="0"/>
    </xf>
    <xf numFmtId="0" fontId="28" fillId="2" borderId="9" xfId="1" applyFont="1" applyFill="1" applyBorder="1" applyAlignment="1" applyProtection="1">
      <alignment horizontal="center" vertical="center" shrinkToFit="1"/>
      <protection locked="0"/>
    </xf>
    <xf numFmtId="0" fontId="28" fillId="2" borderId="10" xfId="1" applyFont="1" applyFill="1" applyBorder="1" applyAlignment="1" applyProtection="1">
      <alignment horizontal="center" vertical="center" shrinkToFit="1"/>
      <protection locked="0"/>
    </xf>
    <xf numFmtId="0" fontId="28" fillId="2" borderId="11" xfId="1" applyFont="1" applyFill="1" applyBorder="1" applyAlignment="1" applyProtection="1">
      <alignment horizontal="center" vertical="center" shrinkToFit="1"/>
      <protection locked="0"/>
    </xf>
    <xf numFmtId="0" fontId="12" fillId="2" borderId="103" xfId="1" applyFont="1" applyFill="1" applyBorder="1" applyAlignment="1" applyProtection="1">
      <alignment horizontal="center" vertical="center" wrapText="1"/>
    </xf>
    <xf numFmtId="0" fontId="12" fillId="2" borderId="152" xfId="1" applyFont="1" applyFill="1" applyBorder="1" applyAlignment="1" applyProtection="1">
      <alignment horizontal="center" vertical="center" wrapText="1"/>
    </xf>
    <xf numFmtId="2" fontId="8" fillId="6" borderId="4"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protection locked="0"/>
    </xf>
    <xf numFmtId="0" fontId="8" fillId="2" borderId="62" xfId="1" applyFont="1" applyFill="1" applyBorder="1" applyAlignment="1" applyProtection="1">
      <alignment horizontal="center" vertical="center"/>
      <protection locked="0"/>
    </xf>
    <xf numFmtId="0" fontId="8" fillId="2" borderId="14" xfId="1" applyFont="1" applyFill="1" applyBorder="1" applyAlignment="1" applyProtection="1">
      <alignment horizontal="center" vertical="center"/>
      <protection locked="0"/>
    </xf>
    <xf numFmtId="0" fontId="8" fillId="2" borderId="93"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63" xfId="1" applyFont="1" applyFill="1" applyBorder="1" applyAlignment="1" applyProtection="1">
      <alignment horizontal="center" vertical="center"/>
      <protection locked="0"/>
    </xf>
    <xf numFmtId="0" fontId="18" fillId="2" borderId="6" xfId="1" applyFont="1" applyFill="1" applyBorder="1" applyAlignment="1" applyProtection="1">
      <alignment horizontal="center" vertical="center"/>
      <protection locked="0"/>
    </xf>
    <xf numFmtId="0" fontId="18" fillId="2" borderId="7" xfId="1" applyFont="1" applyFill="1" applyBorder="1" applyAlignment="1" applyProtection="1">
      <alignment horizontal="center" vertical="center"/>
      <protection locked="0"/>
    </xf>
    <xf numFmtId="0" fontId="18" fillId="3" borderId="0" xfId="1" applyFont="1" applyFill="1" applyBorder="1" applyAlignment="1" applyProtection="1">
      <alignment horizontal="center" vertical="center"/>
      <protection locked="0"/>
    </xf>
    <xf numFmtId="0" fontId="18" fillId="2" borderId="13" xfId="1" applyFont="1" applyFill="1" applyBorder="1" applyAlignment="1" applyProtection="1">
      <alignment horizontal="center" vertical="center"/>
      <protection locked="0"/>
    </xf>
    <xf numFmtId="0" fontId="18" fillId="2" borderId="10" xfId="1" applyFont="1" applyFill="1" applyBorder="1" applyAlignment="1" applyProtection="1">
      <alignment horizontal="center" vertical="center"/>
      <protection locked="0"/>
    </xf>
    <xf numFmtId="0" fontId="18" fillId="2" borderId="11" xfId="1" applyFont="1" applyFill="1" applyBorder="1" applyAlignment="1" applyProtection="1">
      <alignment horizontal="center" vertical="center"/>
      <protection locked="0"/>
    </xf>
    <xf numFmtId="0" fontId="12" fillId="2" borderId="0" xfId="1" applyFont="1" applyFill="1" applyAlignment="1" applyProtection="1">
      <alignment horizontal="left" vertical="top" wrapText="1"/>
    </xf>
    <xf numFmtId="0" fontId="5" fillId="2" borderId="7" xfId="1" applyFont="1" applyFill="1" applyBorder="1" applyAlignment="1" applyProtection="1">
      <alignment horizontal="center" vertical="center" wrapText="1"/>
    </xf>
    <xf numFmtId="0" fontId="5" fillId="2" borderId="9" xfId="1" applyFont="1" applyFill="1" applyBorder="1" applyAlignment="1" applyProtection="1">
      <alignment horizontal="center" vertical="center" wrapText="1"/>
    </xf>
    <xf numFmtId="0" fontId="5" fillId="2" borderId="10" xfId="1" applyFont="1" applyFill="1" applyBorder="1" applyAlignment="1" applyProtection="1">
      <alignment horizontal="center" vertical="center" wrapText="1"/>
    </xf>
    <xf numFmtId="0" fontId="5" fillId="2" borderId="11" xfId="1" applyFont="1" applyFill="1" applyBorder="1" applyAlignment="1" applyProtection="1">
      <alignment horizontal="center" vertical="center" wrapText="1"/>
    </xf>
    <xf numFmtId="0" fontId="5" fillId="2" borderId="52" xfId="1" applyFont="1" applyFill="1" applyBorder="1" applyAlignment="1" applyProtection="1">
      <alignment horizontal="center" vertical="center"/>
    </xf>
    <xf numFmtId="0" fontId="5" fillId="2" borderId="53" xfId="1" applyFont="1" applyFill="1" applyBorder="1" applyAlignment="1" applyProtection="1">
      <alignment horizontal="center" vertical="center"/>
    </xf>
    <xf numFmtId="0" fontId="5" fillId="2" borderId="54" xfId="1" applyFont="1" applyFill="1" applyBorder="1" applyAlignment="1" applyProtection="1">
      <alignment horizontal="center" vertical="center"/>
    </xf>
    <xf numFmtId="0" fontId="12" fillId="2" borderId="6" xfId="1" applyFont="1" applyFill="1" applyBorder="1" applyAlignment="1" applyProtection="1">
      <alignment horizontal="center" vertical="center" wrapText="1"/>
    </xf>
    <xf numFmtId="0" fontId="12" fillId="2" borderId="7" xfId="1"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12" fillId="2" borderId="11" xfId="1" applyFont="1" applyFill="1" applyBorder="1" applyAlignment="1" applyProtection="1">
      <alignment horizontal="center" vertical="center" wrapText="1"/>
    </xf>
    <xf numFmtId="0" fontId="26" fillId="2" borderId="4" xfId="1" applyFont="1" applyFill="1" applyBorder="1" applyAlignment="1" applyProtection="1">
      <alignment horizontal="center" vertical="center" wrapText="1"/>
    </xf>
    <xf numFmtId="0" fontId="12" fillId="2" borderId="4" xfId="1" applyFont="1" applyFill="1" applyBorder="1" applyAlignment="1" applyProtection="1">
      <alignment horizontal="center" vertical="center" wrapText="1"/>
    </xf>
    <xf numFmtId="0" fontId="12" fillId="2" borderId="87" xfId="1" applyFont="1" applyFill="1" applyBorder="1" applyAlignment="1" applyProtection="1">
      <alignment horizontal="center" vertical="center" wrapText="1"/>
    </xf>
    <xf numFmtId="0" fontId="12" fillId="2" borderId="88" xfId="1" applyFont="1" applyFill="1" applyBorder="1" applyAlignment="1" applyProtection="1">
      <alignment horizontal="center" vertical="center"/>
    </xf>
    <xf numFmtId="0" fontId="12" fillId="2" borderId="89" xfId="1" applyFont="1" applyFill="1" applyBorder="1" applyAlignment="1" applyProtection="1">
      <alignment horizontal="center" vertical="center"/>
    </xf>
    <xf numFmtId="0" fontId="12" fillId="2" borderId="90" xfId="1" applyFont="1" applyFill="1" applyBorder="1" applyAlignment="1" applyProtection="1">
      <alignment horizontal="center" vertical="center"/>
    </xf>
    <xf numFmtId="0" fontId="12" fillId="2" borderId="91" xfId="1" applyFont="1" applyFill="1" applyBorder="1" applyAlignment="1" applyProtection="1">
      <alignment horizontal="center" vertical="center"/>
    </xf>
    <xf numFmtId="0" fontId="12" fillId="2" borderId="92" xfId="1" applyFont="1" applyFill="1" applyBorder="1" applyAlignment="1" applyProtection="1">
      <alignment horizontal="center" vertical="center"/>
    </xf>
    <xf numFmtId="0" fontId="5" fillId="2" borderId="55" xfId="1" applyFont="1" applyFill="1" applyBorder="1" applyAlignment="1" applyProtection="1">
      <alignment horizontal="center" vertical="center" shrinkToFit="1"/>
    </xf>
    <xf numFmtId="0" fontId="5" fillId="2" borderId="56" xfId="1" applyFont="1" applyFill="1" applyBorder="1" applyAlignment="1" applyProtection="1">
      <alignment horizontal="center" vertical="center" shrinkToFit="1"/>
    </xf>
    <xf numFmtId="0" fontId="5" fillId="2" borderId="57" xfId="1" applyFont="1" applyFill="1" applyBorder="1" applyAlignment="1" applyProtection="1">
      <alignment horizontal="center" vertical="center" shrinkToFit="1"/>
    </xf>
    <xf numFmtId="0" fontId="12" fillId="2" borderId="104" xfId="1" applyFont="1" applyFill="1" applyBorder="1" applyAlignment="1" applyProtection="1">
      <alignment horizontal="center" vertical="center" wrapText="1"/>
    </xf>
    <xf numFmtId="0" fontId="5" fillId="2" borderId="108" xfId="1" applyFont="1" applyFill="1" applyBorder="1" applyAlignment="1" applyProtection="1">
      <alignment horizontal="center" vertical="center" wrapText="1"/>
    </xf>
    <xf numFmtId="0" fontId="5" fillId="2" borderId="109" xfId="1" applyFont="1" applyFill="1" applyBorder="1" applyAlignment="1" applyProtection="1">
      <alignment horizontal="center" vertical="center" wrapText="1"/>
    </xf>
    <xf numFmtId="0" fontId="5" fillId="2" borderId="110" xfId="1" applyFont="1" applyFill="1" applyBorder="1" applyAlignment="1" applyProtection="1">
      <alignment horizontal="center" vertical="center" wrapText="1"/>
    </xf>
    <xf numFmtId="0" fontId="5" fillId="2" borderId="153" xfId="1" applyFont="1" applyFill="1" applyBorder="1" applyAlignment="1" applyProtection="1">
      <alignment horizontal="center" vertical="center" wrapText="1"/>
    </xf>
    <xf numFmtId="0" fontId="5" fillId="2" borderId="154" xfId="1" applyFont="1" applyFill="1" applyBorder="1" applyAlignment="1" applyProtection="1">
      <alignment horizontal="center" vertical="center" wrapText="1"/>
    </xf>
    <xf numFmtId="0" fontId="5" fillId="2" borderId="155" xfId="1" applyFont="1" applyFill="1" applyBorder="1" applyAlignment="1" applyProtection="1">
      <alignment horizontal="center" vertical="center" wrapText="1"/>
    </xf>
    <xf numFmtId="0" fontId="5" fillId="2" borderId="153" xfId="1" applyFont="1" applyFill="1" applyBorder="1" applyAlignment="1" applyProtection="1">
      <alignment horizontal="center" vertical="center" shrinkToFit="1"/>
    </xf>
    <xf numFmtId="0" fontId="5" fillId="2" borderId="154" xfId="1" applyFont="1" applyFill="1" applyBorder="1" applyAlignment="1" applyProtection="1">
      <alignment horizontal="center" vertical="center" shrinkToFit="1"/>
    </xf>
    <xf numFmtId="0" fontId="5" fillId="2" borderId="155" xfId="1" applyFont="1" applyFill="1" applyBorder="1" applyAlignment="1" applyProtection="1">
      <alignment horizontal="center" vertical="center" shrinkToFit="1"/>
    </xf>
    <xf numFmtId="0" fontId="9" fillId="2" borderId="5" xfId="1" applyFont="1" applyFill="1" applyBorder="1" applyAlignment="1" applyProtection="1">
      <alignment horizontal="center" vertical="center"/>
    </xf>
    <xf numFmtId="0" fontId="9" fillId="3" borderId="10" xfId="1" applyFont="1" applyFill="1" applyBorder="1" applyAlignment="1" applyProtection="1">
      <alignment horizontal="center" vertical="center"/>
    </xf>
    <xf numFmtId="0" fontId="8" fillId="5" borderId="5" xfId="1" applyFont="1" applyFill="1" applyBorder="1" applyAlignment="1" applyProtection="1">
      <alignment horizontal="center" vertical="center"/>
      <protection locked="0"/>
    </xf>
    <xf numFmtId="0" fontId="8" fillId="5" borderId="6" xfId="1" applyFont="1" applyFill="1" applyBorder="1" applyAlignment="1" applyProtection="1">
      <alignment horizontal="center" vertical="center"/>
      <protection locked="0"/>
    </xf>
    <xf numFmtId="0" fontId="8" fillId="5" borderId="62" xfId="1" applyFont="1" applyFill="1" applyBorder="1" applyAlignment="1" applyProtection="1">
      <alignment horizontal="center" vertical="center"/>
      <protection locked="0"/>
    </xf>
    <xf numFmtId="0" fontId="8" fillId="5" borderId="14" xfId="1" applyFont="1" applyFill="1" applyBorder="1" applyAlignment="1" applyProtection="1">
      <alignment horizontal="center" vertical="center"/>
      <protection locked="0"/>
    </xf>
    <xf numFmtId="0" fontId="8" fillId="5" borderId="0" xfId="1" applyFont="1" applyFill="1" applyBorder="1" applyAlignment="1" applyProtection="1">
      <alignment horizontal="center" vertical="center"/>
      <protection locked="0"/>
    </xf>
    <xf numFmtId="0" fontId="8" fillId="5" borderId="93" xfId="1" applyFont="1" applyFill="1" applyBorder="1" applyAlignment="1" applyProtection="1">
      <alignment horizontal="center" vertical="center"/>
      <protection locked="0"/>
    </xf>
    <xf numFmtId="0" fontId="8" fillId="5" borderId="9" xfId="1" applyFont="1" applyFill="1" applyBorder="1" applyAlignment="1" applyProtection="1">
      <alignment horizontal="center" vertical="center"/>
      <protection locked="0"/>
    </xf>
    <xf numFmtId="0" fontId="8" fillId="5" borderId="10" xfId="1" applyFont="1" applyFill="1" applyBorder="1" applyAlignment="1" applyProtection="1">
      <alignment horizontal="center" vertical="center"/>
      <protection locked="0"/>
    </xf>
    <xf numFmtId="0" fontId="8" fillId="5" borderId="63"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xf>
    <xf numFmtId="2" fontId="8" fillId="7" borderId="6" xfId="1" applyNumberFormat="1" applyFont="1" applyFill="1" applyBorder="1" applyAlignment="1" applyProtection="1">
      <alignment horizontal="center" vertical="center" shrinkToFit="1"/>
    </xf>
    <xf numFmtId="0" fontId="8" fillId="7" borderId="6" xfId="1" applyFont="1" applyFill="1" applyBorder="1" applyAlignment="1" applyProtection="1">
      <alignment horizontal="center" vertical="center" shrinkToFit="1"/>
    </xf>
    <xf numFmtId="0" fontId="8" fillId="7" borderId="7" xfId="1" applyFont="1" applyFill="1" applyBorder="1" applyAlignment="1" applyProtection="1">
      <alignment horizontal="center" vertical="center" shrinkToFit="1"/>
    </xf>
    <xf numFmtId="0" fontId="8" fillId="7" borderId="0" xfId="1" applyFont="1" applyFill="1" applyBorder="1" applyAlignment="1" applyProtection="1">
      <alignment horizontal="center" vertical="center" shrinkToFit="1"/>
    </xf>
    <xf numFmtId="0" fontId="8" fillId="7" borderId="13" xfId="1" applyFont="1" applyFill="1" applyBorder="1" applyAlignment="1" applyProtection="1">
      <alignment horizontal="center" vertical="center" shrinkToFit="1"/>
    </xf>
    <xf numFmtId="0" fontId="8" fillId="7" borderId="10" xfId="1" applyFont="1" applyFill="1" applyBorder="1" applyAlignment="1" applyProtection="1">
      <alignment horizontal="center" vertical="center" shrinkToFit="1"/>
    </xf>
    <xf numFmtId="0" fontId="8" fillId="7" borderId="11" xfId="1" applyFont="1" applyFill="1" applyBorder="1" applyAlignment="1" applyProtection="1">
      <alignment horizontal="center" vertical="center" shrinkToFit="1"/>
    </xf>
    <xf numFmtId="0" fontId="29" fillId="2" borderId="5" xfId="1" applyFont="1" applyFill="1" applyBorder="1" applyAlignment="1" applyProtection="1">
      <alignment horizontal="center" vertical="center" wrapText="1"/>
      <protection locked="0"/>
    </xf>
    <xf numFmtId="0" fontId="29" fillId="2" borderId="6" xfId="1" applyFont="1" applyFill="1" applyBorder="1" applyAlignment="1" applyProtection="1">
      <alignment horizontal="center" vertical="center"/>
      <protection locked="0"/>
    </xf>
    <xf numFmtId="0" fontId="29" fillId="2" borderId="7" xfId="1" applyFont="1" applyFill="1" applyBorder="1" applyAlignment="1" applyProtection="1">
      <alignment horizontal="center" vertical="center"/>
      <protection locked="0"/>
    </xf>
    <xf numFmtId="0" fontId="29" fillId="2" borderId="14" xfId="1" applyFont="1" applyFill="1" applyBorder="1" applyAlignment="1" applyProtection="1">
      <alignment horizontal="center" vertical="center"/>
      <protection locked="0"/>
    </xf>
    <xf numFmtId="0" fontId="29" fillId="2" borderId="0" xfId="1" applyFont="1" applyFill="1" applyBorder="1" applyAlignment="1" applyProtection="1">
      <alignment horizontal="center" vertical="center"/>
      <protection locked="0"/>
    </xf>
    <xf numFmtId="0" fontId="29" fillId="2" borderId="13" xfId="1" applyFont="1" applyFill="1" applyBorder="1" applyAlignment="1" applyProtection="1">
      <alignment horizontal="center" vertical="center"/>
      <protection locked="0"/>
    </xf>
    <xf numFmtId="0" fontId="29" fillId="2" borderId="9" xfId="1" applyFont="1" applyFill="1" applyBorder="1" applyAlignment="1" applyProtection="1">
      <alignment horizontal="center" vertical="center"/>
      <protection locked="0"/>
    </xf>
    <xf numFmtId="0" fontId="29" fillId="2" borderId="10" xfId="1" applyFont="1" applyFill="1" applyBorder="1" applyAlignment="1" applyProtection="1">
      <alignment horizontal="center" vertical="center"/>
      <protection locked="0"/>
    </xf>
    <xf numFmtId="0" fontId="29" fillId="2" borderId="11" xfId="1" applyFont="1" applyFill="1" applyBorder="1" applyAlignment="1" applyProtection="1">
      <alignment horizontal="center" vertical="center"/>
      <protection locked="0"/>
    </xf>
    <xf numFmtId="0" fontId="9" fillId="2" borderId="153" xfId="1" applyFont="1" applyFill="1" applyBorder="1" applyAlignment="1" applyProtection="1">
      <alignment horizontal="center" vertical="center" shrinkToFit="1"/>
      <protection locked="0"/>
    </xf>
    <xf numFmtId="0" fontId="9" fillId="2" borderId="154" xfId="1" applyFont="1" applyFill="1" applyBorder="1" applyAlignment="1" applyProtection="1">
      <alignment horizontal="center" vertical="center" shrinkToFit="1"/>
      <protection locked="0"/>
    </xf>
    <xf numFmtId="0" fontId="9" fillId="2" borderId="155" xfId="1" applyFont="1" applyFill="1" applyBorder="1" applyAlignment="1" applyProtection="1">
      <alignment horizontal="center" vertical="center" shrinkToFit="1"/>
      <protection locked="0"/>
    </xf>
    <xf numFmtId="0" fontId="12" fillId="3" borderId="9" xfId="1" applyFont="1" applyFill="1" applyBorder="1" applyAlignment="1" applyProtection="1">
      <alignment horizontal="center" vertical="center" shrinkToFit="1"/>
      <protection locked="0"/>
    </xf>
    <xf numFmtId="0" fontId="12" fillId="3" borderId="10" xfId="1" applyFont="1" applyFill="1" applyBorder="1" applyAlignment="1" applyProtection="1">
      <alignment horizontal="center" vertical="center" shrinkToFit="1"/>
      <protection locked="0"/>
    </xf>
    <xf numFmtId="0" fontId="12" fillId="3" borderId="11" xfId="1" applyFont="1" applyFill="1" applyBorder="1" applyAlignment="1" applyProtection="1">
      <alignment horizontal="center" vertical="center" shrinkToFit="1"/>
      <protection locked="0"/>
    </xf>
    <xf numFmtId="0" fontId="12" fillId="3" borderId="5" xfId="1" applyFont="1" applyFill="1" applyBorder="1" applyAlignment="1" applyProtection="1">
      <alignment horizontal="center" vertical="center" shrinkToFit="1"/>
      <protection locked="0"/>
    </xf>
    <xf numFmtId="0" fontId="12" fillId="3" borderId="6" xfId="1" applyFont="1" applyFill="1" applyBorder="1" applyAlignment="1" applyProtection="1">
      <alignment horizontal="center" vertical="center" shrinkToFit="1"/>
      <protection locked="0"/>
    </xf>
    <xf numFmtId="0" fontId="12" fillId="3" borderId="7" xfId="1" applyFont="1" applyFill="1" applyBorder="1" applyAlignment="1" applyProtection="1">
      <alignment horizontal="center" vertical="center" shrinkToFit="1"/>
      <protection locked="0"/>
    </xf>
    <xf numFmtId="0" fontId="12" fillId="3" borderId="14" xfId="1" applyFont="1" applyFill="1" applyBorder="1" applyAlignment="1" applyProtection="1">
      <alignment horizontal="center" vertical="center" shrinkToFit="1"/>
      <protection locked="0"/>
    </xf>
    <xf numFmtId="0" fontId="12" fillId="3" borderId="0" xfId="1" applyFont="1" applyFill="1" applyBorder="1" applyAlignment="1" applyProtection="1">
      <alignment horizontal="center" vertical="center" shrinkToFit="1"/>
      <protection locked="0"/>
    </xf>
    <xf numFmtId="0" fontId="12" fillId="3" borderId="13" xfId="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protection locked="0"/>
    </xf>
    <xf numFmtId="0" fontId="13" fillId="2" borderId="109" xfId="1" applyFont="1" applyFill="1" applyBorder="1" applyAlignment="1" applyProtection="1">
      <alignment horizontal="center" vertical="center"/>
      <protection locked="0"/>
    </xf>
    <xf numFmtId="0" fontId="13" fillId="2" borderId="110" xfId="1" applyFont="1" applyFill="1" applyBorder="1" applyAlignment="1" applyProtection="1">
      <alignment horizontal="center" vertical="center"/>
      <protection locked="0"/>
    </xf>
    <xf numFmtId="0" fontId="13" fillId="2" borderId="153" xfId="1" applyFont="1" applyFill="1" applyBorder="1" applyAlignment="1" applyProtection="1">
      <alignment horizontal="center" vertical="center"/>
      <protection locked="0"/>
    </xf>
    <xf numFmtId="0" fontId="13" fillId="2" borderId="154" xfId="1" applyFont="1" applyFill="1" applyBorder="1" applyAlignment="1" applyProtection="1">
      <alignment horizontal="center" vertical="center"/>
      <protection locked="0"/>
    </xf>
    <xf numFmtId="0" fontId="13" fillId="2" borderId="155" xfId="1" applyFont="1" applyFill="1" applyBorder="1" applyAlignment="1" applyProtection="1">
      <alignment horizontal="center" vertical="center"/>
      <protection locked="0"/>
    </xf>
    <xf numFmtId="0" fontId="12" fillId="2" borderId="5" xfId="1" applyFont="1" applyFill="1" applyBorder="1" applyAlignment="1" applyProtection="1">
      <alignment horizontal="left" vertical="center" shrinkToFit="1"/>
      <protection locked="0"/>
    </xf>
    <xf numFmtId="0" fontId="12" fillId="2" borderId="6" xfId="1" applyFont="1" applyFill="1" applyBorder="1" applyAlignment="1" applyProtection="1">
      <alignment horizontal="left" vertical="center" shrinkToFit="1"/>
      <protection locked="0"/>
    </xf>
    <xf numFmtId="0" fontId="12" fillId="2" borderId="7" xfId="1" applyFont="1" applyFill="1" applyBorder="1" applyAlignment="1" applyProtection="1">
      <alignment horizontal="left" vertical="center" shrinkToFit="1"/>
      <protection locked="0"/>
    </xf>
    <xf numFmtId="0" fontId="12" fillId="2" borderId="14" xfId="1" applyFont="1" applyFill="1" applyBorder="1" applyAlignment="1" applyProtection="1">
      <alignment horizontal="left" vertical="center" shrinkToFit="1"/>
      <protection locked="0"/>
    </xf>
    <xf numFmtId="0" fontId="12" fillId="2" borderId="0" xfId="1" applyFont="1" applyFill="1" applyBorder="1" applyAlignment="1" applyProtection="1">
      <alignment horizontal="left" vertical="center" shrinkToFit="1"/>
      <protection locked="0"/>
    </xf>
    <xf numFmtId="0" fontId="12" fillId="2" borderId="13" xfId="1" applyFont="1" applyFill="1" applyBorder="1" applyAlignment="1" applyProtection="1">
      <alignment horizontal="left" vertical="center" shrinkToFit="1"/>
      <protection locked="0"/>
    </xf>
    <xf numFmtId="0" fontId="12" fillId="2" borderId="9" xfId="1" applyFont="1" applyFill="1" applyBorder="1" applyAlignment="1" applyProtection="1">
      <alignment horizontal="left" vertical="center" shrinkToFit="1"/>
      <protection locked="0"/>
    </xf>
    <xf numFmtId="0" fontId="6" fillId="2" borderId="6"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14"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center" vertical="center" wrapText="1" shrinkToFit="1"/>
      <protection locked="0"/>
    </xf>
    <xf numFmtId="0" fontId="6" fillId="2" borderId="13" xfId="1" applyFont="1" applyFill="1" applyBorder="1" applyAlignment="1" applyProtection="1">
      <alignment horizontal="center" vertical="center" wrapText="1" shrinkToFit="1"/>
      <protection locked="0"/>
    </xf>
    <xf numFmtId="0" fontId="6" fillId="2" borderId="9"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2" fontId="8" fillId="3" borderId="5" xfId="1" applyNumberFormat="1" applyFont="1" applyFill="1" applyBorder="1" applyAlignment="1" applyProtection="1">
      <alignment horizontal="center" vertical="center" shrinkToFit="1"/>
      <protection locked="0"/>
    </xf>
    <xf numFmtId="2" fontId="8" fillId="3" borderId="6" xfId="1" applyNumberFormat="1" applyFont="1" applyFill="1" applyBorder="1" applyAlignment="1" applyProtection="1">
      <alignment horizontal="center" vertical="center" shrinkToFit="1"/>
      <protection locked="0"/>
    </xf>
    <xf numFmtId="2" fontId="8" fillId="3" borderId="7" xfId="1" applyNumberFormat="1" applyFont="1" applyFill="1" applyBorder="1" applyAlignment="1" applyProtection="1">
      <alignment horizontal="center" vertical="center" shrinkToFit="1"/>
      <protection locked="0"/>
    </xf>
    <xf numFmtId="2" fontId="8" fillId="3" borderId="14" xfId="1" applyNumberFormat="1" applyFont="1" applyFill="1" applyBorder="1" applyAlignment="1" applyProtection="1">
      <alignment horizontal="center" vertical="center" shrinkToFit="1"/>
      <protection locked="0"/>
    </xf>
    <xf numFmtId="2" fontId="8" fillId="3" borderId="0" xfId="1" applyNumberFormat="1" applyFont="1" applyFill="1" applyBorder="1" applyAlignment="1" applyProtection="1">
      <alignment horizontal="center" vertical="center" shrinkToFit="1"/>
      <protection locked="0"/>
    </xf>
    <xf numFmtId="2" fontId="8" fillId="3" borderId="13" xfId="1" applyNumberFormat="1" applyFont="1" applyFill="1" applyBorder="1" applyAlignment="1" applyProtection="1">
      <alignment horizontal="center" vertical="center" shrinkToFit="1"/>
      <protection locked="0"/>
    </xf>
    <xf numFmtId="2" fontId="8" fillId="3" borderId="9" xfId="1" applyNumberFormat="1" applyFont="1" applyFill="1" applyBorder="1" applyAlignment="1" applyProtection="1">
      <alignment horizontal="center" vertical="center" shrinkToFit="1"/>
      <protection locked="0"/>
    </xf>
    <xf numFmtId="2" fontId="8" fillId="3" borderId="10" xfId="1" applyNumberFormat="1" applyFont="1" applyFill="1" applyBorder="1" applyAlignment="1" applyProtection="1">
      <alignment horizontal="center" vertical="center" shrinkToFit="1"/>
      <protection locked="0"/>
    </xf>
    <xf numFmtId="2" fontId="8"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shrinkToFit="1"/>
      <protection locked="0"/>
    </xf>
    <xf numFmtId="0" fontId="8" fillId="2" borderId="6" xfId="1" applyFont="1" applyFill="1" applyBorder="1" applyAlignment="1" applyProtection="1">
      <alignment horizontal="center" vertical="center" shrinkToFit="1"/>
      <protection locked="0"/>
    </xf>
    <xf numFmtId="0" fontId="8" fillId="2" borderId="7" xfId="1" applyFont="1" applyFill="1" applyBorder="1" applyAlignment="1" applyProtection="1">
      <alignment horizontal="center" vertical="center" shrinkToFit="1"/>
      <protection locked="0"/>
    </xf>
    <xf numFmtId="0" fontId="8" fillId="2" borderId="14"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center" vertical="center" shrinkToFit="1"/>
      <protection locked="0"/>
    </xf>
    <xf numFmtId="0" fontId="8" fillId="2" borderId="13" xfId="1" applyFont="1" applyFill="1" applyBorder="1" applyAlignment="1" applyProtection="1">
      <alignment horizontal="center" vertical="center" shrinkToFit="1"/>
      <protection locked="0"/>
    </xf>
    <xf numFmtId="0" fontId="8" fillId="2" borderId="9" xfId="1" applyFont="1" applyFill="1" applyBorder="1" applyAlignment="1" applyProtection="1">
      <alignment horizontal="center" vertical="center" shrinkToFit="1"/>
      <protection locked="0"/>
    </xf>
    <xf numFmtId="0" fontId="8" fillId="2" borderId="10" xfId="1" applyFont="1" applyFill="1" applyBorder="1" applyAlignment="1" applyProtection="1">
      <alignment horizontal="center" vertical="center" shrinkToFit="1"/>
      <protection locked="0"/>
    </xf>
    <xf numFmtId="0" fontId="8" fillId="2" borderId="11" xfId="1" applyFont="1" applyFill="1" applyBorder="1" applyAlignment="1" applyProtection="1">
      <alignment horizontal="center" vertical="center" shrinkToFit="1"/>
      <protection locked="0"/>
    </xf>
    <xf numFmtId="2" fontId="8" fillId="4" borderId="5" xfId="1" applyNumberFormat="1" applyFont="1" applyFill="1" applyBorder="1" applyAlignment="1" applyProtection="1">
      <alignment horizontal="center" vertical="center" shrinkToFit="1"/>
      <protection locked="0"/>
    </xf>
    <xf numFmtId="2" fontId="8" fillId="4" borderId="6" xfId="1" applyNumberFormat="1" applyFont="1" applyFill="1" applyBorder="1" applyAlignment="1" applyProtection="1">
      <alignment horizontal="center" vertical="center" shrinkToFit="1"/>
      <protection locked="0"/>
    </xf>
    <xf numFmtId="2" fontId="8" fillId="4" borderId="7" xfId="1" applyNumberFormat="1" applyFont="1" applyFill="1" applyBorder="1" applyAlignment="1" applyProtection="1">
      <alignment horizontal="center" vertical="center" shrinkToFit="1"/>
      <protection locked="0"/>
    </xf>
    <xf numFmtId="2" fontId="8" fillId="4" borderId="14" xfId="1" applyNumberFormat="1" applyFont="1" applyFill="1" applyBorder="1" applyAlignment="1" applyProtection="1">
      <alignment horizontal="center" vertical="center" shrinkToFit="1"/>
      <protection locked="0"/>
    </xf>
    <xf numFmtId="2" fontId="8" fillId="4" borderId="0" xfId="1" applyNumberFormat="1" applyFont="1" applyFill="1" applyBorder="1" applyAlignment="1" applyProtection="1">
      <alignment horizontal="center" vertical="center" shrinkToFit="1"/>
      <protection locked="0"/>
    </xf>
    <xf numFmtId="2" fontId="8" fillId="4" borderId="13" xfId="1" applyNumberFormat="1" applyFont="1" applyFill="1" applyBorder="1" applyAlignment="1" applyProtection="1">
      <alignment horizontal="center" vertical="center" shrinkToFit="1"/>
      <protection locked="0"/>
    </xf>
    <xf numFmtId="2" fontId="8" fillId="4" borderId="9" xfId="1" applyNumberFormat="1" applyFont="1" applyFill="1" applyBorder="1" applyAlignment="1" applyProtection="1">
      <alignment horizontal="center" vertical="center" shrinkToFit="1"/>
      <protection locked="0"/>
    </xf>
    <xf numFmtId="2" fontId="8" fillId="4" borderId="10" xfId="1" applyNumberFormat="1" applyFont="1" applyFill="1" applyBorder="1" applyAlignment="1" applyProtection="1">
      <alignment horizontal="center" vertical="center" shrinkToFit="1"/>
      <protection locked="0"/>
    </xf>
    <xf numFmtId="2" fontId="8" fillId="4" borderId="11" xfId="1" applyNumberFormat="1" applyFont="1" applyFill="1" applyBorder="1" applyAlignment="1" applyProtection="1">
      <alignment horizontal="center" vertical="center" shrinkToFit="1"/>
      <protection locked="0"/>
    </xf>
    <xf numFmtId="0" fontId="11" fillId="3" borderId="5" xfId="1" applyFont="1" applyFill="1" applyBorder="1" applyAlignment="1" applyProtection="1">
      <alignment horizontal="center" vertical="center" wrapText="1"/>
    </xf>
    <xf numFmtId="0" fontId="11" fillId="3" borderId="6" xfId="1" applyFont="1" applyFill="1" applyBorder="1" applyProtection="1"/>
    <xf numFmtId="0" fontId="11" fillId="3" borderId="7" xfId="1" applyFont="1" applyFill="1" applyBorder="1" applyProtection="1"/>
    <xf numFmtId="0" fontId="11" fillId="3" borderId="14" xfId="1" applyFont="1" applyFill="1" applyBorder="1" applyProtection="1"/>
    <xf numFmtId="0" fontId="11" fillId="3" borderId="0" xfId="1" applyFont="1" applyFill="1" applyProtection="1"/>
    <xf numFmtId="0" fontId="11" fillId="3" borderId="13" xfId="1" applyFont="1" applyFill="1" applyBorder="1" applyProtection="1"/>
    <xf numFmtId="0" fontId="11" fillId="3" borderId="9" xfId="1" applyFont="1" applyFill="1" applyBorder="1" applyProtection="1"/>
    <xf numFmtId="0" fontId="11" fillId="3" borderId="10" xfId="1" applyFont="1" applyFill="1" applyBorder="1" applyProtection="1"/>
    <xf numFmtId="0" fontId="11" fillId="3" borderId="11" xfId="1" applyFont="1" applyFill="1" applyBorder="1" applyProtection="1"/>
    <xf numFmtId="0" fontId="12" fillId="3" borderId="6" xfId="1" applyFont="1" applyFill="1" applyBorder="1" applyProtection="1"/>
    <xf numFmtId="0" fontId="12" fillId="3" borderId="7" xfId="1" applyFont="1" applyFill="1" applyBorder="1" applyProtection="1"/>
    <xf numFmtId="0" fontId="12" fillId="3" borderId="14" xfId="1" applyFont="1" applyFill="1" applyBorder="1" applyProtection="1"/>
    <xf numFmtId="0" fontId="12" fillId="3" borderId="0" xfId="1" applyFont="1" applyFill="1" applyProtection="1"/>
    <xf numFmtId="0" fontId="12" fillId="3" borderId="13" xfId="1" applyFont="1" applyFill="1" applyBorder="1" applyProtection="1"/>
    <xf numFmtId="0" fontId="12" fillId="3" borderId="9" xfId="1" applyFont="1" applyFill="1" applyBorder="1" applyProtection="1"/>
    <xf numFmtId="0" fontId="12" fillId="3" borderId="10" xfId="1" applyFont="1" applyFill="1" applyBorder="1" applyProtection="1"/>
    <xf numFmtId="0" fontId="12" fillId="3" borderId="11" xfId="1" applyFont="1" applyFill="1" applyBorder="1" applyProtection="1"/>
    <xf numFmtId="0" fontId="5" fillId="3" borderId="6" xfId="1" applyFont="1" applyFill="1" applyBorder="1" applyAlignment="1" applyProtection="1">
      <alignment horizontal="left" vertical="center" wrapText="1"/>
    </xf>
    <xf numFmtId="0" fontId="5" fillId="3" borderId="7" xfId="1" applyFont="1" applyFill="1" applyBorder="1" applyAlignment="1" applyProtection="1">
      <alignment horizontal="left" vertical="center" wrapText="1"/>
    </xf>
    <xf numFmtId="0" fontId="5" fillId="2" borderId="13" xfId="1" applyFont="1" applyFill="1" applyBorder="1" applyAlignment="1" applyProtection="1">
      <alignment horizontal="left" vertical="center" wrapText="1"/>
    </xf>
    <xf numFmtId="0" fontId="13" fillId="3" borderId="8" xfId="1" applyFont="1" applyFill="1" applyBorder="1" applyAlignment="1" applyProtection="1">
      <alignment horizontal="center" vertical="center"/>
      <protection locked="0"/>
    </xf>
    <xf numFmtId="0" fontId="13" fillId="2" borderId="9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protection locked="0"/>
    </xf>
    <xf numFmtId="0" fontId="6" fillId="2" borderId="6" xfId="1" applyFont="1" applyFill="1" applyBorder="1" applyAlignment="1" applyProtection="1">
      <alignment horizontal="center" vertical="center"/>
      <protection locked="0"/>
    </xf>
    <xf numFmtId="0" fontId="6" fillId="2" borderId="7" xfId="1" applyFont="1" applyFill="1" applyBorder="1" applyAlignment="1" applyProtection="1">
      <alignment horizontal="center" vertical="center"/>
      <protection locked="0"/>
    </xf>
    <xf numFmtId="0" fontId="6" fillId="2" borderId="14" xfId="1" applyFont="1" applyFill="1" applyBorder="1" applyAlignment="1" applyProtection="1">
      <alignment horizontal="center" vertical="center"/>
      <protection locked="0"/>
    </xf>
    <xf numFmtId="0" fontId="6" fillId="2" borderId="0" xfId="1" applyFont="1" applyFill="1" applyBorder="1" applyAlignment="1" applyProtection="1">
      <alignment horizontal="center" vertical="center"/>
      <protection locked="0"/>
    </xf>
    <xf numFmtId="0" fontId="6" fillId="2" borderId="13" xfId="1" applyFont="1" applyFill="1" applyBorder="1" applyAlignment="1" applyProtection="1">
      <alignment horizontal="center" vertical="center"/>
      <protection locked="0"/>
    </xf>
    <xf numFmtId="0" fontId="6" fillId="2" borderId="9" xfId="1" applyFont="1" applyFill="1" applyBorder="1" applyAlignment="1" applyProtection="1">
      <alignment horizontal="center" vertical="center"/>
      <protection locked="0"/>
    </xf>
    <xf numFmtId="0" fontId="6" fillId="2" borderId="10" xfId="1" applyFont="1" applyFill="1" applyBorder="1" applyAlignment="1" applyProtection="1">
      <alignment horizontal="center" vertical="center"/>
      <protection locked="0"/>
    </xf>
    <xf numFmtId="0" fontId="6" fillId="2" borderId="11" xfId="1" applyFont="1" applyFill="1" applyBorder="1" applyAlignment="1" applyProtection="1">
      <alignment horizontal="center" vertical="center"/>
      <protection locked="0"/>
    </xf>
    <xf numFmtId="0" fontId="12" fillId="2" borderId="87" xfId="1" applyFont="1" applyFill="1" applyBorder="1" applyAlignment="1" applyProtection="1">
      <alignment horizontal="right" vertical="center" shrinkToFit="1"/>
      <protection locked="0"/>
    </xf>
    <xf numFmtId="0" fontId="12" fillId="2" borderId="88" xfId="1" applyFont="1" applyFill="1" applyBorder="1" applyAlignment="1" applyProtection="1">
      <alignment horizontal="right" vertical="center" shrinkToFit="1"/>
      <protection locked="0"/>
    </xf>
    <xf numFmtId="0" fontId="7" fillId="2" borderId="88"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textRotation="255" shrinkToFit="1"/>
      <protection locked="0"/>
    </xf>
    <xf numFmtId="0" fontId="11" fillId="2" borderId="13" xfId="1" applyFont="1" applyFill="1" applyBorder="1" applyAlignment="1" applyProtection="1">
      <alignment horizontal="center" vertical="center" textRotation="255" shrinkToFit="1"/>
      <protection locked="0"/>
    </xf>
    <xf numFmtId="0" fontId="12" fillId="2" borderId="6" xfId="1" applyFont="1" applyFill="1" applyBorder="1" applyAlignment="1" applyProtection="1">
      <alignment horizontal="right" vertical="center"/>
    </xf>
    <xf numFmtId="0" fontId="12" fillId="2" borderId="7" xfId="1" applyFont="1" applyFill="1" applyBorder="1" applyAlignment="1" applyProtection="1">
      <alignment horizontal="right" vertical="center"/>
    </xf>
    <xf numFmtId="0" fontId="13" fillId="4" borderId="1" xfId="1" applyFont="1" applyFill="1" applyBorder="1" applyAlignment="1" applyProtection="1">
      <alignment horizontal="center" vertical="center"/>
    </xf>
    <xf numFmtId="0" fontId="13" fillId="4" borderId="2" xfId="1" applyFont="1" applyFill="1" applyBorder="1" applyAlignment="1" applyProtection="1">
      <alignment horizontal="center" vertical="center"/>
    </xf>
    <xf numFmtId="0" fontId="12" fillId="2" borderId="64" xfId="1" applyFont="1" applyFill="1" applyBorder="1" applyAlignment="1" applyProtection="1">
      <alignment horizontal="center" vertical="center"/>
    </xf>
    <xf numFmtId="0" fontId="5" fillId="3" borderId="4" xfId="1" applyFont="1" applyFill="1" applyBorder="1" applyAlignment="1" applyProtection="1">
      <alignment horizontal="center" vertical="center" wrapText="1"/>
    </xf>
    <xf numFmtId="0" fontId="5" fillId="2" borderId="58" xfId="1" applyFont="1" applyFill="1" applyBorder="1" applyAlignment="1" applyProtection="1">
      <alignment horizontal="center" vertical="center" wrapText="1"/>
    </xf>
    <xf numFmtId="0" fontId="11" fillId="2" borderId="6" xfId="1" applyFont="1" applyFill="1" applyBorder="1" applyAlignment="1" applyProtection="1">
      <alignment horizontal="center" vertical="center" wrapText="1"/>
    </xf>
    <xf numFmtId="0" fontId="11" fillId="2" borderId="14" xfId="1" applyFont="1" applyFill="1" applyBorder="1" applyAlignment="1" applyProtection="1">
      <alignment horizontal="center" vertical="center" wrapText="1"/>
    </xf>
    <xf numFmtId="0" fontId="11" fillId="2" borderId="9" xfId="1" applyFont="1" applyFill="1" applyBorder="1" applyAlignment="1" applyProtection="1">
      <alignment horizontal="center" vertical="center" wrapText="1"/>
    </xf>
    <xf numFmtId="0" fontId="11" fillId="2" borderId="10" xfId="1" applyFont="1" applyFill="1" applyBorder="1" applyAlignment="1" applyProtection="1">
      <alignment horizontal="center" vertical="center" wrapText="1"/>
    </xf>
    <xf numFmtId="2" fontId="28" fillId="4" borderId="5" xfId="1" applyNumberFormat="1" applyFont="1" applyFill="1" applyBorder="1" applyAlignment="1" applyProtection="1">
      <alignment horizontal="center" vertical="center" shrinkToFit="1"/>
      <protection locked="0"/>
    </xf>
    <xf numFmtId="2" fontId="28" fillId="4" borderId="6" xfId="1" applyNumberFormat="1" applyFont="1" applyFill="1" applyBorder="1" applyAlignment="1" applyProtection="1">
      <alignment horizontal="center" vertical="center" shrinkToFit="1"/>
      <protection locked="0"/>
    </xf>
    <xf numFmtId="2" fontId="28" fillId="4" borderId="7" xfId="1" applyNumberFormat="1" applyFont="1" applyFill="1" applyBorder="1" applyAlignment="1" applyProtection="1">
      <alignment horizontal="center" vertical="center" shrinkToFit="1"/>
      <protection locked="0"/>
    </xf>
    <xf numFmtId="2" fontId="28" fillId="4" borderId="14" xfId="1" applyNumberFormat="1" applyFont="1" applyFill="1" applyBorder="1" applyAlignment="1" applyProtection="1">
      <alignment horizontal="center" vertical="center" shrinkToFit="1"/>
      <protection locked="0"/>
    </xf>
    <xf numFmtId="2" fontId="28" fillId="4" borderId="0" xfId="1" applyNumberFormat="1" applyFont="1" applyFill="1" applyBorder="1" applyAlignment="1" applyProtection="1">
      <alignment horizontal="center" vertical="center" shrinkToFit="1"/>
      <protection locked="0"/>
    </xf>
    <xf numFmtId="2" fontId="28" fillId="4" borderId="13" xfId="1" applyNumberFormat="1" applyFont="1" applyFill="1" applyBorder="1" applyAlignment="1" applyProtection="1">
      <alignment horizontal="center" vertical="center" shrinkToFit="1"/>
      <protection locked="0"/>
    </xf>
    <xf numFmtId="2" fontId="28" fillId="4" borderId="9" xfId="1" applyNumberFormat="1" applyFont="1" applyFill="1" applyBorder="1" applyAlignment="1" applyProtection="1">
      <alignment horizontal="center" vertical="center" shrinkToFit="1"/>
      <protection locked="0"/>
    </xf>
    <xf numFmtId="2" fontId="28" fillId="4" borderId="10" xfId="1" applyNumberFormat="1" applyFont="1" applyFill="1" applyBorder="1" applyAlignment="1" applyProtection="1">
      <alignment horizontal="center" vertical="center" shrinkToFit="1"/>
      <protection locked="0"/>
    </xf>
    <xf numFmtId="2" fontId="28" fillId="4" borderId="11" xfId="1" applyNumberFormat="1" applyFont="1" applyFill="1" applyBorder="1" applyAlignment="1" applyProtection="1">
      <alignment horizontal="center" vertical="center" shrinkToFit="1"/>
      <protection locked="0"/>
    </xf>
    <xf numFmtId="0" fontId="18" fillId="2" borderId="5" xfId="1" applyFont="1" applyFill="1" applyBorder="1" applyAlignment="1" applyProtection="1">
      <alignment horizontal="center" vertical="center"/>
      <protection locked="0"/>
    </xf>
    <xf numFmtId="0" fontId="18" fillId="2" borderId="14" xfId="1" applyFont="1" applyFill="1" applyBorder="1" applyAlignment="1" applyProtection="1">
      <alignment horizontal="center" vertical="center"/>
      <protection locked="0"/>
    </xf>
    <xf numFmtId="0" fontId="12" fillId="2" borderId="90" xfId="1" applyFont="1" applyFill="1" applyBorder="1" applyAlignment="1" applyProtection="1">
      <alignment horizontal="right" vertical="center" shrinkToFit="1"/>
      <protection locked="0"/>
    </xf>
    <xf numFmtId="0" fontId="12" fillId="2" borderId="91" xfId="1" applyFont="1" applyFill="1" applyBorder="1" applyAlignment="1" applyProtection="1">
      <alignment horizontal="right" vertical="center" shrinkToFit="1"/>
      <protection locked="0"/>
    </xf>
    <xf numFmtId="0" fontId="7" fillId="2" borderId="91" xfId="1" applyFont="1" applyFill="1" applyBorder="1" applyAlignment="1" applyProtection="1">
      <alignment horizontal="center" vertical="center" shrinkToFit="1"/>
      <protection locked="0"/>
    </xf>
    <xf numFmtId="0" fontId="12" fillId="2" borderId="104" xfId="1" applyFont="1" applyFill="1" applyBorder="1" applyAlignment="1" applyProtection="1">
      <alignment horizontal="right" vertical="center" shrinkToFit="1"/>
      <protection locked="0"/>
    </xf>
    <xf numFmtId="0" fontId="12" fillId="2" borderId="103" xfId="1" applyFont="1" applyFill="1" applyBorder="1" applyAlignment="1" applyProtection="1">
      <alignment horizontal="right" vertical="center" shrinkToFit="1"/>
      <protection locked="0"/>
    </xf>
    <xf numFmtId="0" fontId="7" fillId="2" borderId="103" xfId="1" applyFont="1" applyFill="1" applyBorder="1" applyAlignment="1" applyProtection="1">
      <alignment horizontal="center" vertical="center" shrinkToFit="1"/>
      <protection locked="0"/>
    </xf>
    <xf numFmtId="0" fontId="5" fillId="3" borderId="9" xfId="1" applyFont="1" applyFill="1" applyBorder="1" applyAlignment="1" applyProtection="1">
      <alignment horizontal="center" vertical="center"/>
      <protection locked="0"/>
    </xf>
    <xf numFmtId="0" fontId="5" fillId="3" borderId="10" xfId="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protection locked="0"/>
    </xf>
    <xf numFmtId="0" fontId="11" fillId="2" borderId="96" xfId="1" applyFont="1" applyFill="1" applyBorder="1" applyAlignment="1" applyProtection="1">
      <alignment horizontal="center" vertical="center" textRotation="255" shrinkToFit="1"/>
      <protection locked="0"/>
    </xf>
    <xf numFmtId="0" fontId="11" fillId="2" borderId="97" xfId="1" applyFont="1" applyFill="1" applyBorder="1" applyAlignment="1" applyProtection="1">
      <alignment horizontal="center" vertical="center" textRotation="255" shrinkToFit="1"/>
      <protection locked="0"/>
    </xf>
    <xf numFmtId="0" fontId="11" fillId="2" borderId="98" xfId="1" applyFont="1" applyFill="1" applyBorder="1" applyAlignment="1" applyProtection="1">
      <alignment horizontal="center" vertical="center" textRotation="255" shrinkToFit="1"/>
      <protection locked="0"/>
    </xf>
    <xf numFmtId="0" fontId="9" fillId="2" borderId="95" xfId="1" applyFont="1" applyFill="1" applyBorder="1" applyAlignment="1" applyProtection="1">
      <alignment horizontal="center" vertical="center" shrinkToFit="1"/>
      <protection locked="0"/>
    </xf>
    <xf numFmtId="2" fontId="8" fillId="9" borderId="5" xfId="1" applyNumberFormat="1" applyFont="1" applyFill="1" applyBorder="1" applyAlignment="1" applyProtection="1">
      <alignment horizontal="center" vertical="center" shrinkToFit="1"/>
    </xf>
    <xf numFmtId="2" fontId="8" fillId="9" borderId="6" xfId="1" applyNumberFormat="1" applyFont="1" applyFill="1" applyBorder="1" applyAlignment="1" applyProtection="1">
      <alignment horizontal="center" vertical="center" shrinkToFit="1"/>
    </xf>
    <xf numFmtId="2" fontId="8" fillId="9" borderId="7" xfId="1" applyNumberFormat="1" applyFont="1" applyFill="1" applyBorder="1" applyAlignment="1" applyProtection="1">
      <alignment horizontal="center" vertical="center" shrinkToFit="1"/>
    </xf>
    <xf numFmtId="2" fontId="8" fillId="9" borderId="9" xfId="1" applyNumberFormat="1" applyFont="1" applyFill="1" applyBorder="1" applyAlignment="1" applyProtection="1">
      <alignment horizontal="center" vertical="center" shrinkToFit="1"/>
    </xf>
    <xf numFmtId="2" fontId="8" fillId="9" borderId="10" xfId="1" applyNumberFormat="1" applyFont="1" applyFill="1" applyBorder="1" applyAlignment="1" applyProtection="1">
      <alignment horizontal="center" vertical="center" shrinkToFit="1"/>
    </xf>
    <xf numFmtId="2" fontId="8" fillId="9" borderId="11" xfId="1" applyNumberFormat="1" applyFont="1" applyFill="1" applyBorder="1" applyAlignment="1" applyProtection="1">
      <alignment horizontal="center" vertical="center" shrinkToFit="1"/>
    </xf>
    <xf numFmtId="0" fontId="5" fillId="2" borderId="0" xfId="1" applyFont="1" applyFill="1" applyBorder="1" applyAlignment="1" applyProtection="1">
      <alignment horizontal="left" vertical="top" wrapText="1"/>
    </xf>
    <xf numFmtId="0" fontId="13" fillId="3" borderId="5" xfId="1" applyFont="1" applyFill="1" applyBorder="1" applyAlignment="1" applyProtection="1">
      <alignment horizontal="center" vertical="center"/>
      <protection locked="0"/>
    </xf>
    <xf numFmtId="0" fontId="13" fillId="3" borderId="6" xfId="1" applyFont="1" applyFill="1" applyBorder="1" applyAlignment="1" applyProtection="1">
      <alignment horizontal="center" vertical="center"/>
      <protection locked="0"/>
    </xf>
    <xf numFmtId="0" fontId="13" fillId="3" borderId="7" xfId="1" applyFont="1" applyFill="1" applyBorder="1" applyAlignment="1" applyProtection="1">
      <alignment horizontal="center" vertical="center"/>
      <protection locked="0"/>
    </xf>
    <xf numFmtId="0" fontId="13" fillId="3" borderId="52" xfId="1" applyFont="1" applyFill="1" applyBorder="1" applyAlignment="1" applyProtection="1">
      <alignment horizontal="center" vertical="center"/>
      <protection locked="0"/>
    </xf>
    <xf numFmtId="0" fontId="13" fillId="3" borderId="53" xfId="1" applyFont="1" applyFill="1" applyBorder="1" applyAlignment="1" applyProtection="1">
      <alignment horizontal="center" vertical="center"/>
      <protection locked="0"/>
    </xf>
    <xf numFmtId="0" fontId="13" fillId="3"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protection locked="0"/>
    </xf>
    <xf numFmtId="0" fontId="9" fillId="2" borderId="55" xfId="1" applyFont="1" applyFill="1" applyBorder="1" applyAlignment="1" applyProtection="1">
      <alignment horizontal="center" vertical="center"/>
      <protection locked="0"/>
    </xf>
    <xf numFmtId="0" fontId="9" fillId="2" borderId="56" xfId="1" applyFont="1" applyFill="1" applyBorder="1" applyAlignment="1" applyProtection="1">
      <alignment horizontal="center" vertical="center"/>
      <protection locked="0"/>
    </xf>
    <xf numFmtId="0" fontId="9" fillId="2" borderId="57" xfId="1" applyFont="1" applyFill="1" applyBorder="1" applyAlignment="1" applyProtection="1">
      <alignment horizontal="center" vertical="center"/>
      <protection locked="0"/>
    </xf>
    <xf numFmtId="0" fontId="12" fillId="2" borderId="5"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protection locked="0"/>
    </xf>
    <xf numFmtId="0" fontId="12" fillId="2" borderId="7" xfId="1" applyFont="1" applyFill="1" applyBorder="1" applyAlignment="1" applyProtection="1">
      <alignment horizontal="center" vertical="center"/>
      <protection locked="0"/>
    </xf>
    <xf numFmtId="0" fontId="12" fillId="2" borderId="14"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vertical="center"/>
      <protection locked="0"/>
    </xf>
    <xf numFmtId="0" fontId="12" fillId="2" borderId="13" xfId="1" applyFont="1" applyFill="1" applyBorder="1" applyAlignment="1" applyProtection="1">
      <alignment horizontal="center" vertical="center"/>
      <protection locked="0"/>
    </xf>
    <xf numFmtId="0" fontId="12" fillId="2" borderId="9" xfId="1" applyFont="1" applyFill="1" applyBorder="1" applyAlignment="1" applyProtection="1">
      <alignment horizontal="center" vertical="center"/>
      <protection locked="0"/>
    </xf>
    <xf numFmtId="0" fontId="12" fillId="2" borderId="10" xfId="1" applyFont="1" applyFill="1" applyBorder="1" applyAlignment="1" applyProtection="1">
      <alignment horizontal="center" vertical="center"/>
      <protection locked="0"/>
    </xf>
    <xf numFmtId="0" fontId="12" fillId="2" borderId="11" xfId="1" applyFont="1" applyFill="1" applyBorder="1" applyAlignment="1" applyProtection="1">
      <alignment horizontal="center" vertical="center"/>
      <protection locked="0"/>
    </xf>
    <xf numFmtId="2" fontId="13" fillId="2" borderId="5" xfId="1" applyNumberFormat="1" applyFont="1" applyFill="1" applyBorder="1" applyAlignment="1" applyProtection="1">
      <alignment horizontal="center" vertical="center" shrinkToFit="1"/>
      <protection locked="0"/>
    </xf>
    <xf numFmtId="2" fontId="13" fillId="2" borderId="6" xfId="1" applyNumberFormat="1" applyFont="1" applyFill="1" applyBorder="1" applyAlignment="1" applyProtection="1">
      <alignment horizontal="center" vertical="center" shrinkToFit="1"/>
      <protection locked="0"/>
    </xf>
    <xf numFmtId="2" fontId="13" fillId="2" borderId="7" xfId="1" applyNumberFormat="1" applyFont="1" applyFill="1" applyBorder="1" applyAlignment="1" applyProtection="1">
      <alignment horizontal="center" vertical="center" shrinkToFit="1"/>
      <protection locked="0"/>
    </xf>
    <xf numFmtId="2" fontId="13" fillId="2" borderId="14" xfId="1" applyNumberFormat="1" applyFont="1" applyFill="1" applyBorder="1" applyAlignment="1" applyProtection="1">
      <alignment horizontal="center" vertical="center" shrinkToFit="1"/>
      <protection locked="0"/>
    </xf>
    <xf numFmtId="2" fontId="13" fillId="3" borderId="0" xfId="1" applyNumberFormat="1" applyFont="1" applyFill="1" applyBorder="1" applyAlignment="1" applyProtection="1">
      <alignment horizontal="center" vertical="center" shrinkToFit="1"/>
      <protection locked="0"/>
    </xf>
    <xf numFmtId="2" fontId="13" fillId="2" borderId="13" xfId="1" applyNumberFormat="1" applyFont="1" applyFill="1" applyBorder="1" applyAlignment="1" applyProtection="1">
      <alignment horizontal="center" vertical="center" shrinkToFit="1"/>
      <protection locked="0"/>
    </xf>
    <xf numFmtId="0" fontId="8" fillId="3" borderId="0" xfId="1" applyFont="1" applyFill="1" applyBorder="1" applyAlignment="1" applyProtection="1">
      <alignment horizontal="center" vertical="center" shrinkToFit="1"/>
      <protection locked="0"/>
    </xf>
    <xf numFmtId="0" fontId="9" fillId="2" borderId="9" xfId="1" applyFont="1" applyFill="1" applyBorder="1" applyAlignment="1" applyProtection="1">
      <alignment horizontal="center" vertical="center" shrinkToFit="1"/>
      <protection locked="0"/>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0" fontId="13" fillId="2" borderId="156" xfId="1" applyFont="1" applyFill="1" applyBorder="1" applyAlignment="1" applyProtection="1">
      <alignment horizontal="center" vertical="center" shrinkToFit="1"/>
      <protection locked="0"/>
    </xf>
    <xf numFmtId="0" fontId="13" fillId="2" borderId="157" xfId="1" applyFont="1" applyFill="1" applyBorder="1" applyAlignment="1" applyProtection="1">
      <alignment horizontal="center" vertical="center" shrinkToFit="1"/>
      <protection locked="0"/>
    </xf>
    <xf numFmtId="0" fontId="13" fillId="2" borderId="158" xfId="1" applyFont="1" applyFill="1" applyBorder="1" applyAlignment="1" applyProtection="1">
      <alignment horizontal="center" vertical="center" shrinkToFit="1"/>
      <protection locked="0"/>
    </xf>
    <xf numFmtId="0" fontId="9" fillId="3" borderId="5" xfId="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14"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 fillId="2" borderId="9"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9" fillId="0" borderId="4" xfId="0" applyFont="1" applyBorder="1" applyAlignment="1" applyProtection="1">
      <alignment horizontal="center" vertical="center" wrapText="1" shrinkToFit="1"/>
    </xf>
    <xf numFmtId="0" fontId="9" fillId="0" borderId="4" xfId="0" applyFont="1" applyBorder="1" applyAlignment="1" applyProtection="1">
      <alignment horizontal="center" vertical="center" shrinkToFit="1"/>
    </xf>
    <xf numFmtId="0" fontId="9" fillId="0" borderId="3" xfId="0" applyFont="1" applyBorder="1" applyAlignment="1" applyProtection="1">
      <alignment horizontal="center" vertical="center" shrinkToFit="1"/>
    </xf>
    <xf numFmtId="0" fontId="11" fillId="2" borderId="4" xfId="0" applyFont="1" applyFill="1" applyBorder="1" applyAlignment="1" applyProtection="1">
      <alignment horizontal="left" vertical="center" wrapText="1"/>
    </xf>
    <xf numFmtId="0" fontId="11" fillId="2" borderId="4"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52" xfId="0" applyFont="1" applyFill="1" applyBorder="1" applyAlignment="1" applyProtection="1">
      <alignment horizontal="center" vertical="center"/>
      <protection locked="0"/>
    </xf>
    <xf numFmtId="0" fontId="13" fillId="2" borderId="53" xfId="0" applyFont="1" applyFill="1" applyBorder="1" applyAlignment="1" applyProtection="1">
      <alignment horizontal="center" vertical="center"/>
      <protection locked="0"/>
    </xf>
    <xf numFmtId="0" fontId="13" fillId="2" borderId="54" xfId="0" applyFont="1" applyFill="1" applyBorder="1" applyAlignment="1" applyProtection="1">
      <alignment horizontal="center" vertical="center"/>
      <protection locked="0"/>
    </xf>
    <xf numFmtId="58" fontId="6" fillId="2" borderId="5" xfId="0" applyNumberFormat="1" applyFont="1" applyFill="1" applyBorder="1" applyAlignment="1" applyProtection="1">
      <alignment horizontal="center" vertical="center" wrapText="1" shrinkToFit="1"/>
      <protection locked="0"/>
    </xf>
    <xf numFmtId="0" fontId="6" fillId="2" borderId="6" xfId="0" applyFont="1" applyFill="1" applyBorder="1" applyAlignment="1" applyProtection="1">
      <alignment horizontal="center" vertical="center" wrapText="1" shrinkToFit="1"/>
      <protection locked="0"/>
    </xf>
    <xf numFmtId="0" fontId="6" fillId="2" borderId="7" xfId="0" applyFont="1" applyFill="1" applyBorder="1" applyAlignment="1" applyProtection="1">
      <alignment horizontal="center" vertical="center" wrapText="1" shrinkToFit="1"/>
      <protection locked="0"/>
    </xf>
    <xf numFmtId="0" fontId="6" fillId="2" borderId="14" xfId="0" applyFont="1" applyFill="1" applyBorder="1" applyAlignment="1" applyProtection="1">
      <alignment horizontal="center" vertical="center" wrapText="1" shrinkToFit="1"/>
      <protection locked="0"/>
    </xf>
    <xf numFmtId="0" fontId="6" fillId="2" borderId="0" xfId="0" applyFont="1" applyFill="1" applyBorder="1" applyAlignment="1" applyProtection="1">
      <alignment horizontal="center" vertical="center" wrapText="1" shrinkToFit="1"/>
      <protection locked="0"/>
    </xf>
    <xf numFmtId="0" fontId="6" fillId="2" borderId="13" xfId="0" applyFont="1" applyFill="1" applyBorder="1" applyAlignment="1" applyProtection="1">
      <alignment horizontal="center" vertical="center" wrapText="1" shrinkToFit="1"/>
      <protection locked="0"/>
    </xf>
    <xf numFmtId="0" fontId="6" fillId="2" borderId="9" xfId="0" applyFont="1" applyFill="1" applyBorder="1" applyAlignment="1" applyProtection="1">
      <alignment horizontal="center" vertical="center" wrapText="1" shrinkToFit="1"/>
      <protection locked="0"/>
    </xf>
    <xf numFmtId="0" fontId="6" fillId="2" borderId="10" xfId="0" applyFont="1" applyFill="1" applyBorder="1" applyAlignment="1" applyProtection="1">
      <alignment horizontal="center" vertical="center" wrapText="1" shrinkToFit="1"/>
      <protection locked="0"/>
    </xf>
    <xf numFmtId="0" fontId="6" fillId="2" borderId="11" xfId="0" applyFont="1" applyFill="1" applyBorder="1" applyAlignment="1" applyProtection="1">
      <alignment horizontal="center" vertical="center" wrapText="1" shrinkToFit="1"/>
      <protection locked="0"/>
    </xf>
    <xf numFmtId="2" fontId="8" fillId="2" borderId="5" xfId="0" applyNumberFormat="1" applyFont="1" applyFill="1" applyBorder="1" applyAlignment="1" applyProtection="1">
      <alignment horizontal="center" vertical="center" shrinkToFit="1"/>
      <protection locked="0"/>
    </xf>
    <xf numFmtId="2" fontId="8" fillId="2" borderId="6" xfId="0" applyNumberFormat="1" applyFont="1" applyFill="1" applyBorder="1" applyAlignment="1" applyProtection="1">
      <alignment horizontal="center" vertical="center" shrinkToFit="1"/>
      <protection locked="0"/>
    </xf>
    <xf numFmtId="2" fontId="8" fillId="2" borderId="7" xfId="0" applyNumberFormat="1" applyFont="1" applyFill="1" applyBorder="1" applyAlignment="1" applyProtection="1">
      <alignment horizontal="center" vertical="center" shrinkToFit="1"/>
      <protection locked="0"/>
    </xf>
    <xf numFmtId="2" fontId="8" fillId="2" borderId="14" xfId="0" applyNumberFormat="1" applyFont="1" applyFill="1" applyBorder="1" applyAlignment="1" applyProtection="1">
      <alignment horizontal="center" vertical="center" shrinkToFit="1"/>
      <protection locked="0"/>
    </xf>
    <xf numFmtId="2" fontId="8" fillId="3" borderId="0" xfId="0" applyNumberFormat="1" applyFont="1" applyFill="1" applyBorder="1" applyAlignment="1" applyProtection="1">
      <alignment horizontal="center" vertical="center" shrinkToFit="1"/>
      <protection locked="0"/>
    </xf>
    <xf numFmtId="2" fontId="8" fillId="2" borderId="13" xfId="0" applyNumberFormat="1" applyFont="1" applyFill="1" applyBorder="1" applyAlignment="1" applyProtection="1">
      <alignment horizontal="center" vertical="center" shrinkToFit="1"/>
      <protection locked="0"/>
    </xf>
    <xf numFmtId="2" fontId="8" fillId="2" borderId="9" xfId="0" applyNumberFormat="1" applyFont="1" applyFill="1" applyBorder="1" applyAlignment="1" applyProtection="1">
      <alignment horizontal="center" vertical="center" shrinkToFit="1"/>
      <protection locked="0"/>
    </xf>
    <xf numFmtId="2" fontId="8" fillId="2" borderId="10" xfId="0" applyNumberFormat="1" applyFont="1" applyFill="1" applyBorder="1" applyAlignment="1" applyProtection="1">
      <alignment horizontal="center" vertical="center" shrinkToFit="1"/>
      <protection locked="0"/>
    </xf>
    <xf numFmtId="2" fontId="8" fillId="2" borderId="11" xfId="0" applyNumberFormat="1" applyFont="1" applyFill="1" applyBorder="1" applyAlignment="1" applyProtection="1">
      <alignment horizontal="center" vertical="center" shrinkToFit="1"/>
      <protection locked="0"/>
    </xf>
    <xf numFmtId="2" fontId="8" fillId="2" borderId="0" xfId="0"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protection locked="0"/>
    </xf>
    <xf numFmtId="2" fontId="8" fillId="6" borderId="6" xfId="1" applyNumberFormat="1" applyFont="1" applyFill="1" applyBorder="1" applyAlignment="1" applyProtection="1">
      <alignment horizontal="center" vertical="center" shrinkToFit="1"/>
      <protection locked="0"/>
    </xf>
    <xf numFmtId="2" fontId="8" fillId="6" borderId="7" xfId="1" applyNumberFormat="1" applyFont="1" applyFill="1" applyBorder="1" applyAlignment="1" applyProtection="1">
      <alignment horizontal="center" vertical="center" shrinkToFit="1"/>
      <protection locked="0"/>
    </xf>
    <xf numFmtId="2" fontId="8" fillId="6" borderId="14" xfId="1" applyNumberFormat="1" applyFont="1" applyFill="1" applyBorder="1" applyAlignment="1" applyProtection="1">
      <alignment horizontal="center" vertical="center" shrinkToFit="1"/>
      <protection locked="0"/>
    </xf>
    <xf numFmtId="2" fontId="8" fillId="6" borderId="0" xfId="1" applyNumberFormat="1" applyFont="1" applyFill="1" applyBorder="1" applyAlignment="1" applyProtection="1">
      <alignment horizontal="center" vertical="center" shrinkToFit="1"/>
      <protection locked="0"/>
    </xf>
    <xf numFmtId="2" fontId="8" fillId="6" borderId="13" xfId="1" applyNumberFormat="1" applyFont="1" applyFill="1" applyBorder="1" applyAlignment="1" applyProtection="1">
      <alignment horizontal="center" vertical="center" shrinkToFit="1"/>
      <protection locked="0"/>
    </xf>
    <xf numFmtId="2" fontId="8" fillId="6" borderId="9" xfId="1" applyNumberFormat="1" applyFont="1" applyFill="1" applyBorder="1" applyAlignment="1" applyProtection="1">
      <alignment horizontal="center" vertical="center" shrinkToFit="1"/>
      <protection locked="0"/>
    </xf>
    <xf numFmtId="2" fontId="8" fillId="6" borderId="10" xfId="1" applyNumberFormat="1" applyFont="1" applyFill="1" applyBorder="1" applyAlignment="1" applyProtection="1">
      <alignment horizontal="center" vertical="center" shrinkToFit="1"/>
      <protection locked="0"/>
    </xf>
    <xf numFmtId="2" fontId="8" fillId="6" borderId="11" xfId="1" applyNumberFormat="1" applyFont="1" applyFill="1" applyBorder="1" applyAlignment="1" applyProtection="1">
      <alignment horizontal="center" vertical="center" shrinkToFit="1"/>
      <protection locked="0"/>
    </xf>
    <xf numFmtId="0" fontId="9" fillId="2" borderId="55" xfId="0" applyFont="1" applyFill="1" applyBorder="1" applyAlignment="1" applyProtection="1">
      <alignment horizontal="center" vertical="center" shrinkToFit="1"/>
      <protection locked="0"/>
    </xf>
    <xf numFmtId="0" fontId="9" fillId="2" borderId="56" xfId="0" applyFont="1" applyFill="1" applyBorder="1" applyAlignment="1" applyProtection="1">
      <alignment horizontal="center" vertical="center" shrinkToFit="1"/>
      <protection locked="0"/>
    </xf>
    <xf numFmtId="0" fontId="9" fillId="2" borderId="57" xfId="0" applyFont="1" applyFill="1" applyBorder="1" applyAlignment="1" applyProtection="1">
      <alignment horizontal="center" vertical="center" shrinkToFit="1"/>
      <protection locked="0"/>
    </xf>
    <xf numFmtId="0" fontId="5" fillId="2" borderId="5" xfId="0" applyFont="1" applyFill="1" applyBorder="1" applyAlignment="1" applyProtection="1">
      <alignment horizontal="center" vertical="center"/>
    </xf>
    <xf numFmtId="0" fontId="9" fillId="2" borderId="59" xfId="1" applyFont="1" applyFill="1" applyBorder="1" applyAlignment="1" applyProtection="1">
      <alignment horizontal="center" vertical="center"/>
    </xf>
    <xf numFmtId="0" fontId="9" fillId="2" borderId="60" xfId="1" applyFont="1" applyFill="1" applyBorder="1" applyAlignment="1" applyProtection="1">
      <alignment horizontal="center" vertical="center"/>
    </xf>
    <xf numFmtId="0" fontId="9" fillId="2" borderId="61" xfId="1" applyFont="1" applyFill="1" applyBorder="1" applyAlignment="1" applyProtection="1">
      <alignment horizontal="center" vertical="center"/>
    </xf>
    <xf numFmtId="0" fontId="11" fillId="2" borderId="7" xfId="1" applyFont="1" applyFill="1" applyBorder="1" applyAlignment="1" applyProtection="1">
      <alignment horizontal="center" vertical="center" wrapText="1"/>
    </xf>
    <xf numFmtId="0" fontId="11" fillId="2" borderId="11" xfId="1" applyFont="1" applyFill="1" applyBorder="1" applyAlignment="1" applyProtection="1">
      <alignment horizontal="center" vertical="center" wrapText="1"/>
    </xf>
    <xf numFmtId="0" fontId="12" fillId="2" borderId="6" xfId="1" applyFont="1" applyFill="1" applyBorder="1" applyAlignment="1" applyProtection="1">
      <alignment horizontal="left" vertical="top" wrapText="1"/>
    </xf>
    <xf numFmtId="0" fontId="12" fillId="2" borderId="7" xfId="1" applyFont="1" applyFill="1" applyBorder="1" applyAlignment="1" applyProtection="1">
      <alignment horizontal="left" vertical="top" wrapText="1"/>
    </xf>
    <xf numFmtId="0" fontId="12" fillId="2" borderId="0" xfId="1" applyFont="1" applyFill="1" applyBorder="1" applyAlignment="1" applyProtection="1">
      <alignment horizontal="left" vertical="top" wrapText="1"/>
    </xf>
    <xf numFmtId="0" fontId="12" fillId="2" borderId="13" xfId="1" applyFont="1" applyFill="1" applyBorder="1" applyAlignment="1" applyProtection="1">
      <alignment horizontal="left" vertical="top" wrapText="1"/>
    </xf>
    <xf numFmtId="0" fontId="8" fillId="2" borderId="6"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wrapText="1"/>
    </xf>
    <xf numFmtId="0" fontId="9" fillId="3" borderId="7" xfId="1" applyFont="1" applyFill="1" applyBorder="1" applyAlignment="1" applyProtection="1">
      <alignment horizontal="center" vertical="center" wrapText="1"/>
    </xf>
    <xf numFmtId="0" fontId="9" fillId="3" borderId="0" xfId="1" applyFont="1" applyFill="1" applyBorder="1" applyAlignment="1" applyProtection="1">
      <alignment horizontal="center" vertical="center" wrapText="1"/>
    </xf>
    <xf numFmtId="0" fontId="9" fillId="3" borderId="13" xfId="1" applyFont="1" applyFill="1" applyBorder="1" applyAlignment="1" applyProtection="1">
      <alignment horizontal="center" vertical="center" wrapText="1"/>
    </xf>
    <xf numFmtId="0" fontId="9" fillId="3" borderId="9" xfId="1" applyFont="1" applyFill="1" applyBorder="1" applyAlignment="1" applyProtection="1">
      <alignment horizontal="center" vertical="center" wrapText="1"/>
    </xf>
    <xf numFmtId="0" fontId="9" fillId="3" borderId="10" xfId="1" applyFont="1" applyFill="1" applyBorder="1" applyAlignment="1" applyProtection="1">
      <alignment horizontal="center" vertical="center" wrapText="1"/>
    </xf>
    <xf numFmtId="0" fontId="9" fillId="3" borderId="11" xfId="1" applyFont="1" applyFill="1" applyBorder="1" applyAlignment="1" applyProtection="1">
      <alignment horizontal="center" vertical="center" wrapText="1"/>
    </xf>
    <xf numFmtId="0" fontId="19" fillId="2" borderId="5" xfId="1" applyFont="1" applyFill="1" applyBorder="1" applyAlignment="1" applyProtection="1">
      <alignment horizontal="center" vertical="center" wrapText="1"/>
      <protection locked="0"/>
    </xf>
    <xf numFmtId="0" fontId="19" fillId="2" borderId="6" xfId="1" applyFont="1" applyFill="1" applyBorder="1" applyAlignment="1" applyProtection="1">
      <alignment horizontal="center" vertical="center"/>
      <protection locked="0"/>
    </xf>
    <xf numFmtId="0" fontId="19" fillId="2" borderId="7" xfId="1" applyFont="1" applyFill="1" applyBorder="1" applyAlignment="1" applyProtection="1">
      <alignment horizontal="center" vertical="center"/>
      <protection locked="0"/>
    </xf>
    <xf numFmtId="0" fontId="19" fillId="2" borderId="14" xfId="1" applyFont="1" applyFill="1" applyBorder="1" applyAlignment="1" applyProtection="1">
      <alignment horizontal="center" vertical="center"/>
      <protection locked="0"/>
    </xf>
    <xf numFmtId="0" fontId="19" fillId="2" borderId="0" xfId="1" applyFont="1" applyFill="1" applyBorder="1" applyAlignment="1" applyProtection="1">
      <alignment horizontal="center" vertical="center"/>
      <protection locked="0"/>
    </xf>
    <xf numFmtId="0" fontId="19" fillId="2" borderId="13" xfId="1" applyFont="1" applyFill="1" applyBorder="1" applyAlignment="1" applyProtection="1">
      <alignment horizontal="center" vertical="center"/>
      <protection locked="0"/>
    </xf>
    <xf numFmtId="0" fontId="19" fillId="2" borderId="9" xfId="1" applyFont="1" applyFill="1" applyBorder="1" applyAlignment="1" applyProtection="1">
      <alignment horizontal="center" vertical="center"/>
      <protection locked="0"/>
    </xf>
    <xf numFmtId="0" fontId="19" fillId="2" borderId="10" xfId="1" applyFont="1" applyFill="1" applyBorder="1" applyAlignment="1" applyProtection="1">
      <alignment horizontal="center" vertical="center"/>
      <protection locked="0"/>
    </xf>
    <xf numFmtId="0" fontId="19" fillId="2" borderId="11" xfId="1" applyFont="1" applyFill="1" applyBorder="1" applyAlignment="1" applyProtection="1">
      <alignment horizontal="center" vertical="center"/>
      <protection locked="0"/>
    </xf>
    <xf numFmtId="0" fontId="9" fillId="3" borderId="55" xfId="1" applyFont="1" applyFill="1" applyBorder="1" applyAlignment="1" applyProtection="1">
      <alignment horizontal="center" vertical="center" shrinkToFit="1"/>
      <protection locked="0"/>
    </xf>
    <xf numFmtId="0" fontId="9" fillId="3" borderId="56" xfId="1" applyFont="1" applyFill="1" applyBorder="1" applyAlignment="1" applyProtection="1">
      <alignment horizontal="center" vertical="center" shrinkToFit="1"/>
      <protection locked="0"/>
    </xf>
    <xf numFmtId="0" fontId="9" fillId="3" borderId="57" xfId="1" applyFont="1" applyFill="1" applyBorder="1" applyAlignment="1" applyProtection="1">
      <alignment horizontal="center" vertical="center" shrinkToFit="1"/>
      <protection locked="0"/>
    </xf>
    <xf numFmtId="0" fontId="5" fillId="3" borderId="5" xfId="1" applyFont="1" applyFill="1" applyBorder="1" applyAlignment="1" applyProtection="1">
      <alignment horizontal="center" vertical="center" wrapText="1"/>
    </xf>
    <xf numFmtId="0" fontId="5" fillId="3" borderId="6" xfId="1" applyFont="1" applyFill="1" applyBorder="1" applyAlignment="1" applyProtection="1">
      <alignment horizontal="center" vertical="center" wrapText="1"/>
    </xf>
    <xf numFmtId="0" fontId="5" fillId="3" borderId="7" xfId="1" applyFont="1" applyFill="1" applyBorder="1" applyAlignment="1" applyProtection="1">
      <alignment horizontal="center" vertical="center" wrapText="1"/>
    </xf>
    <xf numFmtId="0" fontId="5" fillId="3" borderId="14" xfId="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wrapText="1"/>
    </xf>
    <xf numFmtId="0" fontId="5" fillId="3" borderId="13" xfId="1" applyFont="1" applyFill="1" applyBorder="1" applyAlignment="1" applyProtection="1">
      <alignment horizontal="center" vertical="center" wrapText="1"/>
    </xf>
    <xf numFmtId="0" fontId="5" fillId="3" borderId="9" xfId="1" applyFont="1" applyFill="1" applyBorder="1" applyAlignment="1" applyProtection="1">
      <alignment horizontal="center" vertical="center" wrapText="1"/>
    </xf>
    <xf numFmtId="0" fontId="5" fillId="3" borderId="10" xfId="1" applyFont="1" applyFill="1" applyBorder="1" applyAlignment="1" applyProtection="1">
      <alignment horizontal="center" vertical="center" wrapText="1"/>
    </xf>
    <xf numFmtId="0" fontId="5" fillId="3" borderId="11" xfId="1" applyFont="1" applyFill="1" applyBorder="1" applyAlignment="1" applyProtection="1">
      <alignment horizontal="center" vertical="center" wrapText="1"/>
    </xf>
    <xf numFmtId="0" fontId="12" fillId="3" borderId="5" xfId="1" applyFont="1" applyFill="1" applyBorder="1" applyAlignment="1" applyProtection="1">
      <alignment horizontal="center" vertical="center" wrapText="1"/>
    </xf>
    <xf numFmtId="0" fontId="12" fillId="3" borderId="6" xfId="1" applyFont="1" applyFill="1" applyBorder="1" applyAlignment="1" applyProtection="1">
      <alignment horizontal="center" vertical="center" wrapText="1"/>
    </xf>
    <xf numFmtId="0" fontId="12" fillId="3" borderId="7" xfId="1" applyFont="1" applyFill="1" applyBorder="1" applyAlignment="1" applyProtection="1">
      <alignment horizontal="center" vertical="center" wrapText="1"/>
    </xf>
    <xf numFmtId="0" fontId="12" fillId="3" borderId="14" xfId="1" applyFont="1" applyFill="1" applyBorder="1" applyAlignment="1" applyProtection="1">
      <alignment horizontal="center" vertical="center" wrapText="1"/>
    </xf>
    <xf numFmtId="0" fontId="12" fillId="3" borderId="0" xfId="1" applyFont="1" applyFill="1" applyBorder="1" applyAlignment="1" applyProtection="1">
      <alignment horizontal="center" vertical="center" wrapText="1"/>
    </xf>
    <xf numFmtId="0" fontId="12" fillId="3" borderId="13" xfId="1" applyFont="1" applyFill="1" applyBorder="1" applyAlignment="1" applyProtection="1">
      <alignment horizontal="center" vertical="center" wrapText="1"/>
    </xf>
    <xf numFmtId="0" fontId="12" fillId="3" borderId="9" xfId="1" applyFont="1" applyFill="1" applyBorder="1" applyAlignment="1" applyProtection="1">
      <alignment horizontal="center" vertical="center" wrapText="1"/>
    </xf>
    <xf numFmtId="0" fontId="12" fillId="3" borderId="10" xfId="1" applyFont="1" applyFill="1" applyBorder="1" applyAlignment="1" applyProtection="1">
      <alignment horizontal="center" vertical="center" wrapText="1"/>
    </xf>
    <xf numFmtId="0" fontId="12" fillId="3" borderId="11" xfId="1" applyFont="1" applyFill="1" applyBorder="1" applyAlignment="1" applyProtection="1">
      <alignment horizontal="center" vertical="center" wrapText="1"/>
    </xf>
    <xf numFmtId="0" fontId="13" fillId="2" borderId="14" xfId="1" applyFont="1" applyFill="1" applyBorder="1" applyAlignment="1" applyProtection="1">
      <alignment horizontal="center" vertical="center"/>
      <protection locked="0"/>
    </xf>
    <xf numFmtId="0" fontId="13" fillId="3" borderId="0" xfId="1" applyFont="1" applyFill="1" applyBorder="1" applyAlignment="1" applyProtection="1">
      <alignment horizontal="center" vertical="center"/>
      <protection locked="0"/>
    </xf>
    <xf numFmtId="0" fontId="13" fillId="2" borderId="13" xfId="1" applyFont="1" applyFill="1" applyBorder="1" applyAlignment="1" applyProtection="1">
      <alignment horizontal="center" vertical="center"/>
      <protection locked="0"/>
    </xf>
    <xf numFmtId="0" fontId="5" fillId="2" borderId="6" xfId="1" applyFont="1" applyFill="1" applyBorder="1" applyAlignment="1" applyProtection="1">
      <alignment horizontal="left" vertical="center" shrinkToFit="1"/>
    </xf>
    <xf numFmtId="0" fontId="5" fillId="2" borderId="0" xfId="1" applyFont="1" applyFill="1" applyBorder="1" applyAlignment="1" applyProtection="1">
      <alignment horizontal="left" vertical="center" shrinkToFit="1"/>
    </xf>
    <xf numFmtId="0" fontId="9" fillId="0" borderId="4" xfId="1" applyFont="1" applyBorder="1" applyAlignment="1" applyProtection="1">
      <alignment horizontal="center" vertical="center" wrapText="1" shrinkToFit="1"/>
    </xf>
    <xf numFmtId="0" fontId="9" fillId="0" borderId="4" xfId="1" applyFont="1" applyBorder="1" applyAlignment="1" applyProtection="1">
      <alignment horizontal="center" vertical="center" shrinkToFit="1"/>
    </xf>
    <xf numFmtId="0" fontId="9" fillId="0" borderId="3" xfId="1" applyFont="1" applyBorder="1" applyAlignment="1" applyProtection="1">
      <alignment horizontal="center" vertical="center" shrinkToFit="1"/>
    </xf>
    <xf numFmtId="0" fontId="11" fillId="2" borderId="4" xfId="1" applyFont="1" applyFill="1" applyBorder="1" applyAlignment="1" applyProtection="1">
      <alignment horizontal="left" vertical="center" wrapText="1"/>
    </xf>
    <xf numFmtId="0" fontId="11" fillId="3" borderId="4" xfId="1" applyFont="1" applyFill="1" applyBorder="1" applyAlignment="1" applyProtection="1">
      <alignment horizontal="center" vertical="center" wrapText="1"/>
    </xf>
    <xf numFmtId="0" fontId="11" fillId="3" borderId="1"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protection locked="0"/>
    </xf>
    <xf numFmtId="0" fontId="5" fillId="2" borderId="6" xfId="1" applyFont="1" applyFill="1" applyBorder="1" applyAlignment="1" applyProtection="1">
      <alignment horizontal="center" vertical="center" wrapText="1"/>
      <protection locked="0"/>
    </xf>
    <xf numFmtId="0" fontId="5" fillId="2" borderId="7" xfId="1" applyFont="1" applyFill="1" applyBorder="1" applyAlignment="1" applyProtection="1">
      <alignment horizontal="center" vertical="center" wrapText="1"/>
      <protection locked="0"/>
    </xf>
    <xf numFmtId="0" fontId="5" fillId="2" borderId="14"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wrapText="1"/>
      <protection locked="0"/>
    </xf>
    <xf numFmtId="0" fontId="5" fillId="2" borderId="11"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protection locked="0"/>
    </xf>
    <xf numFmtId="0" fontId="9" fillId="3" borderId="7" xfId="1" applyFont="1" applyFill="1" applyBorder="1" applyAlignment="1" applyProtection="1">
      <alignment horizontal="center" vertical="center"/>
      <protection locked="0"/>
    </xf>
    <xf numFmtId="0" fontId="9" fillId="3" borderId="14" xfId="1" applyFont="1" applyFill="1" applyBorder="1" applyAlignment="1" applyProtection="1">
      <alignment horizontal="center" vertical="center"/>
      <protection locked="0"/>
    </xf>
    <xf numFmtId="0" fontId="9" fillId="3" borderId="0" xfId="1" applyFont="1" applyFill="1" applyBorder="1" applyAlignment="1" applyProtection="1">
      <alignment horizontal="center" vertical="center"/>
      <protection locked="0"/>
    </xf>
    <xf numFmtId="0" fontId="9" fillId="3" borderId="13" xfId="1" applyFont="1" applyFill="1" applyBorder="1" applyAlignment="1" applyProtection="1">
      <alignment horizontal="center" vertical="center"/>
      <protection locked="0"/>
    </xf>
    <xf numFmtId="0" fontId="9" fillId="3" borderId="9" xfId="1" applyFont="1" applyFill="1" applyBorder="1" applyAlignment="1" applyProtection="1">
      <alignment horizontal="center" vertical="center"/>
      <protection locked="0"/>
    </xf>
    <xf numFmtId="0" fontId="9" fillId="3" borderId="10" xfId="1" applyFont="1" applyFill="1" applyBorder="1" applyAlignment="1" applyProtection="1">
      <alignment horizontal="center" vertical="center"/>
      <protection locked="0"/>
    </xf>
    <xf numFmtId="0" fontId="9" fillId="3" borderId="11" xfId="1" applyFont="1" applyFill="1" applyBorder="1" applyAlignment="1" applyProtection="1">
      <alignment horizontal="center" vertical="center"/>
      <protection locked="0"/>
    </xf>
    <xf numFmtId="0" fontId="13" fillId="2" borderId="9" xfId="1" applyFont="1" applyFill="1" applyBorder="1" applyAlignment="1" applyProtection="1">
      <alignment horizontal="center" vertical="center"/>
      <protection locked="0"/>
    </xf>
    <xf numFmtId="0" fontId="13" fillId="2" borderId="10" xfId="1" applyFont="1" applyFill="1" applyBorder="1" applyAlignment="1" applyProtection="1">
      <alignment horizontal="center" vertical="center"/>
      <protection locked="0"/>
    </xf>
    <xf numFmtId="0" fontId="13" fillId="2" borderId="11" xfId="1" applyFont="1" applyFill="1" applyBorder="1" applyAlignment="1" applyProtection="1">
      <alignment horizontal="center" vertical="center"/>
      <protection locked="0"/>
    </xf>
    <xf numFmtId="1" fontId="8" fillId="3" borderId="4" xfId="1" applyNumberFormat="1" applyFont="1" applyFill="1" applyBorder="1" applyAlignment="1" applyProtection="1">
      <alignment horizontal="center" vertical="center" shrinkToFit="1"/>
      <protection locked="0"/>
    </xf>
    <xf numFmtId="2" fontId="8" fillId="8" borderId="4" xfId="1" applyNumberFormat="1" applyFont="1" applyFill="1" applyBorder="1" applyAlignment="1" applyProtection="1">
      <alignment horizontal="center" vertical="center" shrinkToFit="1"/>
    </xf>
    <xf numFmtId="0" fontId="5" fillId="2" borderId="52" xfId="0"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5" fillId="2" borderId="54" xfId="0" applyFont="1" applyFill="1" applyBorder="1" applyAlignment="1" applyProtection="1">
      <alignment horizontal="center" vertical="center"/>
    </xf>
    <xf numFmtId="0" fontId="5" fillId="2" borderId="9" xfId="0" applyFont="1" applyFill="1" applyBorder="1" applyAlignment="1" applyProtection="1">
      <alignment horizontal="center" vertical="center" shrinkToFit="1"/>
    </xf>
    <xf numFmtId="0" fontId="5" fillId="2" borderId="10" xfId="0" applyFont="1" applyFill="1" applyBorder="1" applyAlignment="1" applyProtection="1">
      <alignment horizontal="center" vertical="center" shrinkToFit="1"/>
    </xf>
    <xf numFmtId="0" fontId="5" fillId="2" borderId="11" xfId="0" applyFont="1" applyFill="1" applyBorder="1" applyAlignment="1" applyProtection="1">
      <alignment horizontal="center" vertical="center" shrinkToFit="1"/>
    </xf>
    <xf numFmtId="0" fontId="6" fillId="2" borderId="5" xfId="0" applyFont="1" applyFill="1" applyBorder="1" applyAlignment="1" applyProtection="1">
      <alignment horizontal="center" vertical="center" wrapText="1" shrinkToFit="1"/>
      <protection locked="0"/>
    </xf>
    <xf numFmtId="1" fontId="8" fillId="2" borderId="5" xfId="0" applyNumberFormat="1" applyFont="1" applyFill="1" applyBorder="1" applyAlignment="1" applyProtection="1">
      <alignment horizontal="center" vertical="center" shrinkToFit="1"/>
      <protection locked="0"/>
    </xf>
    <xf numFmtId="1" fontId="8" fillId="2" borderId="6" xfId="0" applyNumberFormat="1" applyFont="1" applyFill="1" applyBorder="1" applyAlignment="1" applyProtection="1">
      <alignment horizontal="center" vertical="center" shrinkToFit="1"/>
      <protection locked="0"/>
    </xf>
    <xf numFmtId="1" fontId="8" fillId="2" borderId="7" xfId="0" applyNumberFormat="1" applyFont="1" applyFill="1" applyBorder="1" applyAlignment="1" applyProtection="1">
      <alignment horizontal="center" vertical="center" shrinkToFit="1"/>
      <protection locked="0"/>
    </xf>
    <xf numFmtId="1" fontId="8" fillId="2" borderId="14" xfId="0" applyNumberFormat="1" applyFont="1" applyFill="1" applyBorder="1" applyAlignment="1" applyProtection="1">
      <alignment horizontal="center" vertical="center" shrinkToFit="1"/>
      <protection locked="0"/>
    </xf>
    <xf numFmtId="1" fontId="8" fillId="2" borderId="0" xfId="0" applyNumberFormat="1" applyFont="1" applyFill="1" applyBorder="1" applyAlignment="1" applyProtection="1">
      <alignment horizontal="center" vertical="center" shrinkToFit="1"/>
      <protection locked="0"/>
    </xf>
    <xf numFmtId="1" fontId="8" fillId="2" borderId="13" xfId="0" applyNumberFormat="1" applyFont="1" applyFill="1" applyBorder="1" applyAlignment="1" applyProtection="1">
      <alignment horizontal="center" vertical="center" shrinkToFit="1"/>
      <protection locked="0"/>
    </xf>
    <xf numFmtId="1" fontId="8" fillId="2" borderId="9" xfId="0" applyNumberFormat="1" applyFont="1" applyFill="1" applyBorder="1" applyAlignment="1" applyProtection="1">
      <alignment horizontal="center" vertical="center" shrinkToFit="1"/>
      <protection locked="0"/>
    </xf>
    <xf numFmtId="1" fontId="8" fillId="2" borderId="10" xfId="0" applyNumberFormat="1" applyFont="1" applyFill="1" applyBorder="1" applyAlignment="1" applyProtection="1">
      <alignment horizontal="center" vertical="center" shrinkToFit="1"/>
      <protection locked="0"/>
    </xf>
    <xf numFmtId="1" fontId="8" fillId="2" borderId="11" xfId="0" applyNumberFormat="1" applyFont="1" applyFill="1" applyBorder="1" applyAlignment="1" applyProtection="1">
      <alignment horizontal="center" vertical="center" shrinkToFit="1"/>
      <protection locked="0"/>
    </xf>
    <xf numFmtId="0" fontId="13" fillId="0" borderId="5" xfId="0" applyFont="1" applyFill="1" applyBorder="1" applyAlignment="1" applyProtection="1">
      <alignment horizontal="center" vertical="center" wrapText="1"/>
      <protection locked="0"/>
    </xf>
    <xf numFmtId="0" fontId="13" fillId="0" borderId="6" xfId="0" applyFont="1" applyFill="1" applyBorder="1" applyAlignment="1" applyProtection="1">
      <alignment horizontal="center" vertical="center" wrapText="1"/>
      <protection locked="0"/>
    </xf>
    <xf numFmtId="0" fontId="13" fillId="0" borderId="62" xfId="0"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13" fillId="0" borderId="63" xfId="0" applyFont="1" applyFill="1" applyBorder="1" applyAlignment="1" applyProtection="1">
      <alignment horizontal="center" vertical="center" wrapText="1"/>
      <protection locked="0"/>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14"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3"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11" xfId="0" applyFont="1" applyBorder="1" applyAlignment="1" applyProtection="1">
      <alignment horizontal="center" vertical="center" wrapText="1"/>
    </xf>
    <xf numFmtId="0" fontId="8" fillId="0" borderId="5" xfId="0"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0" borderId="10" xfId="0" applyFont="1" applyFill="1" applyBorder="1" applyAlignment="1" applyProtection="1">
      <alignment horizontal="center" vertical="center"/>
      <protection locked="0"/>
    </xf>
    <xf numFmtId="0" fontId="5" fillId="2" borderId="59" xfId="1" applyFont="1" applyFill="1" applyBorder="1" applyAlignment="1" applyProtection="1">
      <alignment horizontal="center" vertical="center"/>
      <protection locked="0"/>
    </xf>
    <xf numFmtId="0" fontId="5" fillId="2" borderId="7"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protection locked="0"/>
    </xf>
    <xf numFmtId="0" fontId="5" fillId="2" borderId="11" xfId="1" applyFont="1" applyFill="1" applyBorder="1" applyAlignment="1" applyProtection="1">
      <alignment horizontal="center" vertical="center"/>
      <protection locked="0"/>
    </xf>
    <xf numFmtId="0" fontId="6" fillId="3" borderId="5" xfId="1" applyNumberFormat="1" applyFont="1" applyFill="1" applyBorder="1" applyAlignment="1" applyProtection="1">
      <alignment horizontal="center" vertical="center" shrinkToFit="1"/>
      <protection locked="0"/>
    </xf>
    <xf numFmtId="0" fontId="6" fillId="3" borderId="6" xfId="1" applyNumberFormat="1" applyFont="1" applyFill="1" applyBorder="1" applyAlignment="1" applyProtection="1">
      <alignment horizontal="center" vertical="center" shrinkToFit="1"/>
      <protection locked="0"/>
    </xf>
    <xf numFmtId="0" fontId="6" fillId="3" borderId="7" xfId="1" applyNumberFormat="1" applyFont="1" applyFill="1" applyBorder="1" applyAlignment="1" applyProtection="1">
      <alignment horizontal="center" vertical="center" shrinkToFit="1"/>
      <protection locked="0"/>
    </xf>
    <xf numFmtId="0" fontId="6" fillId="3" borderId="9" xfId="1" applyNumberFormat="1" applyFont="1" applyFill="1" applyBorder="1" applyAlignment="1" applyProtection="1">
      <alignment horizontal="center" vertical="center" shrinkToFit="1"/>
      <protection locked="0"/>
    </xf>
    <xf numFmtId="0" fontId="6" fillId="3" borderId="10" xfId="1" applyNumberFormat="1" applyFont="1" applyFill="1" applyBorder="1" applyAlignment="1" applyProtection="1">
      <alignment horizontal="center" vertical="center" shrinkToFit="1"/>
      <protection locked="0"/>
    </xf>
    <xf numFmtId="0" fontId="6" fillId="3" borderId="11" xfId="1" applyNumberFormat="1" applyFont="1" applyFill="1" applyBorder="1" applyAlignment="1" applyProtection="1">
      <alignment horizontal="center" vertical="center" shrinkToFit="1"/>
      <protection locked="0"/>
    </xf>
    <xf numFmtId="0" fontId="5" fillId="2" borderId="5" xfId="1" applyFont="1" applyFill="1" applyBorder="1" applyAlignment="1" applyProtection="1">
      <alignment horizontal="center" vertical="center"/>
      <protection locked="0"/>
    </xf>
    <xf numFmtId="0" fontId="5" fillId="2" borderId="6" xfId="1" applyFont="1" applyFill="1" applyBorder="1" applyAlignment="1" applyProtection="1">
      <alignment horizontal="center" vertical="center"/>
      <protection locked="0"/>
    </xf>
    <xf numFmtId="0" fontId="5" fillId="2" borderId="9" xfId="1" applyFont="1" applyFill="1" applyBorder="1" applyAlignment="1" applyProtection="1">
      <alignment horizontal="center" vertical="center"/>
      <protection locked="0"/>
    </xf>
    <xf numFmtId="0" fontId="5" fillId="2" borderId="10" xfId="1" applyFont="1" applyFill="1" applyBorder="1" applyAlignment="1" applyProtection="1">
      <alignment horizontal="center" vertical="center"/>
      <protection locked="0"/>
    </xf>
    <xf numFmtId="0" fontId="34" fillId="12" borderId="4" xfId="1" applyFont="1" applyFill="1" applyBorder="1" applyAlignment="1" applyProtection="1">
      <alignment horizontal="center" vertical="center"/>
    </xf>
    <xf numFmtId="0" fontId="34" fillId="6" borderId="4" xfId="1" applyFont="1" applyFill="1" applyBorder="1" applyAlignment="1" applyProtection="1">
      <alignment horizontal="center" vertical="center"/>
      <protection locked="0"/>
    </xf>
    <xf numFmtId="0" fontId="5" fillId="0" borderId="0" xfId="0" applyFont="1" applyFill="1" applyAlignment="1" applyProtection="1">
      <alignment shrinkToFit="1"/>
    </xf>
    <xf numFmtId="0" fontId="2" fillId="0" borderId="0" xfId="0" applyFont="1" applyFill="1" applyProtection="1"/>
    <xf numFmtId="0" fontId="5" fillId="0" borderId="4" xfId="0" applyFont="1" applyFill="1" applyBorder="1" applyAlignment="1" applyProtection="1">
      <alignment horizontal="center" vertical="center" wrapText="1"/>
    </xf>
    <xf numFmtId="0" fontId="8" fillId="9" borderId="5" xfId="1" applyFont="1" applyFill="1" applyBorder="1" applyAlignment="1" applyProtection="1">
      <alignment horizontal="center" vertical="center"/>
      <protection locked="0"/>
    </xf>
    <xf numFmtId="0" fontId="8" fillId="9" borderId="6" xfId="1" applyFont="1" applyFill="1" applyBorder="1" applyAlignment="1" applyProtection="1">
      <alignment horizontal="center" vertical="center"/>
      <protection locked="0"/>
    </xf>
    <xf numFmtId="0" fontId="8" fillId="9" borderId="62" xfId="1" applyFont="1" applyFill="1" applyBorder="1" applyAlignment="1" applyProtection="1">
      <alignment horizontal="center" vertical="center"/>
      <protection locked="0"/>
    </xf>
    <xf numFmtId="0" fontId="8" fillId="9" borderId="9" xfId="1" applyFont="1" applyFill="1" applyBorder="1" applyAlignment="1" applyProtection="1">
      <alignment horizontal="center" vertical="center"/>
      <protection locked="0"/>
    </xf>
    <xf numFmtId="0" fontId="8" fillId="9" borderId="10" xfId="1" applyFont="1" applyFill="1" applyBorder="1" applyAlignment="1" applyProtection="1">
      <alignment horizontal="center" vertical="center"/>
      <protection locked="0"/>
    </xf>
    <xf numFmtId="0" fontId="8" fillId="9" borderId="63" xfId="1" applyFont="1" applyFill="1" applyBorder="1" applyAlignment="1" applyProtection="1">
      <alignment horizontal="center" vertical="center"/>
      <protection locked="0"/>
    </xf>
    <xf numFmtId="0" fontId="5" fillId="0" borderId="6" xfId="0" applyFont="1" applyFill="1" applyBorder="1" applyAlignment="1" applyProtection="1">
      <alignment horizontal="left" vertical="center" shrinkToFit="1"/>
    </xf>
    <xf numFmtId="0" fontId="5" fillId="0" borderId="7" xfId="0" applyFont="1" applyFill="1" applyBorder="1" applyAlignment="1" applyProtection="1">
      <alignment horizontal="left" vertical="center" shrinkToFit="1"/>
    </xf>
    <xf numFmtId="0" fontId="5" fillId="0" borderId="0" xfId="0" applyFont="1" applyFill="1" applyAlignment="1" applyProtection="1">
      <alignment horizontal="left" shrinkToFit="1"/>
    </xf>
    <xf numFmtId="178" fontId="13" fillId="6" borderId="4" xfId="0"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xf>
    <xf numFmtId="0" fontId="12" fillId="2" borderId="0" xfId="1" applyFont="1" applyFill="1" applyBorder="1" applyAlignment="1" applyProtection="1">
      <alignment horizontal="center"/>
    </xf>
    <xf numFmtId="0" fontId="5" fillId="0" borderId="0" xfId="0" applyFont="1" applyFill="1" applyAlignment="1" applyProtection="1">
      <alignment horizontal="center" vertical="center" shrinkToFit="1"/>
    </xf>
    <xf numFmtId="0" fontId="5" fillId="0" borderId="13" xfId="0" applyFont="1" applyFill="1" applyBorder="1" applyAlignment="1" applyProtection="1">
      <alignment horizontal="center" vertical="center" shrinkToFit="1"/>
    </xf>
    <xf numFmtId="0" fontId="8" fillId="0" borderId="4"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2" fontId="8" fillId="0" borderId="4" xfId="0" applyNumberFormat="1" applyFont="1" applyFill="1" applyBorder="1" applyAlignment="1" applyProtection="1">
      <alignment horizontal="center" vertical="center"/>
    </xf>
    <xf numFmtId="2" fontId="8" fillId="6" borderId="4" xfId="0" applyNumberFormat="1" applyFont="1" applyFill="1" applyBorder="1" applyAlignment="1" applyProtection="1">
      <alignment horizontal="center" vertical="center"/>
    </xf>
    <xf numFmtId="0" fontId="2" fillId="0" borderId="4" xfId="0" applyFont="1" applyFill="1" applyBorder="1" applyProtection="1"/>
    <xf numFmtId="0" fontId="12" fillId="3" borderId="5" xfId="1" applyFont="1" applyFill="1" applyBorder="1" applyAlignment="1" applyProtection="1">
      <alignment horizontal="center" vertical="center" shrinkToFit="1"/>
    </xf>
    <xf numFmtId="0" fontId="12" fillId="3" borderId="6" xfId="1" applyFont="1" applyFill="1" applyBorder="1" applyAlignment="1" applyProtection="1">
      <alignment horizontal="center" vertical="center" shrinkToFit="1"/>
    </xf>
    <xf numFmtId="0" fontId="12" fillId="3" borderId="7" xfId="1" applyFont="1" applyFill="1" applyBorder="1" applyAlignment="1" applyProtection="1">
      <alignment horizontal="center" vertical="center" shrinkToFit="1"/>
    </xf>
    <xf numFmtId="0" fontId="12" fillId="3" borderId="14" xfId="1" applyFont="1" applyFill="1" applyBorder="1" applyAlignment="1" applyProtection="1">
      <alignment horizontal="center" vertical="center" shrinkToFit="1"/>
    </xf>
    <xf numFmtId="0" fontId="12" fillId="3" borderId="0" xfId="1" applyFont="1" applyFill="1" applyBorder="1" applyAlignment="1" applyProtection="1">
      <alignment horizontal="center" vertical="center" shrinkToFit="1"/>
    </xf>
    <xf numFmtId="0" fontId="12" fillId="3" borderId="13" xfId="1" applyFont="1" applyFill="1" applyBorder="1" applyAlignment="1" applyProtection="1">
      <alignment horizontal="center" vertical="center" shrinkToFit="1"/>
    </xf>
    <xf numFmtId="0" fontId="12" fillId="3" borderId="9" xfId="1" applyFont="1" applyFill="1" applyBorder="1" applyAlignment="1" applyProtection="1">
      <alignment horizontal="center" vertical="center" shrinkToFit="1"/>
    </xf>
    <xf numFmtId="0" fontId="12" fillId="3" borderId="10" xfId="1" applyFont="1" applyFill="1" applyBorder="1" applyAlignment="1" applyProtection="1">
      <alignment horizontal="center" vertical="center" shrinkToFit="1"/>
    </xf>
    <xf numFmtId="0" fontId="12" fillId="3" borderId="11" xfId="1" applyFont="1" applyFill="1" applyBorder="1" applyAlignment="1" applyProtection="1">
      <alignment horizontal="center" vertical="center" shrinkToFit="1"/>
    </xf>
    <xf numFmtId="0" fontId="13" fillId="3" borderId="5" xfId="1" applyFont="1" applyFill="1" applyBorder="1" applyAlignment="1" applyProtection="1">
      <alignment horizontal="center" vertical="center"/>
    </xf>
    <xf numFmtId="0" fontId="13" fillId="3" borderId="6" xfId="1" applyFont="1" applyFill="1" applyBorder="1" applyAlignment="1" applyProtection="1">
      <alignment horizontal="center" vertical="center"/>
    </xf>
    <xf numFmtId="0" fontId="13" fillId="3" borderId="7" xfId="1" applyFont="1" applyFill="1" applyBorder="1" applyAlignment="1" applyProtection="1">
      <alignment horizontal="center" vertical="center"/>
    </xf>
    <xf numFmtId="0" fontId="13" fillId="3" borderId="52" xfId="1" applyFont="1" applyFill="1" applyBorder="1" applyAlignment="1" applyProtection="1">
      <alignment horizontal="center" vertical="center"/>
    </xf>
    <xf numFmtId="0" fontId="13" fillId="3" borderId="53" xfId="1" applyFont="1" applyFill="1" applyBorder="1" applyAlignment="1" applyProtection="1">
      <alignment horizontal="center" vertical="center"/>
    </xf>
    <xf numFmtId="0" fontId="13" fillId="3" borderId="54" xfId="1" applyFont="1" applyFill="1" applyBorder="1" applyAlignment="1" applyProtection="1">
      <alignment horizontal="center" vertical="center"/>
    </xf>
    <xf numFmtId="0" fontId="19" fillId="2" borderId="5" xfId="1" applyFont="1" applyFill="1" applyBorder="1" applyAlignment="1" applyProtection="1">
      <alignment horizontal="center" vertical="center" wrapText="1"/>
    </xf>
    <xf numFmtId="0" fontId="19" fillId="2" borderId="6" xfId="1" applyFont="1" applyFill="1" applyBorder="1" applyAlignment="1" applyProtection="1">
      <alignment horizontal="center" vertical="center"/>
    </xf>
    <xf numFmtId="0" fontId="19" fillId="2" borderId="7" xfId="1" applyFont="1" applyFill="1" applyBorder="1" applyAlignment="1" applyProtection="1">
      <alignment horizontal="center" vertical="center"/>
    </xf>
    <xf numFmtId="0" fontId="19" fillId="2" borderId="14" xfId="1" applyFont="1" applyFill="1" applyBorder="1" applyAlignment="1" applyProtection="1">
      <alignment horizontal="center" vertical="center"/>
    </xf>
    <xf numFmtId="0" fontId="19" fillId="2" borderId="0" xfId="1" applyFont="1" applyFill="1" applyBorder="1" applyAlignment="1" applyProtection="1">
      <alignment horizontal="center" vertical="center"/>
    </xf>
    <xf numFmtId="0" fontId="19" fillId="2" borderId="13" xfId="1" applyFont="1" applyFill="1" applyBorder="1" applyAlignment="1" applyProtection="1">
      <alignment horizontal="center" vertical="center"/>
    </xf>
    <xf numFmtId="0" fontId="19" fillId="2" borderId="9" xfId="1" applyFont="1" applyFill="1" applyBorder="1" applyAlignment="1" applyProtection="1">
      <alignment horizontal="center" vertical="center"/>
    </xf>
    <xf numFmtId="0" fontId="19" fillId="2" borderId="10" xfId="1" applyFont="1" applyFill="1" applyBorder="1" applyAlignment="1" applyProtection="1">
      <alignment horizontal="center" vertical="center"/>
    </xf>
    <xf numFmtId="0" fontId="19" fillId="2" borderId="11" xfId="1" applyFont="1" applyFill="1" applyBorder="1" applyAlignment="1" applyProtection="1">
      <alignment horizontal="center" vertical="center"/>
    </xf>
    <xf numFmtId="2" fontId="8" fillId="3" borderId="5" xfId="1" applyNumberFormat="1" applyFont="1" applyFill="1" applyBorder="1" applyAlignment="1" applyProtection="1">
      <alignment horizontal="center" vertical="center" shrinkToFit="1"/>
    </xf>
    <xf numFmtId="2" fontId="8" fillId="3" borderId="6" xfId="1" applyNumberFormat="1" applyFont="1" applyFill="1" applyBorder="1" applyAlignment="1" applyProtection="1">
      <alignment horizontal="center" vertical="center" shrinkToFit="1"/>
    </xf>
    <xf numFmtId="2" fontId="8" fillId="3" borderId="7" xfId="1" applyNumberFormat="1" applyFont="1" applyFill="1" applyBorder="1" applyAlignment="1" applyProtection="1">
      <alignment horizontal="center" vertical="center" shrinkToFit="1"/>
    </xf>
    <xf numFmtId="2" fontId="8" fillId="3" borderId="14" xfId="1" applyNumberFormat="1" applyFont="1" applyFill="1" applyBorder="1" applyAlignment="1" applyProtection="1">
      <alignment horizontal="center" vertical="center" shrinkToFit="1"/>
    </xf>
    <xf numFmtId="2" fontId="8" fillId="3" borderId="0" xfId="1" applyNumberFormat="1" applyFont="1" applyFill="1" applyBorder="1" applyAlignment="1" applyProtection="1">
      <alignment horizontal="center" vertical="center" shrinkToFit="1"/>
    </xf>
    <xf numFmtId="2" fontId="8" fillId="3" borderId="13" xfId="1" applyNumberFormat="1" applyFont="1" applyFill="1" applyBorder="1" applyAlignment="1" applyProtection="1">
      <alignment horizontal="center" vertical="center" shrinkToFit="1"/>
    </xf>
    <xf numFmtId="0" fontId="8" fillId="2" borderId="5" xfId="1" applyFont="1" applyFill="1" applyBorder="1" applyAlignment="1" applyProtection="1">
      <alignment horizontal="center" vertical="center" shrinkToFit="1"/>
    </xf>
    <xf numFmtId="0" fontId="8" fillId="2" borderId="6" xfId="1" applyFont="1" applyFill="1" applyBorder="1" applyAlignment="1" applyProtection="1">
      <alignment horizontal="center" vertical="center" shrinkToFit="1"/>
    </xf>
    <xf numFmtId="0" fontId="8" fillId="2" borderId="7" xfId="1" applyFont="1" applyFill="1" applyBorder="1" applyAlignment="1" applyProtection="1">
      <alignment horizontal="center" vertical="center" shrinkToFit="1"/>
    </xf>
    <xf numFmtId="0" fontId="8" fillId="2" borderId="14" xfId="1" applyFont="1" applyFill="1" applyBorder="1" applyAlignment="1" applyProtection="1">
      <alignment horizontal="center" vertical="center" shrinkToFit="1"/>
    </xf>
    <xf numFmtId="0" fontId="8" fillId="2" borderId="0" xfId="1" applyFont="1" applyFill="1" applyBorder="1" applyAlignment="1" applyProtection="1">
      <alignment horizontal="center" vertical="center" shrinkToFit="1"/>
    </xf>
    <xf numFmtId="0" fontId="8" fillId="2" borderId="13" xfId="1" applyFont="1" applyFill="1" applyBorder="1" applyAlignment="1" applyProtection="1">
      <alignment horizontal="center" vertical="center" shrinkToFit="1"/>
    </xf>
    <xf numFmtId="2" fontId="8" fillId="4" borderId="5" xfId="1" applyNumberFormat="1" applyFont="1" applyFill="1" applyBorder="1" applyAlignment="1" applyProtection="1">
      <alignment horizontal="center" vertical="center" shrinkToFit="1"/>
    </xf>
    <xf numFmtId="2" fontId="8" fillId="4" borderId="6" xfId="1" applyNumberFormat="1" applyFont="1" applyFill="1" applyBorder="1" applyAlignment="1" applyProtection="1">
      <alignment horizontal="center" vertical="center" shrinkToFit="1"/>
    </xf>
    <xf numFmtId="2" fontId="8" fillId="4" borderId="7" xfId="1" applyNumberFormat="1" applyFont="1" applyFill="1" applyBorder="1" applyAlignment="1" applyProtection="1">
      <alignment horizontal="center" vertical="center" shrinkToFit="1"/>
    </xf>
    <xf numFmtId="2" fontId="8" fillId="4" borderId="14" xfId="1" applyNumberFormat="1" applyFont="1" applyFill="1" applyBorder="1" applyAlignment="1" applyProtection="1">
      <alignment horizontal="center" vertical="center" shrinkToFit="1"/>
    </xf>
    <xf numFmtId="2" fontId="8" fillId="4" borderId="0" xfId="1" applyNumberFormat="1" applyFont="1" applyFill="1" applyBorder="1" applyAlignment="1" applyProtection="1">
      <alignment horizontal="center" vertical="center" shrinkToFit="1"/>
    </xf>
    <xf numFmtId="2" fontId="8" fillId="4" borderId="13"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xf>
    <xf numFmtId="0" fontId="9" fillId="2" borderId="56" xfId="1" applyFont="1" applyFill="1" applyBorder="1" applyAlignment="1" applyProtection="1">
      <alignment horizontal="center" vertical="center"/>
    </xf>
    <xf numFmtId="0" fontId="9" fillId="2" borderId="57" xfId="1"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8" fillId="0" borderId="10" xfId="0" applyFont="1" applyFill="1" applyBorder="1" applyAlignment="1" applyProtection="1">
      <alignment horizontal="center" vertical="center"/>
    </xf>
    <xf numFmtId="2" fontId="6" fillId="3" borderId="5" xfId="1" applyNumberFormat="1" applyFont="1" applyFill="1" applyBorder="1" applyAlignment="1" applyProtection="1">
      <alignment horizontal="center" vertical="center" wrapText="1" shrinkToFit="1"/>
    </xf>
    <xf numFmtId="2" fontId="6" fillId="3" borderId="6" xfId="1" applyNumberFormat="1" applyFont="1" applyFill="1" applyBorder="1" applyAlignment="1" applyProtection="1">
      <alignment horizontal="center" vertical="center" shrinkToFit="1"/>
    </xf>
    <xf numFmtId="2" fontId="6" fillId="3" borderId="7" xfId="1" applyNumberFormat="1" applyFont="1" applyFill="1" applyBorder="1" applyAlignment="1" applyProtection="1">
      <alignment horizontal="center" vertical="center" shrinkToFit="1"/>
    </xf>
    <xf numFmtId="2" fontId="6" fillId="3" borderId="9" xfId="1" applyNumberFormat="1" applyFont="1" applyFill="1" applyBorder="1" applyAlignment="1" applyProtection="1">
      <alignment horizontal="center" vertical="center" shrinkToFit="1"/>
    </xf>
    <xf numFmtId="2" fontId="6" fillId="3" borderId="10" xfId="1" applyNumberFormat="1" applyFont="1" applyFill="1" applyBorder="1" applyAlignment="1" applyProtection="1">
      <alignment horizontal="center" vertical="center" shrinkToFit="1"/>
    </xf>
    <xf numFmtId="2" fontId="6" fillId="3" borderId="11" xfId="1" applyNumberFormat="1" applyFont="1" applyFill="1" applyBorder="1" applyAlignment="1" applyProtection="1">
      <alignment horizontal="center" vertical="center" shrinkToFit="1"/>
    </xf>
    <xf numFmtId="2" fontId="6" fillId="3" borderId="5" xfId="1" applyNumberFormat="1" applyFont="1" applyFill="1" applyBorder="1" applyAlignment="1" applyProtection="1">
      <alignment horizontal="center" vertical="center" shrinkToFit="1"/>
    </xf>
    <xf numFmtId="0" fontId="8" fillId="9" borderId="5" xfId="1" applyFont="1" applyFill="1" applyBorder="1" applyAlignment="1" applyProtection="1">
      <alignment horizontal="center" vertical="center"/>
    </xf>
    <xf numFmtId="0" fontId="8" fillId="9" borderId="6" xfId="1" applyFont="1" applyFill="1" applyBorder="1" applyAlignment="1" applyProtection="1">
      <alignment horizontal="center" vertical="center"/>
    </xf>
    <xf numFmtId="0" fontId="8" fillId="9" borderId="62" xfId="1" applyFont="1" applyFill="1" applyBorder="1" applyAlignment="1" applyProtection="1">
      <alignment horizontal="center" vertical="center"/>
    </xf>
    <xf numFmtId="0" fontId="8" fillId="9" borderId="9" xfId="1" applyFont="1" applyFill="1" applyBorder="1" applyAlignment="1" applyProtection="1">
      <alignment horizontal="center" vertical="center"/>
    </xf>
    <xf numFmtId="0" fontId="8" fillId="9" borderId="10" xfId="1" applyFont="1" applyFill="1" applyBorder="1" applyAlignment="1" applyProtection="1">
      <alignment horizontal="center" vertical="center"/>
    </xf>
    <xf numFmtId="0" fontId="8" fillId="9" borderId="63" xfId="1" applyFont="1" applyFill="1" applyBorder="1" applyAlignment="1" applyProtection="1">
      <alignment horizontal="center" vertical="center"/>
    </xf>
    <xf numFmtId="0" fontId="13" fillId="0" borderId="5" xfId="0" applyFont="1" applyFill="1" applyBorder="1" applyAlignment="1" applyProtection="1">
      <alignment horizontal="center" vertical="center" wrapText="1"/>
    </xf>
    <xf numFmtId="0" fontId="13" fillId="0" borderId="6" xfId="0" applyFont="1" applyFill="1" applyBorder="1" applyAlignment="1" applyProtection="1">
      <alignment horizontal="center" vertical="center" wrapText="1"/>
    </xf>
    <xf numFmtId="0" fontId="13" fillId="0" borderId="62" xfId="0" applyFont="1" applyFill="1" applyBorder="1" applyAlignment="1" applyProtection="1">
      <alignment horizontal="center" vertical="center" wrapText="1"/>
    </xf>
    <xf numFmtId="0" fontId="13" fillId="0" borderId="9" xfId="0"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63" xfId="0" applyFont="1" applyFill="1" applyBorder="1" applyAlignment="1" applyProtection="1">
      <alignment horizontal="center" vertical="center" wrapText="1"/>
    </xf>
    <xf numFmtId="0" fontId="8" fillId="4" borderId="5" xfId="1" applyFont="1" applyFill="1" applyBorder="1" applyAlignment="1" applyProtection="1">
      <alignment horizontal="center" vertical="center"/>
    </xf>
    <xf numFmtId="0" fontId="8" fillId="4" borderId="6" xfId="1" applyFont="1" applyFill="1" applyBorder="1" applyAlignment="1" applyProtection="1">
      <alignment horizontal="center" vertical="center"/>
    </xf>
    <xf numFmtId="0" fontId="8" fillId="4" borderId="14" xfId="1" applyFont="1" applyFill="1" applyBorder="1" applyAlignment="1" applyProtection="1">
      <alignment horizontal="center" vertical="center"/>
    </xf>
    <xf numFmtId="0" fontId="8" fillId="4" borderId="0" xfId="1" applyFont="1" applyFill="1" applyAlignment="1" applyProtection="1">
      <alignment horizontal="center" vertical="center"/>
    </xf>
    <xf numFmtId="0" fontId="8" fillId="4" borderId="9" xfId="1" applyFont="1" applyFill="1" applyBorder="1" applyAlignment="1" applyProtection="1">
      <alignment horizontal="center" vertical="center"/>
    </xf>
    <xf numFmtId="0" fontId="8" fillId="4" borderId="10" xfId="1" applyFont="1" applyFill="1" applyBorder="1" applyAlignment="1" applyProtection="1">
      <alignment horizontal="center" vertical="center"/>
    </xf>
    <xf numFmtId="0" fontId="8" fillId="4" borderId="18" xfId="1" applyFont="1" applyFill="1" applyBorder="1" applyAlignment="1" applyProtection="1">
      <alignment horizontal="center" vertical="center"/>
    </xf>
    <xf numFmtId="0" fontId="8" fillId="4" borderId="16" xfId="1" applyFont="1" applyFill="1" applyBorder="1" applyAlignment="1" applyProtection="1">
      <alignment horizontal="center" vertical="center"/>
    </xf>
    <xf numFmtId="0" fontId="8" fillId="4" borderId="0" xfId="1" applyFont="1" applyFill="1" applyBorder="1" applyAlignment="1" applyProtection="1">
      <alignment horizontal="center" vertical="center"/>
    </xf>
    <xf numFmtId="0" fontId="8" fillId="4" borderId="23" xfId="1" applyFont="1" applyFill="1" applyBorder="1" applyAlignment="1" applyProtection="1">
      <alignment horizontal="center" vertical="center"/>
    </xf>
    <xf numFmtId="0" fontId="8" fillId="4" borderId="22" xfId="1" applyFont="1" applyFill="1" applyBorder="1" applyAlignment="1" applyProtection="1">
      <alignment horizontal="center" vertical="center"/>
    </xf>
    <xf numFmtId="0" fontId="13" fillId="5" borderId="114" xfId="1" applyFont="1" applyFill="1" applyBorder="1" applyAlignment="1" applyProtection="1">
      <alignment horizontal="right" vertical="center" shrinkToFit="1"/>
    </xf>
    <xf numFmtId="0" fontId="13" fillId="5" borderId="112" xfId="1" applyFont="1" applyFill="1" applyBorder="1" applyAlignment="1" applyProtection="1">
      <alignment horizontal="right" vertical="center" shrinkToFit="1"/>
    </xf>
    <xf numFmtId="0" fontId="13" fillId="5" borderId="32" xfId="1" applyFont="1" applyFill="1" applyBorder="1" applyAlignment="1" applyProtection="1">
      <alignment horizontal="right" vertical="center" shrinkToFit="1"/>
    </xf>
    <xf numFmtId="0" fontId="13" fillId="5" borderId="51" xfId="1" applyFont="1" applyFill="1" applyBorder="1" applyAlignment="1" applyProtection="1">
      <alignment horizontal="right" vertical="center" shrinkToFit="1"/>
    </xf>
    <xf numFmtId="0" fontId="6" fillId="2" borderId="12" xfId="0" applyFont="1" applyFill="1" applyBorder="1" applyAlignment="1" applyProtection="1">
      <alignment horizontal="center" vertical="center"/>
    </xf>
    <xf numFmtId="0" fontId="8" fillId="2" borderId="5" xfId="1" applyFont="1" applyFill="1" applyBorder="1" applyAlignment="1" applyProtection="1">
      <alignment vertical="center"/>
    </xf>
    <xf numFmtId="0" fontId="8" fillId="2" borderId="6" xfId="1" applyFont="1" applyFill="1" applyBorder="1" applyAlignment="1" applyProtection="1">
      <alignment vertical="center"/>
    </xf>
    <xf numFmtId="0" fontId="8" fillId="2" borderId="7" xfId="1" applyFont="1" applyFill="1" applyBorder="1" applyAlignment="1" applyProtection="1">
      <alignment vertical="center"/>
    </xf>
    <xf numFmtId="0" fontId="8" fillId="2" borderId="14" xfId="1" applyFont="1" applyFill="1" applyBorder="1" applyAlignment="1" applyProtection="1">
      <alignment vertical="center"/>
    </xf>
    <xf numFmtId="0" fontId="8" fillId="3" borderId="0" xfId="1" applyFont="1" applyFill="1" applyBorder="1" applyAlignment="1" applyProtection="1">
      <alignment vertical="center"/>
    </xf>
    <xf numFmtId="0" fontId="8" fillId="2" borderId="13" xfId="1" applyFont="1" applyFill="1" applyBorder="1" applyAlignment="1" applyProtection="1">
      <alignment vertical="center"/>
    </xf>
    <xf numFmtId="0" fontId="8" fillId="2" borderId="9" xfId="1" applyFont="1" applyFill="1" applyBorder="1" applyAlignment="1" applyProtection="1">
      <alignment vertical="center"/>
    </xf>
    <xf numFmtId="0" fontId="8" fillId="2" borderId="10" xfId="1" applyFont="1" applyFill="1" applyBorder="1" applyAlignment="1" applyProtection="1">
      <alignment vertical="center"/>
    </xf>
    <xf numFmtId="0" fontId="8" fillId="2" borderId="11" xfId="1" applyFont="1" applyFill="1" applyBorder="1" applyAlignment="1" applyProtection="1">
      <alignment vertical="center"/>
    </xf>
    <xf numFmtId="176" fontId="6" fillId="2" borderId="1" xfId="0" applyNumberFormat="1" applyFont="1" applyFill="1" applyBorder="1" applyAlignment="1" applyProtection="1">
      <alignment horizontal="center" vertical="center"/>
    </xf>
    <xf numFmtId="176" fontId="6" fillId="2" borderId="2" xfId="0" applyNumberFormat="1" applyFont="1" applyFill="1" applyBorder="1" applyAlignment="1" applyProtection="1">
      <alignment horizontal="center" vertical="center"/>
    </xf>
    <xf numFmtId="176" fontId="6" fillId="2" borderId="3" xfId="0"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shrinkToFit="1"/>
    </xf>
    <xf numFmtId="0" fontId="5" fillId="2" borderId="2" xfId="0" applyFont="1" applyFill="1" applyBorder="1" applyAlignment="1" applyProtection="1">
      <alignment horizontal="center" vertical="center" shrinkToFit="1"/>
    </xf>
    <xf numFmtId="0" fontId="5" fillId="2" borderId="3" xfId="0" applyFont="1" applyFill="1" applyBorder="1" applyAlignment="1" applyProtection="1">
      <alignment horizontal="center" vertical="center" shrinkToFit="1"/>
    </xf>
    <xf numFmtId="0" fontId="6" fillId="2" borderId="4"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7" fillId="2" borderId="9" xfId="0" applyFont="1" applyFill="1" applyBorder="1" applyAlignment="1" applyProtection="1">
      <alignment horizontal="center" vertical="center"/>
    </xf>
    <xf numFmtId="0" fontId="7" fillId="2" borderId="10" xfId="0" applyFont="1" applyFill="1" applyBorder="1" applyAlignment="1" applyProtection="1">
      <alignment horizontal="center" vertical="center"/>
    </xf>
    <xf numFmtId="0" fontId="7" fillId="2" borderId="11" xfId="0" applyFont="1" applyFill="1" applyBorder="1" applyAlignment="1" applyProtection="1">
      <alignment horizontal="center" vertical="center"/>
    </xf>
    <xf numFmtId="0" fontId="5" fillId="2" borderId="108" xfId="0" applyFont="1" applyFill="1" applyBorder="1" applyAlignment="1" applyProtection="1">
      <alignment horizontal="center" vertical="center"/>
    </xf>
    <xf numFmtId="0" fontId="5" fillId="2" borderId="109" xfId="0" applyFont="1" applyFill="1" applyBorder="1" applyAlignment="1" applyProtection="1">
      <alignment horizontal="center" vertical="center"/>
    </xf>
    <xf numFmtId="0" fontId="5" fillId="2" borderId="110"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 fillId="2" borderId="57" xfId="0" applyFont="1" applyFill="1" applyBorder="1" applyAlignment="1" applyProtection="1">
      <alignment horizontal="center" vertical="center"/>
    </xf>
    <xf numFmtId="177" fontId="8" fillId="4" borderId="14" xfId="1" applyNumberFormat="1" applyFont="1" applyFill="1" applyBorder="1" applyAlignment="1" applyProtection="1">
      <alignment horizontal="center" vertical="center"/>
    </xf>
    <xf numFmtId="177" fontId="8" fillId="4" borderId="0" xfId="1" applyNumberFormat="1" applyFont="1" applyFill="1" applyAlignment="1" applyProtection="1">
      <alignment horizontal="center" vertical="center"/>
    </xf>
    <xf numFmtId="177" fontId="8" fillId="4" borderId="9" xfId="1" applyNumberFormat="1" applyFont="1" applyFill="1" applyBorder="1" applyAlignment="1" applyProtection="1">
      <alignment horizontal="center" vertical="center"/>
    </xf>
    <xf numFmtId="177" fontId="8" fillId="4" borderId="10" xfId="1" applyNumberFormat="1" applyFont="1" applyFill="1" applyBorder="1" applyAlignment="1" applyProtection="1">
      <alignment horizontal="center" vertical="center"/>
    </xf>
    <xf numFmtId="177" fontId="13" fillId="4" borderId="73" xfId="1" applyNumberFormat="1" applyFont="1" applyFill="1" applyBorder="1" applyAlignment="1" applyProtection="1">
      <alignment horizontal="center" vertical="center"/>
    </xf>
    <xf numFmtId="177" fontId="13" fillId="4" borderId="2" xfId="1" applyNumberFormat="1" applyFont="1" applyFill="1" applyBorder="1" applyAlignment="1" applyProtection="1">
      <alignment horizontal="center" vertical="center"/>
    </xf>
    <xf numFmtId="0" fontId="13" fillId="2" borderId="1" xfId="1" applyFont="1" applyFill="1" applyBorder="1" applyAlignment="1" applyProtection="1">
      <alignment horizontal="right" vertical="center"/>
    </xf>
    <xf numFmtId="0" fontId="13" fillId="2" borderId="2" xfId="1" applyFont="1" applyFill="1" applyBorder="1" applyAlignment="1" applyProtection="1">
      <alignment horizontal="right" vertical="center"/>
    </xf>
    <xf numFmtId="0" fontId="13" fillId="2" borderId="5" xfId="1" applyFont="1" applyFill="1" applyBorder="1" applyAlignment="1" applyProtection="1">
      <alignment horizontal="center" vertical="center"/>
    </xf>
    <xf numFmtId="0" fontId="13" fillId="2" borderId="6" xfId="1" applyFont="1" applyFill="1" applyBorder="1" applyAlignment="1" applyProtection="1">
      <alignment horizontal="center" vertical="center"/>
    </xf>
    <xf numFmtId="0" fontId="13" fillId="2" borderId="9" xfId="1" applyFont="1" applyFill="1" applyBorder="1" applyAlignment="1" applyProtection="1">
      <alignment horizontal="center" vertical="center"/>
    </xf>
    <xf numFmtId="0" fontId="13" fillId="2" borderId="10" xfId="1" applyFont="1" applyFill="1" applyBorder="1" applyAlignment="1" applyProtection="1">
      <alignment horizontal="center" vertical="center"/>
    </xf>
    <xf numFmtId="0" fontId="13" fillId="2" borderId="59" xfId="1" applyFont="1" applyFill="1" applyBorder="1" applyAlignment="1" applyProtection="1">
      <alignment horizontal="center" vertical="center"/>
    </xf>
    <xf numFmtId="0" fontId="13" fillId="2" borderId="62" xfId="1" applyFont="1" applyFill="1" applyBorder="1" applyAlignment="1" applyProtection="1">
      <alignment horizontal="center" vertical="center"/>
    </xf>
    <xf numFmtId="0" fontId="13" fillId="2" borderId="61" xfId="1" applyFont="1" applyFill="1" applyBorder="1" applyAlignment="1" applyProtection="1">
      <alignment horizontal="center" vertical="center"/>
    </xf>
    <xf numFmtId="0" fontId="13" fillId="2" borderId="63" xfId="1" applyFont="1" applyFill="1" applyBorder="1" applyAlignment="1" applyProtection="1">
      <alignment horizontal="center" vertical="center"/>
    </xf>
    <xf numFmtId="0" fontId="13" fillId="2" borderId="121" xfId="1" applyFont="1" applyFill="1" applyBorder="1" applyAlignment="1" applyProtection="1">
      <alignment horizontal="center" vertical="center"/>
    </xf>
    <xf numFmtId="0" fontId="13" fillId="2" borderId="16" xfId="1" applyFont="1" applyFill="1" applyBorder="1" applyAlignment="1" applyProtection="1">
      <alignment horizontal="center" vertical="center"/>
    </xf>
    <xf numFmtId="0" fontId="13" fillId="2" borderId="122" xfId="1" applyFont="1" applyFill="1" applyBorder="1" applyAlignment="1" applyProtection="1">
      <alignment horizontal="center" vertical="center"/>
    </xf>
    <xf numFmtId="0" fontId="13" fillId="2" borderId="75" xfId="1" applyFont="1" applyFill="1" applyBorder="1" applyAlignment="1" applyProtection="1">
      <alignment horizontal="center" vertical="center"/>
    </xf>
    <xf numFmtId="0" fontId="13" fillId="2" borderId="42" xfId="1" applyFont="1" applyFill="1" applyBorder="1" applyAlignment="1" applyProtection="1">
      <alignment horizontal="center" vertical="center"/>
    </xf>
    <xf numFmtId="0" fontId="13" fillId="4" borderId="121" xfId="1" applyFont="1" applyFill="1" applyBorder="1" applyAlignment="1" applyProtection="1">
      <alignment horizontal="center" vertical="center"/>
    </xf>
    <xf numFmtId="0" fontId="13" fillId="4" borderId="16" xfId="1" applyFont="1" applyFill="1" applyBorder="1" applyAlignment="1" applyProtection="1">
      <alignment horizontal="center" vertical="center"/>
    </xf>
    <xf numFmtId="0" fontId="13" fillId="4" borderId="122" xfId="1" applyFont="1" applyFill="1" applyBorder="1" applyAlignment="1" applyProtection="1">
      <alignment horizontal="center" vertical="center"/>
    </xf>
    <xf numFmtId="0" fontId="13" fillId="4" borderId="61" xfId="1" applyFont="1" applyFill="1" applyBorder="1" applyAlignment="1" applyProtection="1">
      <alignment horizontal="center" vertical="center"/>
    </xf>
    <xf numFmtId="0" fontId="13" fillId="4" borderId="10" xfId="1" applyFont="1" applyFill="1" applyBorder="1" applyAlignment="1" applyProtection="1">
      <alignment horizontal="center" vertical="center"/>
    </xf>
    <xf numFmtId="0" fontId="13" fillId="4" borderId="63" xfId="1" applyFont="1" applyFill="1" applyBorder="1" applyAlignment="1" applyProtection="1">
      <alignment horizontal="center" vertical="center"/>
    </xf>
    <xf numFmtId="0" fontId="13" fillId="2" borderId="14" xfId="1" applyFont="1" applyFill="1" applyBorder="1" applyAlignment="1" applyProtection="1">
      <alignment horizontal="right" vertical="center"/>
    </xf>
    <xf numFmtId="0" fontId="13" fillId="2" borderId="0" xfId="1" applyFont="1" applyFill="1" applyBorder="1" applyAlignment="1" applyProtection="1">
      <alignment horizontal="right" vertical="center"/>
    </xf>
    <xf numFmtId="0" fontId="13" fillId="2" borderId="18" xfId="1" applyFont="1" applyFill="1" applyBorder="1" applyAlignment="1" applyProtection="1">
      <alignment horizontal="center" vertical="center"/>
    </xf>
    <xf numFmtId="0" fontId="13" fillId="2" borderId="14" xfId="1" applyFont="1" applyFill="1" applyBorder="1" applyAlignment="1" applyProtection="1">
      <alignment horizontal="center" vertical="center"/>
    </xf>
    <xf numFmtId="0" fontId="13" fillId="3" borderId="0" xfId="1" applyFont="1" applyFill="1" applyBorder="1" applyAlignment="1" applyProtection="1">
      <alignment horizontal="center" vertical="center"/>
    </xf>
    <xf numFmtId="0" fontId="13" fillId="2" borderId="93" xfId="1" applyFont="1" applyFill="1" applyBorder="1" applyAlignment="1" applyProtection="1">
      <alignment horizontal="center" vertical="center"/>
    </xf>
    <xf numFmtId="0" fontId="13" fillId="2" borderId="34" xfId="1" applyFont="1" applyFill="1" applyBorder="1" applyAlignment="1" applyProtection="1">
      <alignment horizontal="center" vertical="center"/>
    </xf>
    <xf numFmtId="0" fontId="13" fillId="2" borderId="35" xfId="1" applyFont="1" applyFill="1" applyBorder="1" applyAlignment="1" applyProtection="1">
      <alignment horizontal="center" vertical="center"/>
    </xf>
    <xf numFmtId="0" fontId="13" fillId="2" borderId="129" xfId="1" applyFont="1" applyFill="1" applyBorder="1" applyAlignment="1" applyProtection="1">
      <alignment horizontal="center" vertical="center"/>
    </xf>
    <xf numFmtId="0" fontId="13" fillId="2" borderId="60" xfId="1" applyFont="1" applyFill="1" applyBorder="1" applyAlignment="1" applyProtection="1">
      <alignment horizontal="center" vertical="center"/>
    </xf>
    <xf numFmtId="0" fontId="13" fillId="2" borderId="128" xfId="1" applyFont="1" applyFill="1" applyBorder="1" applyAlignment="1" applyProtection="1">
      <alignment horizontal="center" vertical="center"/>
    </xf>
    <xf numFmtId="0" fontId="13" fillId="2" borderId="31" xfId="1" applyFont="1" applyFill="1" applyBorder="1" applyAlignment="1" applyProtection="1">
      <alignment horizontal="center" vertical="center"/>
    </xf>
    <xf numFmtId="0" fontId="13" fillId="2" borderId="38" xfId="1" applyFont="1" applyFill="1" applyBorder="1" applyAlignment="1" applyProtection="1">
      <alignment horizontal="center" vertical="center"/>
    </xf>
    <xf numFmtId="177" fontId="13" fillId="4" borderId="6" xfId="1" applyNumberFormat="1" applyFont="1" applyFill="1" applyBorder="1" applyAlignment="1" applyProtection="1">
      <alignment horizontal="center" vertical="center"/>
    </xf>
    <xf numFmtId="177" fontId="13" fillId="4" borderId="0" xfId="1" applyNumberFormat="1" applyFont="1" applyFill="1" applyBorder="1" applyAlignment="1" applyProtection="1">
      <alignment horizontal="center" vertical="center"/>
    </xf>
    <xf numFmtId="177" fontId="13" fillId="4" borderId="35" xfId="1" applyNumberFormat="1" applyFont="1" applyFill="1" applyBorder="1" applyAlignment="1" applyProtection="1">
      <alignment horizontal="center" vertical="center"/>
    </xf>
    <xf numFmtId="0" fontId="13" fillId="2" borderId="9" xfId="1" applyFont="1" applyFill="1" applyBorder="1" applyAlignment="1" applyProtection="1">
      <alignment horizontal="right" vertical="center"/>
    </xf>
    <xf numFmtId="0" fontId="13" fillId="2" borderId="10" xfId="1" applyFont="1" applyFill="1" applyBorder="1" applyAlignment="1" applyProtection="1">
      <alignment horizontal="right" vertical="center"/>
    </xf>
    <xf numFmtId="0" fontId="13" fillId="2" borderId="76" xfId="1" applyFont="1" applyFill="1" applyBorder="1" applyAlignment="1" applyProtection="1">
      <alignment horizontal="right" vertical="center"/>
    </xf>
    <xf numFmtId="0" fontId="13" fillId="2" borderId="86" xfId="1" applyFont="1" applyFill="1" applyBorder="1" applyAlignment="1" applyProtection="1">
      <alignment horizontal="right" vertical="center"/>
    </xf>
    <xf numFmtId="0" fontId="13" fillId="2" borderId="0" xfId="1" applyFont="1" applyFill="1" applyBorder="1" applyAlignment="1" applyProtection="1">
      <alignment horizontal="center" vertical="center"/>
    </xf>
    <xf numFmtId="0" fontId="13" fillId="2" borderId="43" xfId="1" applyFont="1" applyFill="1" applyBorder="1" applyAlignment="1" applyProtection="1">
      <alignment horizontal="center" vertical="center"/>
    </xf>
    <xf numFmtId="0" fontId="13" fillId="4" borderId="43" xfId="1" applyFont="1" applyFill="1" applyBorder="1" applyAlignment="1" applyProtection="1">
      <alignment horizontal="center" vertical="center"/>
    </xf>
    <xf numFmtId="0" fontId="13" fillId="4" borderId="6" xfId="1" applyFont="1" applyFill="1" applyBorder="1" applyAlignment="1" applyProtection="1">
      <alignment horizontal="center" vertical="center"/>
    </xf>
    <xf numFmtId="0" fontId="13" fillId="4" borderId="62" xfId="1" applyFont="1" applyFill="1" applyBorder="1" applyAlignment="1" applyProtection="1">
      <alignment horizontal="center" vertical="center"/>
    </xf>
    <xf numFmtId="0" fontId="13" fillId="4" borderId="31" xfId="1" applyFont="1" applyFill="1" applyBorder="1" applyAlignment="1" applyProtection="1">
      <alignment horizontal="center" vertical="center"/>
    </xf>
    <xf numFmtId="0" fontId="13" fillId="4" borderId="0" xfId="1" applyFont="1" applyFill="1" applyBorder="1" applyAlignment="1" applyProtection="1">
      <alignment horizontal="center" vertical="center"/>
    </xf>
    <xf numFmtId="0" fontId="13" fillId="4" borderId="93" xfId="1" applyFont="1" applyFill="1" applyBorder="1" applyAlignment="1" applyProtection="1">
      <alignment horizontal="center" vertical="center"/>
    </xf>
    <xf numFmtId="0" fontId="13" fillId="4" borderId="38" xfId="1" applyFont="1" applyFill="1" applyBorder="1" applyAlignment="1" applyProtection="1">
      <alignment horizontal="center" vertical="center"/>
    </xf>
    <xf numFmtId="0" fontId="13" fillId="4" borderId="35" xfId="1" applyFont="1" applyFill="1" applyBorder="1" applyAlignment="1" applyProtection="1">
      <alignment horizontal="center" vertical="center"/>
    </xf>
    <xf numFmtId="0" fontId="13" fillId="4" borderId="129" xfId="1" applyFont="1" applyFill="1" applyBorder="1" applyAlignment="1" applyProtection="1">
      <alignment horizontal="center" vertical="center"/>
    </xf>
    <xf numFmtId="0" fontId="13" fillId="4" borderId="60" xfId="1" applyFont="1" applyFill="1" applyBorder="1" applyAlignment="1" applyProtection="1">
      <alignment horizontal="center" vertical="center"/>
    </xf>
    <xf numFmtId="177" fontId="13" fillId="4" borderId="10" xfId="1" applyNumberFormat="1" applyFont="1" applyFill="1" applyBorder="1" applyAlignment="1" applyProtection="1">
      <alignment horizontal="center" vertical="center"/>
    </xf>
    <xf numFmtId="0" fontId="13" fillId="2" borderId="5" xfId="1" applyFont="1" applyFill="1" applyBorder="1" applyAlignment="1" applyProtection="1">
      <alignment horizontal="right" vertical="center"/>
    </xf>
    <xf numFmtId="0" fontId="13" fillId="2" borderId="6" xfId="1" applyFont="1" applyFill="1" applyBorder="1" applyAlignment="1" applyProtection="1">
      <alignment horizontal="right" vertical="center"/>
    </xf>
    <xf numFmtId="0" fontId="13" fillId="2" borderId="34" xfId="1" applyFont="1" applyFill="1" applyBorder="1" applyAlignment="1" applyProtection="1">
      <alignment horizontal="right" vertical="center"/>
    </xf>
    <xf numFmtId="0" fontId="13" fillId="2" borderId="35" xfId="1" applyFont="1" applyFill="1" applyBorder="1" applyAlignment="1" applyProtection="1">
      <alignment horizontal="right" vertical="center"/>
    </xf>
    <xf numFmtId="0" fontId="13" fillId="4" borderId="59" xfId="1" applyFont="1" applyFill="1" applyBorder="1" applyAlignment="1" applyProtection="1">
      <alignment horizontal="center" vertical="center"/>
    </xf>
    <xf numFmtId="0" fontId="13" fillId="6" borderId="5" xfId="1" applyFont="1" applyFill="1" applyBorder="1" applyAlignment="1" applyProtection="1">
      <alignment horizontal="right" vertical="center"/>
    </xf>
    <xf numFmtId="0" fontId="13" fillId="6" borderId="6" xfId="1" applyFont="1" applyFill="1" applyBorder="1" applyAlignment="1" applyProtection="1">
      <alignment horizontal="right" vertical="center"/>
    </xf>
    <xf numFmtId="0" fontId="13" fillId="6" borderId="9" xfId="1" applyFont="1" applyFill="1" applyBorder="1" applyAlignment="1" applyProtection="1">
      <alignment horizontal="right" vertical="center"/>
    </xf>
    <xf numFmtId="0" fontId="13" fillId="6" borderId="10" xfId="1" applyFont="1" applyFill="1" applyBorder="1" applyAlignment="1" applyProtection="1">
      <alignment horizontal="right" vertical="center"/>
    </xf>
    <xf numFmtId="0" fontId="13" fillId="4" borderId="5" xfId="1" applyFont="1" applyFill="1" applyBorder="1" applyAlignment="1" applyProtection="1">
      <alignment horizontal="center" vertical="center"/>
    </xf>
    <xf numFmtId="0" fontId="13" fillId="4" borderId="9" xfId="1" applyFont="1" applyFill="1" applyBorder="1" applyAlignment="1" applyProtection="1">
      <alignment horizontal="center" vertical="center"/>
    </xf>
    <xf numFmtId="0" fontId="13" fillId="4" borderId="14" xfId="1" applyFont="1" applyFill="1" applyBorder="1" applyAlignment="1" applyProtection="1">
      <alignment horizontal="center" vertical="center"/>
    </xf>
    <xf numFmtId="0" fontId="13" fillId="4" borderId="42" xfId="1" applyFont="1" applyFill="1" applyBorder="1" applyAlignment="1" applyProtection="1">
      <alignment horizontal="center" vertical="center"/>
    </xf>
    <xf numFmtId="0" fontId="13" fillId="0" borderId="2" xfId="1" applyFont="1" applyFill="1" applyBorder="1" applyAlignment="1" applyProtection="1">
      <alignment horizontal="center" vertical="center"/>
    </xf>
    <xf numFmtId="0" fontId="13" fillId="6" borderId="10" xfId="1" applyFont="1" applyFill="1" applyBorder="1" applyAlignment="1" applyProtection="1">
      <alignment horizontal="center" vertical="center"/>
    </xf>
    <xf numFmtId="0" fontId="13" fillId="6" borderId="2" xfId="1" applyFont="1" applyFill="1" applyBorder="1" applyAlignment="1" applyProtection="1">
      <alignment horizontal="center" vertical="center"/>
    </xf>
    <xf numFmtId="0" fontId="13" fillId="4" borderId="34" xfId="1" applyFont="1" applyFill="1" applyBorder="1" applyAlignment="1" applyProtection="1">
      <alignment horizontal="center" vertical="center"/>
    </xf>
    <xf numFmtId="0" fontId="13" fillId="2" borderId="133" xfId="1" applyFont="1" applyFill="1" applyBorder="1" applyAlignment="1" applyProtection="1">
      <alignment horizontal="center" vertical="center"/>
    </xf>
    <xf numFmtId="0" fontId="13" fillId="2" borderId="2"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xf>
    <xf numFmtId="0" fontId="13" fillId="4" borderId="47" xfId="1" applyFont="1" applyFill="1" applyBorder="1" applyAlignment="1" applyProtection="1">
      <alignment horizontal="center" vertical="center"/>
    </xf>
    <xf numFmtId="0" fontId="13" fillId="6" borderId="86" xfId="1" applyFont="1" applyFill="1" applyBorder="1" applyAlignment="1" applyProtection="1">
      <alignment horizontal="center" vertical="center"/>
    </xf>
    <xf numFmtId="0" fontId="13" fillId="4" borderId="39" xfId="1" applyFont="1" applyFill="1" applyBorder="1" applyAlignment="1" applyProtection="1">
      <alignment horizontal="center" vertical="center"/>
    </xf>
    <xf numFmtId="0" fontId="13" fillId="4" borderId="41" xfId="1" applyFont="1" applyFill="1" applyBorder="1" applyAlignment="1" applyProtection="1">
      <alignment horizontal="center" vertical="center"/>
    </xf>
    <xf numFmtId="0" fontId="13" fillId="4" borderId="37" xfId="1" applyFont="1" applyFill="1" applyBorder="1" applyAlignment="1" applyProtection="1">
      <alignment horizontal="center" vertical="center"/>
    </xf>
    <xf numFmtId="0" fontId="7" fillId="11" borderId="46" xfId="1" applyFont="1" applyFill="1" applyBorder="1" applyAlignment="1" applyProtection="1">
      <alignment horizontal="center" vertical="center"/>
    </xf>
    <xf numFmtId="0" fontId="7" fillId="11" borderId="47" xfId="1" applyFont="1" applyFill="1" applyBorder="1" applyAlignment="1" applyProtection="1">
      <alignment horizontal="center" vertical="center"/>
    </xf>
    <xf numFmtId="0" fontId="7" fillId="11" borderId="50" xfId="1" applyFont="1" applyFill="1" applyBorder="1" applyAlignment="1" applyProtection="1">
      <alignment horizontal="center" vertical="center"/>
    </xf>
    <xf numFmtId="0" fontId="7" fillId="11" borderId="44" xfId="1" applyFont="1" applyFill="1" applyBorder="1" applyAlignment="1" applyProtection="1">
      <alignment horizontal="center" vertical="center"/>
    </xf>
    <xf numFmtId="0" fontId="7" fillId="11" borderId="35" xfId="1" applyFont="1" applyFill="1" applyBorder="1" applyAlignment="1" applyProtection="1">
      <alignment horizontal="center" vertical="center"/>
    </xf>
    <xf numFmtId="0" fontId="7" fillId="11" borderId="45" xfId="1" applyFont="1" applyFill="1" applyBorder="1" applyAlignment="1" applyProtection="1">
      <alignment horizontal="center" vertical="center"/>
    </xf>
    <xf numFmtId="0" fontId="13" fillId="2" borderId="49" xfId="1" applyFont="1" applyFill="1" applyBorder="1" applyAlignment="1" applyProtection="1">
      <alignment horizontal="center" vertical="center"/>
    </xf>
    <xf numFmtId="0" fontId="13" fillId="2" borderId="47" xfId="1" applyFont="1" applyFill="1" applyBorder="1" applyAlignment="1" applyProtection="1">
      <alignment horizontal="center" vertical="center"/>
    </xf>
    <xf numFmtId="0" fontId="13" fillId="4" borderId="86" xfId="1" applyFont="1" applyFill="1" applyBorder="1" applyAlignment="1" applyProtection="1">
      <alignment horizontal="center" vertical="center"/>
    </xf>
    <xf numFmtId="0" fontId="13" fillId="4" borderId="46" xfId="1" applyFont="1" applyFill="1" applyBorder="1" applyAlignment="1" applyProtection="1">
      <alignment horizontal="center" vertical="center"/>
    </xf>
    <xf numFmtId="0" fontId="13" fillId="4" borderId="44" xfId="1" applyFont="1" applyFill="1" applyBorder="1" applyAlignment="1" applyProtection="1">
      <alignment horizontal="center" vertical="center"/>
    </xf>
    <xf numFmtId="0" fontId="12" fillId="2" borderId="5" xfId="1" applyFont="1" applyFill="1" applyBorder="1" applyAlignment="1" applyProtection="1">
      <alignment horizontal="center" vertical="center" shrinkToFit="1"/>
    </xf>
    <xf numFmtId="0" fontId="12" fillId="2" borderId="6" xfId="1" applyFont="1" applyFill="1" applyBorder="1" applyAlignment="1" applyProtection="1">
      <alignment horizontal="center" vertical="center" shrinkToFit="1"/>
    </xf>
    <xf numFmtId="0" fontId="12" fillId="2" borderId="14"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shrinkToFit="1"/>
    </xf>
    <xf numFmtId="0" fontId="12" fillId="2" borderId="9" xfId="1" applyFont="1" applyFill="1" applyBorder="1" applyAlignment="1" applyProtection="1">
      <alignment horizontal="center" vertical="center" shrinkToFit="1"/>
    </xf>
    <xf numFmtId="0" fontId="12" fillId="2" borderId="10" xfId="1" applyFont="1" applyFill="1" applyBorder="1" applyAlignment="1" applyProtection="1">
      <alignment horizontal="center" vertical="center" shrinkToFit="1"/>
    </xf>
    <xf numFmtId="0" fontId="12" fillId="2" borderId="13" xfId="1"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shrinkToFit="1"/>
    </xf>
    <xf numFmtId="0" fontId="13" fillId="2" borderId="7" xfId="1" applyFont="1" applyFill="1" applyBorder="1" applyAlignment="1" applyProtection="1">
      <alignment horizontal="center" vertical="center"/>
    </xf>
    <xf numFmtId="0" fontId="13" fillId="2" borderId="52" xfId="1" applyFont="1" applyFill="1" applyBorder="1" applyAlignment="1" applyProtection="1">
      <alignment horizontal="center" vertical="center"/>
    </xf>
    <xf numFmtId="0" fontId="13" fillId="2" borderId="53" xfId="1" applyFont="1" applyFill="1" applyBorder="1" applyAlignment="1" applyProtection="1">
      <alignment horizontal="center" vertical="center"/>
    </xf>
    <xf numFmtId="0" fontId="13" fillId="2" borderId="54" xfId="1" applyFont="1" applyFill="1" applyBorder="1" applyAlignment="1" applyProtection="1">
      <alignment horizontal="center" vertical="center"/>
    </xf>
    <xf numFmtId="0" fontId="6" fillId="2" borderId="5" xfId="1" applyFont="1" applyFill="1" applyBorder="1" applyAlignment="1" applyProtection="1">
      <alignment horizontal="center" vertical="center" wrapText="1" shrinkToFit="1"/>
    </xf>
    <xf numFmtId="0" fontId="6" fillId="2" borderId="6" xfId="1" applyFont="1" applyFill="1" applyBorder="1" applyAlignment="1" applyProtection="1">
      <alignment horizontal="center" vertical="center" shrinkToFit="1"/>
    </xf>
    <xf numFmtId="0" fontId="6" fillId="2" borderId="7" xfId="1" applyFont="1" applyFill="1" applyBorder="1" applyAlignment="1" applyProtection="1">
      <alignment horizontal="center" vertical="center" shrinkToFit="1"/>
    </xf>
    <xf numFmtId="0" fontId="6" fillId="2" borderId="14"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shrinkToFit="1"/>
    </xf>
    <xf numFmtId="0" fontId="6" fillId="2" borderId="13" xfId="1" applyFont="1" applyFill="1" applyBorder="1" applyAlignment="1" applyProtection="1">
      <alignment horizontal="center" vertical="center" shrinkToFit="1"/>
    </xf>
    <xf numFmtId="0" fontId="6" fillId="2" borderId="9" xfId="1" applyFont="1" applyFill="1" applyBorder="1" applyAlignment="1" applyProtection="1">
      <alignment horizontal="center" vertical="center" shrinkToFit="1"/>
    </xf>
    <xf numFmtId="0" fontId="6" fillId="2" borderId="10" xfId="1" applyFont="1" applyFill="1" applyBorder="1" applyAlignment="1" applyProtection="1">
      <alignment horizontal="center" vertical="center" shrinkToFit="1"/>
    </xf>
    <xf numFmtId="0" fontId="6" fillId="2" borderId="11" xfId="1" applyFont="1" applyFill="1" applyBorder="1" applyAlignment="1" applyProtection="1">
      <alignment horizontal="center" vertical="center" shrinkToFit="1"/>
    </xf>
    <xf numFmtId="2" fontId="8" fillId="2" borderId="5" xfId="1" applyNumberFormat="1" applyFont="1" applyFill="1" applyBorder="1" applyAlignment="1" applyProtection="1">
      <alignment horizontal="center" vertical="center" shrinkToFit="1"/>
    </xf>
    <xf numFmtId="2" fontId="8" fillId="2" borderId="6" xfId="1" applyNumberFormat="1" applyFont="1" applyFill="1" applyBorder="1" applyAlignment="1" applyProtection="1">
      <alignment horizontal="center" vertical="center" shrinkToFit="1"/>
    </xf>
    <xf numFmtId="2" fontId="8" fillId="2" borderId="7" xfId="1" applyNumberFormat="1" applyFont="1" applyFill="1" applyBorder="1" applyAlignment="1" applyProtection="1">
      <alignment horizontal="center" vertical="center" shrinkToFit="1"/>
    </xf>
    <xf numFmtId="2" fontId="8" fillId="2" borderId="14" xfId="1" applyNumberFormat="1" applyFont="1" applyFill="1" applyBorder="1" applyAlignment="1" applyProtection="1">
      <alignment horizontal="center" vertical="center" shrinkToFit="1"/>
    </xf>
    <xf numFmtId="2" fontId="8" fillId="2" borderId="0" xfId="1" applyNumberFormat="1" applyFont="1" applyFill="1" applyBorder="1" applyAlignment="1" applyProtection="1">
      <alignment horizontal="center" vertical="center" shrinkToFit="1"/>
    </xf>
    <xf numFmtId="2" fontId="8" fillId="2" borderId="13" xfId="1" applyNumberFormat="1" applyFont="1" applyFill="1" applyBorder="1" applyAlignment="1" applyProtection="1">
      <alignment horizontal="center" vertical="center" shrinkToFit="1"/>
    </xf>
    <xf numFmtId="2" fontId="8" fillId="2" borderId="9" xfId="1" applyNumberFormat="1" applyFont="1" applyFill="1" applyBorder="1" applyAlignment="1" applyProtection="1">
      <alignment horizontal="center" vertical="center" shrinkToFit="1"/>
    </xf>
    <xf numFmtId="2" fontId="8" fillId="2" borderId="10" xfId="1" applyNumberFormat="1" applyFont="1" applyFill="1" applyBorder="1" applyAlignment="1" applyProtection="1">
      <alignment horizontal="center" vertical="center" shrinkToFit="1"/>
    </xf>
    <xf numFmtId="2" fontId="8" fillId="2" borderId="11" xfId="1" applyNumberFormat="1" applyFont="1" applyFill="1" applyBorder="1" applyAlignment="1" applyProtection="1">
      <alignment horizontal="center" vertical="center" shrinkToFit="1"/>
    </xf>
    <xf numFmtId="1" fontId="8" fillId="2" borderId="4"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shrinkToFit="1"/>
    </xf>
    <xf numFmtId="0" fontId="9" fillId="2" borderId="56" xfId="1" applyFont="1" applyFill="1" applyBorder="1" applyAlignment="1" applyProtection="1">
      <alignment horizontal="center" vertical="center" shrinkToFit="1"/>
    </xf>
    <xf numFmtId="0" fontId="9" fillId="2" borderId="57" xfId="1" applyFont="1" applyFill="1" applyBorder="1" applyAlignment="1" applyProtection="1">
      <alignment horizontal="center" vertical="center" shrinkToFit="1"/>
    </xf>
    <xf numFmtId="0" fontId="12" fillId="2" borderId="10" xfId="1" applyFont="1" applyFill="1" applyBorder="1" applyAlignment="1" applyProtection="1">
      <alignment horizontal="left" vertical="center" shrinkToFit="1"/>
    </xf>
    <xf numFmtId="0" fontId="12" fillId="2" borderId="11" xfId="1" applyFont="1" applyFill="1" applyBorder="1" applyAlignment="1" applyProtection="1">
      <alignment horizontal="left" vertical="center" shrinkToFit="1"/>
    </xf>
    <xf numFmtId="0" fontId="12" fillId="2" borderId="55" xfId="1" applyFont="1" applyFill="1" applyBorder="1" applyAlignment="1" applyProtection="1">
      <alignment horizontal="center" vertical="center" shrinkToFit="1"/>
    </xf>
    <xf numFmtId="0" fontId="12" fillId="2" borderId="56" xfId="1" applyFont="1" applyFill="1" applyBorder="1" applyAlignment="1" applyProtection="1">
      <alignment horizontal="center" vertical="center" shrinkToFit="1"/>
    </xf>
    <xf numFmtId="0" fontId="12" fillId="2" borderId="57" xfId="1" applyFont="1" applyFill="1" applyBorder="1" applyAlignment="1" applyProtection="1">
      <alignment horizontal="center" vertical="center" shrinkToFit="1"/>
    </xf>
    <xf numFmtId="0" fontId="13" fillId="2" borderId="108" xfId="1" applyFont="1" applyFill="1" applyBorder="1" applyAlignment="1" applyProtection="1">
      <alignment horizontal="center" vertical="center" shrinkToFit="1"/>
    </xf>
    <xf numFmtId="0" fontId="13" fillId="2" borderId="109" xfId="1" applyFont="1" applyFill="1" applyBorder="1" applyAlignment="1" applyProtection="1">
      <alignment horizontal="center" vertical="center" shrinkToFit="1"/>
    </xf>
    <xf numFmtId="0" fontId="13" fillId="2" borderId="110" xfId="1" applyFont="1" applyFill="1" applyBorder="1" applyAlignment="1" applyProtection="1">
      <alignment horizontal="center" vertical="center" shrinkToFit="1"/>
    </xf>
    <xf numFmtId="0" fontId="13" fillId="2" borderId="153" xfId="1" applyFont="1" applyFill="1" applyBorder="1" applyAlignment="1" applyProtection="1">
      <alignment horizontal="center" vertical="center" shrinkToFit="1"/>
    </xf>
    <xf numFmtId="0" fontId="13" fillId="2" borderId="154" xfId="1" applyFont="1" applyFill="1" applyBorder="1" applyAlignment="1" applyProtection="1">
      <alignment horizontal="center" vertical="center" shrinkToFit="1"/>
    </xf>
    <xf numFmtId="0" fontId="13" fillId="2" borderId="155" xfId="1" applyFont="1" applyFill="1" applyBorder="1" applyAlignment="1" applyProtection="1">
      <alignment horizontal="center" vertical="center" shrinkToFit="1"/>
    </xf>
    <xf numFmtId="0" fontId="6" fillId="3" borderId="5" xfId="1" applyFont="1" applyFill="1" applyBorder="1" applyAlignment="1" applyProtection="1">
      <alignment horizontal="center" vertical="center" wrapText="1" shrinkToFit="1"/>
    </xf>
    <xf numFmtId="0" fontId="6" fillId="3" borderId="6" xfId="1" applyFont="1" applyFill="1" applyBorder="1" applyAlignment="1" applyProtection="1">
      <alignment horizontal="center" vertical="center" shrinkToFit="1"/>
    </xf>
    <xf numFmtId="0" fontId="6" fillId="3" borderId="7" xfId="1" applyFont="1" applyFill="1" applyBorder="1" applyAlignment="1" applyProtection="1">
      <alignment horizontal="center" vertical="center" shrinkToFit="1"/>
    </xf>
    <xf numFmtId="0" fontId="6" fillId="3" borderId="14" xfId="1" applyFont="1" applyFill="1" applyBorder="1" applyAlignment="1" applyProtection="1">
      <alignment horizontal="center" vertical="center" shrinkToFit="1"/>
    </xf>
    <xf numFmtId="0" fontId="6" fillId="3" borderId="0" xfId="1" applyFont="1" applyFill="1" applyBorder="1" applyAlignment="1" applyProtection="1">
      <alignment horizontal="center" vertical="center" shrinkToFit="1"/>
    </xf>
    <xf numFmtId="0" fontId="6" fillId="3" borderId="13" xfId="1" applyFont="1" applyFill="1" applyBorder="1" applyAlignment="1" applyProtection="1">
      <alignment horizontal="center" vertical="center" shrinkToFit="1"/>
    </xf>
    <xf numFmtId="0" fontId="6" fillId="3" borderId="9" xfId="1" applyFont="1" applyFill="1" applyBorder="1" applyAlignment="1" applyProtection="1">
      <alignment horizontal="center" vertical="center" shrinkToFit="1"/>
    </xf>
    <xf numFmtId="0" fontId="6" fillId="3" borderId="10" xfId="1" applyFont="1" applyFill="1" applyBorder="1" applyAlignment="1" applyProtection="1">
      <alignment horizontal="center" vertical="center" shrinkToFit="1"/>
    </xf>
    <xf numFmtId="0" fontId="6" fillId="3" borderId="11" xfId="1" applyFont="1" applyFill="1" applyBorder="1" applyAlignment="1" applyProtection="1">
      <alignment horizontal="center" vertical="center" shrinkToFit="1"/>
    </xf>
    <xf numFmtId="2" fontId="28" fillId="2" borderId="5" xfId="1" applyNumberFormat="1" applyFont="1" applyFill="1" applyBorder="1" applyAlignment="1" applyProtection="1">
      <alignment horizontal="center" vertical="center" shrinkToFit="1"/>
    </xf>
    <xf numFmtId="2" fontId="28" fillId="2" borderId="6" xfId="1" applyNumberFormat="1" applyFont="1" applyFill="1" applyBorder="1" applyAlignment="1" applyProtection="1">
      <alignment horizontal="center" vertical="center" shrinkToFit="1"/>
    </xf>
    <xf numFmtId="2" fontId="28" fillId="2" borderId="7" xfId="1" applyNumberFormat="1" applyFont="1" applyFill="1" applyBorder="1" applyAlignment="1" applyProtection="1">
      <alignment horizontal="center" vertical="center" shrinkToFit="1"/>
    </xf>
    <xf numFmtId="2" fontId="28" fillId="2" borderId="14" xfId="1" applyNumberFormat="1" applyFont="1" applyFill="1" applyBorder="1" applyAlignment="1" applyProtection="1">
      <alignment horizontal="center" vertical="center" shrinkToFit="1"/>
    </xf>
    <xf numFmtId="2" fontId="28" fillId="2" borderId="0" xfId="1" applyNumberFormat="1" applyFont="1" applyFill="1" applyBorder="1" applyAlignment="1" applyProtection="1">
      <alignment horizontal="center" vertical="center" shrinkToFit="1"/>
    </xf>
    <xf numFmtId="2" fontId="28" fillId="2" borderId="13" xfId="1" applyNumberFormat="1" applyFont="1" applyFill="1" applyBorder="1" applyAlignment="1" applyProtection="1">
      <alignment horizontal="center" vertical="center" shrinkToFit="1"/>
    </xf>
    <xf numFmtId="2" fontId="28" fillId="2" borderId="9" xfId="1" applyNumberFormat="1" applyFont="1" applyFill="1" applyBorder="1" applyAlignment="1" applyProtection="1">
      <alignment horizontal="center" vertical="center" shrinkToFit="1"/>
    </xf>
    <xf numFmtId="2" fontId="28" fillId="2" borderId="10" xfId="1" applyNumberFormat="1" applyFont="1" applyFill="1" applyBorder="1" applyAlignment="1" applyProtection="1">
      <alignment horizontal="center" vertical="center" shrinkToFit="1"/>
    </xf>
    <xf numFmtId="2" fontId="28" fillId="2" borderId="11" xfId="1" applyNumberFormat="1" applyFont="1" applyFill="1" applyBorder="1" applyAlignment="1" applyProtection="1">
      <alignment horizontal="center" vertical="center" shrinkToFit="1"/>
    </xf>
    <xf numFmtId="0" fontId="28" fillId="2" borderId="5" xfId="1" applyFont="1" applyFill="1" applyBorder="1" applyAlignment="1" applyProtection="1">
      <alignment horizontal="center" vertical="center" shrinkToFit="1"/>
    </xf>
    <xf numFmtId="0" fontId="28" fillId="2" borderId="6" xfId="1" applyFont="1" applyFill="1" applyBorder="1" applyAlignment="1" applyProtection="1">
      <alignment horizontal="center" vertical="center" shrinkToFit="1"/>
    </xf>
    <xf numFmtId="0" fontId="28" fillId="2" borderId="7" xfId="1" applyFont="1" applyFill="1" applyBorder="1" applyAlignment="1" applyProtection="1">
      <alignment horizontal="center" vertical="center" shrinkToFit="1"/>
    </xf>
    <xf numFmtId="0" fontId="28" fillId="2" borderId="14" xfId="1" applyFont="1" applyFill="1" applyBorder="1" applyAlignment="1" applyProtection="1">
      <alignment horizontal="center" vertical="center" shrinkToFit="1"/>
    </xf>
    <xf numFmtId="0" fontId="28" fillId="2" borderId="0" xfId="1" applyFont="1" applyFill="1" applyBorder="1" applyAlignment="1" applyProtection="1">
      <alignment horizontal="center" vertical="center" shrinkToFit="1"/>
    </xf>
    <xf numFmtId="0" fontId="28" fillId="2" borderId="13" xfId="1" applyFont="1" applyFill="1" applyBorder="1" applyAlignment="1" applyProtection="1">
      <alignment horizontal="center" vertical="center" shrinkToFit="1"/>
    </xf>
    <xf numFmtId="0" fontId="28" fillId="2" borderId="9" xfId="1" applyFont="1" applyFill="1" applyBorder="1" applyAlignment="1" applyProtection="1">
      <alignment horizontal="center" vertical="center" shrinkToFit="1"/>
    </xf>
    <xf numFmtId="0" fontId="28" fillId="2" borderId="10" xfId="1" applyFont="1" applyFill="1" applyBorder="1" applyAlignment="1" applyProtection="1">
      <alignment horizontal="center" vertical="center" shrinkToFit="1"/>
    </xf>
    <xf numFmtId="0" fontId="28" fillId="2" borderId="11" xfId="1" applyFont="1" applyFill="1" applyBorder="1" applyAlignment="1" applyProtection="1">
      <alignment horizontal="center" vertical="center" shrinkToFit="1"/>
    </xf>
    <xf numFmtId="2" fontId="8" fillId="6" borderId="4" xfId="1" applyNumberFormat="1" applyFont="1" applyFill="1" applyBorder="1" applyAlignment="1" applyProtection="1">
      <alignment horizontal="center" vertical="center" shrinkToFit="1"/>
    </xf>
    <xf numFmtId="0" fontId="8" fillId="2" borderId="5" xfId="1" applyFont="1" applyFill="1" applyBorder="1" applyAlignment="1" applyProtection="1">
      <alignment horizontal="center" vertical="center"/>
    </xf>
    <xf numFmtId="0" fontId="8" fillId="2" borderId="62" xfId="1" applyFont="1" applyFill="1" applyBorder="1" applyAlignment="1" applyProtection="1">
      <alignment horizontal="center" vertical="center"/>
    </xf>
    <xf numFmtId="0" fontId="8" fillId="2" borderId="14" xfId="1" applyFont="1" applyFill="1" applyBorder="1" applyAlignment="1" applyProtection="1">
      <alignment horizontal="center" vertical="center"/>
    </xf>
    <xf numFmtId="0" fontId="8" fillId="2" borderId="93" xfId="1" applyFont="1" applyFill="1" applyBorder="1" applyAlignment="1" applyProtection="1">
      <alignment horizontal="center" vertical="center"/>
    </xf>
    <xf numFmtId="0" fontId="8" fillId="2" borderId="9" xfId="1" applyFont="1" applyFill="1" applyBorder="1" applyAlignment="1" applyProtection="1">
      <alignment horizontal="center" vertical="center"/>
    </xf>
    <xf numFmtId="0" fontId="8" fillId="2" borderId="63" xfId="1" applyFont="1" applyFill="1" applyBorder="1" applyAlignment="1" applyProtection="1">
      <alignment horizontal="center" vertical="center"/>
    </xf>
    <xf numFmtId="0" fontId="18" fillId="2" borderId="6" xfId="1" applyFont="1" applyFill="1" applyBorder="1" applyAlignment="1" applyProtection="1">
      <alignment horizontal="center" vertical="center"/>
    </xf>
    <xf numFmtId="0" fontId="18" fillId="2" borderId="7" xfId="1" applyFont="1" applyFill="1" applyBorder="1" applyAlignment="1" applyProtection="1">
      <alignment horizontal="center" vertical="center"/>
    </xf>
    <xf numFmtId="0" fontId="18" fillId="3" borderId="0" xfId="1" applyFont="1" applyFill="1" applyBorder="1" applyAlignment="1" applyProtection="1">
      <alignment horizontal="center" vertical="center"/>
    </xf>
    <xf numFmtId="0" fontId="18" fillId="2" borderId="13" xfId="1" applyFont="1" applyFill="1" applyBorder="1" applyAlignment="1" applyProtection="1">
      <alignment horizontal="center" vertical="center"/>
    </xf>
    <xf numFmtId="0" fontId="18" fillId="2" borderId="10" xfId="1" applyFont="1" applyFill="1" applyBorder="1" applyAlignment="1" applyProtection="1">
      <alignment horizontal="center" vertical="center"/>
    </xf>
    <xf numFmtId="0" fontId="18" fillId="2" borderId="11" xfId="1" applyFont="1" applyFill="1" applyBorder="1" applyAlignment="1" applyProtection="1">
      <alignment horizontal="center" vertical="center"/>
    </xf>
    <xf numFmtId="0" fontId="8" fillId="5" borderId="5" xfId="1" applyFont="1" applyFill="1" applyBorder="1" applyAlignment="1" applyProtection="1">
      <alignment horizontal="center" vertical="center"/>
    </xf>
    <xf numFmtId="0" fontId="8" fillId="5" borderId="6" xfId="1" applyFont="1" applyFill="1" applyBorder="1" applyAlignment="1" applyProtection="1">
      <alignment horizontal="center" vertical="center"/>
    </xf>
    <xf numFmtId="0" fontId="8" fillId="5" borderId="62" xfId="1" applyFont="1" applyFill="1" applyBorder="1" applyAlignment="1" applyProtection="1">
      <alignment horizontal="center" vertical="center"/>
    </xf>
    <xf numFmtId="0" fontId="8" fillId="5" borderId="14" xfId="1" applyFont="1" applyFill="1" applyBorder="1" applyAlignment="1" applyProtection="1">
      <alignment horizontal="center" vertical="center"/>
    </xf>
    <xf numFmtId="0" fontId="8" fillId="5" borderId="0" xfId="1" applyFont="1" applyFill="1" applyBorder="1" applyAlignment="1" applyProtection="1">
      <alignment horizontal="center" vertical="center"/>
    </xf>
    <xf numFmtId="0" fontId="8" fillId="5" borderId="93" xfId="1" applyFont="1" applyFill="1" applyBorder="1" applyAlignment="1" applyProtection="1">
      <alignment horizontal="center" vertical="center"/>
    </xf>
    <xf numFmtId="0" fontId="8" fillId="5" borderId="9" xfId="1" applyFont="1" applyFill="1" applyBorder="1" applyAlignment="1" applyProtection="1">
      <alignment horizontal="center" vertical="center"/>
    </xf>
    <xf numFmtId="0" fontId="8" fillId="5" borderId="10" xfId="1" applyFont="1" applyFill="1" applyBorder="1" applyAlignment="1" applyProtection="1">
      <alignment horizontal="center" vertical="center"/>
    </xf>
    <xf numFmtId="0" fontId="8" fillId="5" borderId="63" xfId="1" applyFont="1" applyFill="1" applyBorder="1" applyAlignment="1" applyProtection="1">
      <alignment horizontal="center" vertical="center"/>
    </xf>
    <xf numFmtId="0" fontId="29" fillId="2" borderId="5" xfId="1" applyFont="1" applyFill="1" applyBorder="1" applyAlignment="1" applyProtection="1">
      <alignment horizontal="center" vertical="center" wrapText="1"/>
    </xf>
    <xf numFmtId="0" fontId="29" fillId="2" borderId="6" xfId="1" applyFont="1" applyFill="1" applyBorder="1" applyAlignment="1" applyProtection="1">
      <alignment horizontal="center" vertical="center"/>
    </xf>
    <xf numFmtId="0" fontId="29" fillId="2" borderId="7" xfId="1" applyFont="1" applyFill="1" applyBorder="1" applyAlignment="1" applyProtection="1">
      <alignment horizontal="center" vertical="center"/>
    </xf>
    <xf numFmtId="0" fontId="29" fillId="2" borderId="14" xfId="1" applyFont="1" applyFill="1" applyBorder="1" applyAlignment="1" applyProtection="1">
      <alignment horizontal="center" vertical="center"/>
    </xf>
    <xf numFmtId="0" fontId="29" fillId="2" borderId="0" xfId="1" applyFont="1" applyFill="1" applyBorder="1" applyAlignment="1" applyProtection="1">
      <alignment horizontal="center" vertical="center"/>
    </xf>
    <xf numFmtId="0" fontId="29" fillId="2" borderId="13" xfId="1" applyFont="1" applyFill="1" applyBorder="1" applyAlignment="1" applyProtection="1">
      <alignment horizontal="center" vertical="center"/>
    </xf>
    <xf numFmtId="0" fontId="29" fillId="2" borderId="9" xfId="1" applyFont="1" applyFill="1" applyBorder="1" applyAlignment="1" applyProtection="1">
      <alignment horizontal="center" vertical="center"/>
    </xf>
    <xf numFmtId="0" fontId="29" fillId="2" borderId="10" xfId="1" applyFont="1" applyFill="1" applyBorder="1" applyAlignment="1" applyProtection="1">
      <alignment horizontal="center" vertical="center"/>
    </xf>
    <xf numFmtId="0" fontId="29" fillId="2" borderId="11" xfId="1" applyFont="1" applyFill="1" applyBorder="1" applyAlignment="1" applyProtection="1">
      <alignment horizontal="center" vertical="center"/>
    </xf>
    <xf numFmtId="0" fontId="9" fillId="2" borderId="153" xfId="1" applyFont="1" applyFill="1" applyBorder="1" applyAlignment="1" applyProtection="1">
      <alignment horizontal="center" vertical="center" shrinkToFit="1"/>
    </xf>
    <xf numFmtId="0" fontId="9" fillId="2" borderId="154" xfId="1" applyFont="1" applyFill="1" applyBorder="1" applyAlignment="1" applyProtection="1">
      <alignment horizontal="center" vertical="center" shrinkToFit="1"/>
    </xf>
    <xf numFmtId="0" fontId="9" fillId="2" borderId="155" xfId="1" applyFont="1" applyFill="1" applyBorder="1" applyAlignment="1" applyProtection="1">
      <alignment horizontal="center" vertical="center" shrinkToFit="1"/>
    </xf>
    <xf numFmtId="0" fontId="13" fillId="2" borderId="108" xfId="1" applyFont="1" applyFill="1" applyBorder="1" applyAlignment="1" applyProtection="1">
      <alignment horizontal="center" vertical="center"/>
    </xf>
    <xf numFmtId="0" fontId="13" fillId="2" borderId="109" xfId="1" applyFont="1" applyFill="1" applyBorder="1" applyAlignment="1" applyProtection="1">
      <alignment horizontal="center" vertical="center"/>
    </xf>
    <xf numFmtId="0" fontId="13" fillId="2" borderId="110" xfId="1" applyFont="1" applyFill="1" applyBorder="1" applyAlignment="1" applyProtection="1">
      <alignment horizontal="center" vertical="center"/>
    </xf>
    <xf numFmtId="0" fontId="13" fillId="2" borderId="153" xfId="1" applyFont="1" applyFill="1" applyBorder="1" applyAlignment="1" applyProtection="1">
      <alignment horizontal="center" vertical="center"/>
    </xf>
    <xf numFmtId="0" fontId="13" fillId="2" borderId="154" xfId="1" applyFont="1" applyFill="1" applyBorder="1" applyAlignment="1" applyProtection="1">
      <alignment horizontal="center" vertical="center"/>
    </xf>
    <xf numFmtId="0" fontId="13" fillId="2" borderId="155" xfId="1" applyFont="1" applyFill="1" applyBorder="1" applyAlignment="1" applyProtection="1">
      <alignment horizontal="center" vertical="center"/>
    </xf>
    <xf numFmtId="0" fontId="12" fillId="2" borderId="5" xfId="1" applyFont="1" applyFill="1" applyBorder="1" applyAlignment="1" applyProtection="1">
      <alignment horizontal="left" vertical="center" shrinkToFit="1"/>
    </xf>
    <xf numFmtId="0" fontId="12" fillId="2" borderId="6" xfId="1" applyFont="1" applyFill="1" applyBorder="1" applyAlignment="1" applyProtection="1">
      <alignment horizontal="left" vertical="center" shrinkToFit="1"/>
    </xf>
    <xf numFmtId="0" fontId="12" fillId="2" borderId="7" xfId="1" applyFont="1" applyFill="1" applyBorder="1" applyAlignment="1" applyProtection="1">
      <alignment horizontal="left" vertical="center" shrinkToFit="1"/>
    </xf>
    <xf numFmtId="0" fontId="12" fillId="2" borderId="14" xfId="1" applyFont="1" applyFill="1" applyBorder="1" applyAlignment="1" applyProtection="1">
      <alignment horizontal="left" vertical="center" shrinkToFit="1"/>
    </xf>
    <xf numFmtId="0" fontId="12" fillId="2" borderId="0" xfId="1" applyFont="1" applyFill="1" applyBorder="1" applyAlignment="1" applyProtection="1">
      <alignment horizontal="left" vertical="center" shrinkToFit="1"/>
    </xf>
    <xf numFmtId="0" fontId="12" fillId="2" borderId="13" xfId="1" applyFont="1" applyFill="1" applyBorder="1" applyAlignment="1" applyProtection="1">
      <alignment horizontal="left" vertical="center" shrinkToFit="1"/>
    </xf>
    <xf numFmtId="0" fontId="12" fillId="2" borderId="9" xfId="1" applyFont="1" applyFill="1" applyBorder="1" applyAlignment="1" applyProtection="1">
      <alignment horizontal="left" vertical="center" shrinkToFit="1"/>
    </xf>
    <xf numFmtId="0" fontId="6" fillId="2" borderId="6" xfId="1" applyFont="1" applyFill="1" applyBorder="1" applyAlignment="1" applyProtection="1">
      <alignment horizontal="center" vertical="center" wrapText="1" shrinkToFit="1"/>
    </xf>
    <xf numFmtId="0" fontId="6" fillId="2" borderId="7" xfId="1" applyFont="1" applyFill="1" applyBorder="1" applyAlignment="1" applyProtection="1">
      <alignment horizontal="center" vertical="center" wrapText="1" shrinkToFit="1"/>
    </xf>
    <xf numFmtId="0" fontId="6" fillId="2" borderId="14" xfId="1" applyFont="1" applyFill="1" applyBorder="1" applyAlignment="1" applyProtection="1">
      <alignment horizontal="center" vertical="center" wrapText="1" shrinkToFit="1"/>
    </xf>
    <xf numFmtId="0" fontId="6" fillId="2" borderId="0" xfId="1" applyFont="1" applyFill="1" applyBorder="1" applyAlignment="1" applyProtection="1">
      <alignment horizontal="center" vertical="center" wrapText="1" shrinkToFit="1"/>
    </xf>
    <xf numFmtId="0" fontId="6" fillId="2" borderId="13" xfId="1" applyFont="1" applyFill="1" applyBorder="1" applyAlignment="1" applyProtection="1">
      <alignment horizontal="center" vertical="center" wrapText="1" shrinkToFit="1"/>
    </xf>
    <xf numFmtId="0" fontId="6" fillId="2" borderId="9" xfId="1" applyFont="1" applyFill="1" applyBorder="1" applyAlignment="1" applyProtection="1">
      <alignment horizontal="center" vertical="center" wrapText="1" shrinkToFit="1"/>
    </xf>
    <xf numFmtId="0" fontId="6" fillId="2" borderId="10" xfId="1" applyFont="1" applyFill="1" applyBorder="1" applyAlignment="1" applyProtection="1">
      <alignment horizontal="center" vertical="center" wrapText="1" shrinkToFit="1"/>
    </xf>
    <xf numFmtId="0" fontId="6" fillId="2" borderId="11" xfId="1" applyFont="1" applyFill="1" applyBorder="1" applyAlignment="1" applyProtection="1">
      <alignment horizontal="center" vertical="center" wrapText="1" shrinkToFit="1"/>
    </xf>
    <xf numFmtId="2" fontId="8" fillId="3" borderId="9" xfId="1" applyNumberFormat="1" applyFont="1" applyFill="1" applyBorder="1" applyAlignment="1" applyProtection="1">
      <alignment horizontal="center" vertical="center" shrinkToFit="1"/>
    </xf>
    <xf numFmtId="2" fontId="8" fillId="3" borderId="10" xfId="1" applyNumberFormat="1" applyFont="1" applyFill="1" applyBorder="1" applyAlignment="1" applyProtection="1">
      <alignment horizontal="center" vertical="center" shrinkToFit="1"/>
    </xf>
    <xf numFmtId="2" fontId="8" fillId="3" borderId="11" xfId="1" applyNumberFormat="1" applyFont="1" applyFill="1" applyBorder="1" applyAlignment="1" applyProtection="1">
      <alignment horizontal="center" vertical="center" shrinkToFit="1"/>
    </xf>
    <xf numFmtId="0" fontId="8" fillId="2" borderId="9" xfId="1" applyFont="1" applyFill="1" applyBorder="1" applyAlignment="1" applyProtection="1">
      <alignment horizontal="center" vertical="center" shrinkToFit="1"/>
    </xf>
    <xf numFmtId="0" fontId="8" fillId="2" borderId="10" xfId="1" applyFont="1" applyFill="1" applyBorder="1" applyAlignment="1" applyProtection="1">
      <alignment horizontal="center" vertical="center" shrinkToFit="1"/>
    </xf>
    <xf numFmtId="0" fontId="8" fillId="2" borderId="11" xfId="1" applyFont="1" applyFill="1" applyBorder="1" applyAlignment="1" applyProtection="1">
      <alignment horizontal="center" vertical="center" shrinkToFit="1"/>
    </xf>
    <xf numFmtId="2" fontId="8" fillId="4" borderId="9" xfId="1" applyNumberFormat="1" applyFont="1" applyFill="1" applyBorder="1" applyAlignment="1" applyProtection="1">
      <alignment horizontal="center" vertical="center" shrinkToFit="1"/>
    </xf>
    <xf numFmtId="2" fontId="8" fillId="4" borderId="10" xfId="1" applyNumberFormat="1" applyFont="1" applyFill="1" applyBorder="1" applyAlignment="1" applyProtection="1">
      <alignment horizontal="center" vertical="center" shrinkToFit="1"/>
    </xf>
    <xf numFmtId="2" fontId="8" fillId="4" borderId="11" xfId="1" applyNumberFormat="1" applyFont="1" applyFill="1" applyBorder="1" applyAlignment="1" applyProtection="1">
      <alignment horizontal="center" vertical="center" shrinkToFit="1"/>
    </xf>
    <xf numFmtId="0" fontId="13" fillId="3" borderId="8" xfId="1" applyFont="1" applyFill="1" applyBorder="1" applyAlignment="1" applyProtection="1">
      <alignment horizontal="center" vertical="center"/>
    </xf>
    <xf numFmtId="0" fontId="13" fillId="2" borderId="94" xfId="1" applyFont="1" applyFill="1" applyBorder="1" applyAlignment="1" applyProtection="1">
      <alignment horizontal="center" vertical="center"/>
    </xf>
    <xf numFmtId="0" fontId="6" fillId="2" borderId="5" xfId="1" applyFont="1" applyFill="1" applyBorder="1" applyAlignment="1" applyProtection="1">
      <alignment horizontal="center" vertical="center" wrapText="1"/>
    </xf>
    <xf numFmtId="0" fontId="6" fillId="2" borderId="6" xfId="1" applyFont="1" applyFill="1" applyBorder="1" applyAlignment="1" applyProtection="1">
      <alignment horizontal="center" vertical="center"/>
    </xf>
    <xf numFmtId="0" fontId="6" fillId="2" borderId="7" xfId="1" applyFont="1" applyFill="1" applyBorder="1" applyAlignment="1" applyProtection="1">
      <alignment horizontal="center" vertical="center"/>
    </xf>
    <xf numFmtId="0" fontId="6" fillId="2" borderId="14" xfId="1" applyFont="1" applyFill="1" applyBorder="1" applyAlignment="1" applyProtection="1">
      <alignment horizontal="center" vertical="center"/>
    </xf>
    <xf numFmtId="0" fontId="6" fillId="2" borderId="0" xfId="1" applyFont="1" applyFill="1" applyBorder="1" applyAlignment="1" applyProtection="1">
      <alignment horizontal="center" vertical="center"/>
    </xf>
    <xf numFmtId="0" fontId="6" fillId="2" borderId="13" xfId="1" applyFont="1" applyFill="1" applyBorder="1" applyAlignment="1" applyProtection="1">
      <alignment horizontal="center" vertical="center"/>
    </xf>
    <xf numFmtId="0" fontId="6" fillId="2" borderId="9" xfId="1" applyFont="1" applyFill="1" applyBorder="1" applyAlignment="1" applyProtection="1">
      <alignment horizontal="center" vertical="center"/>
    </xf>
    <xf numFmtId="0" fontId="6" fillId="2" borderId="10" xfId="1" applyFont="1" applyFill="1" applyBorder="1" applyAlignment="1" applyProtection="1">
      <alignment horizontal="center" vertical="center"/>
    </xf>
    <xf numFmtId="0" fontId="6" fillId="2" borderId="11" xfId="1" applyFont="1" applyFill="1" applyBorder="1" applyAlignment="1" applyProtection="1">
      <alignment horizontal="center" vertical="center"/>
    </xf>
    <xf numFmtId="55" fontId="12" fillId="2" borderId="99" xfId="1" quotePrefix="1" applyNumberFormat="1" applyFont="1" applyFill="1" applyBorder="1" applyAlignment="1" applyProtection="1">
      <alignment horizontal="right" vertical="center" shrinkToFit="1"/>
    </xf>
    <xf numFmtId="0" fontId="12" fillId="2" borderId="100" xfId="1" applyFont="1" applyFill="1" applyBorder="1" applyAlignment="1" applyProtection="1">
      <alignment horizontal="right" vertical="center" shrinkToFit="1"/>
    </xf>
    <xf numFmtId="0" fontId="7" fillId="2" borderId="88"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textRotation="255" shrinkToFit="1"/>
    </xf>
    <xf numFmtId="0" fontId="11" fillId="2" borderId="13" xfId="1" applyFont="1" applyFill="1" applyBorder="1" applyAlignment="1" applyProtection="1">
      <alignment horizontal="center" vertical="center" textRotation="255" shrinkToFit="1"/>
    </xf>
    <xf numFmtId="2" fontId="28" fillId="4" borderId="5" xfId="1" applyNumberFormat="1" applyFont="1" applyFill="1" applyBorder="1" applyAlignment="1" applyProtection="1">
      <alignment horizontal="center" vertical="center" shrinkToFit="1"/>
    </xf>
    <xf numFmtId="2" fontId="28" fillId="4" borderId="6" xfId="1" applyNumberFormat="1" applyFont="1" applyFill="1" applyBorder="1" applyAlignment="1" applyProtection="1">
      <alignment horizontal="center" vertical="center" shrinkToFit="1"/>
    </xf>
    <xf numFmtId="2" fontId="28" fillId="4" borderId="7" xfId="1" applyNumberFormat="1" applyFont="1" applyFill="1" applyBorder="1" applyAlignment="1" applyProtection="1">
      <alignment horizontal="center" vertical="center" shrinkToFit="1"/>
    </xf>
    <xf numFmtId="2" fontId="28" fillId="4" borderId="14" xfId="1" applyNumberFormat="1" applyFont="1" applyFill="1" applyBorder="1" applyAlignment="1" applyProtection="1">
      <alignment horizontal="center" vertical="center" shrinkToFit="1"/>
    </xf>
    <xf numFmtId="2" fontId="28" fillId="4" borderId="0" xfId="1" applyNumberFormat="1" applyFont="1" applyFill="1" applyBorder="1" applyAlignment="1" applyProtection="1">
      <alignment horizontal="center" vertical="center" shrinkToFit="1"/>
    </xf>
    <xf numFmtId="2" fontId="28" fillId="4" borderId="13" xfId="1" applyNumberFormat="1" applyFont="1" applyFill="1" applyBorder="1" applyAlignment="1" applyProtection="1">
      <alignment horizontal="center" vertical="center" shrinkToFit="1"/>
    </xf>
    <xf numFmtId="2" fontId="28" fillId="4" borderId="9" xfId="1" applyNumberFormat="1" applyFont="1" applyFill="1" applyBorder="1" applyAlignment="1" applyProtection="1">
      <alignment horizontal="center" vertical="center" shrinkToFit="1"/>
    </xf>
    <xf numFmtId="2" fontId="28" fillId="4" borderId="10" xfId="1" applyNumberFormat="1" applyFont="1" applyFill="1" applyBorder="1" applyAlignment="1" applyProtection="1">
      <alignment horizontal="center" vertical="center" shrinkToFit="1"/>
    </xf>
    <xf numFmtId="2" fontId="28" fillId="4" borderId="11" xfId="1" applyNumberFormat="1" applyFont="1" applyFill="1" applyBorder="1" applyAlignment="1" applyProtection="1">
      <alignment horizontal="center" vertical="center" shrinkToFit="1"/>
    </xf>
    <xf numFmtId="0" fontId="18" fillId="2" borderId="5" xfId="1" applyFont="1" applyFill="1" applyBorder="1" applyAlignment="1" applyProtection="1">
      <alignment horizontal="center" vertical="center"/>
    </xf>
    <xf numFmtId="0" fontId="18" fillId="2" borderId="14" xfId="1" applyFont="1" applyFill="1" applyBorder="1" applyAlignment="1" applyProtection="1">
      <alignment horizontal="center" vertical="center"/>
    </xf>
    <xf numFmtId="55" fontId="12" fillId="2" borderId="90" xfId="1" quotePrefix="1" applyNumberFormat="1" applyFont="1" applyFill="1" applyBorder="1" applyAlignment="1" applyProtection="1">
      <alignment horizontal="right" vertical="center" shrinkToFit="1"/>
    </xf>
    <xf numFmtId="0" fontId="12" fillId="2" borderId="91" xfId="1" applyFont="1" applyFill="1" applyBorder="1" applyAlignment="1" applyProtection="1">
      <alignment horizontal="right" vertical="center" shrinkToFit="1"/>
    </xf>
    <xf numFmtId="0" fontId="7" fillId="2" borderId="91" xfId="1" applyFont="1" applyFill="1" applyBorder="1" applyAlignment="1" applyProtection="1">
      <alignment horizontal="center" vertical="center" shrinkToFit="1"/>
    </xf>
    <xf numFmtId="55" fontId="12" fillId="2" borderId="101" xfId="1" quotePrefix="1" applyNumberFormat="1" applyFont="1" applyFill="1" applyBorder="1" applyAlignment="1" applyProtection="1">
      <alignment horizontal="right" vertical="center" shrinkToFit="1"/>
    </xf>
    <xf numFmtId="0" fontId="12" fillId="2" borderId="102" xfId="1" applyFont="1" applyFill="1" applyBorder="1" applyAlignment="1" applyProtection="1">
      <alignment horizontal="right" vertical="center" shrinkToFit="1"/>
    </xf>
    <xf numFmtId="0" fontId="7" fillId="2" borderId="103" xfId="1" applyFont="1" applyFill="1" applyBorder="1" applyAlignment="1" applyProtection="1">
      <alignment horizontal="center" vertical="center" shrinkToFit="1"/>
    </xf>
    <xf numFmtId="0" fontId="11" fillId="2" borderId="96" xfId="1" applyFont="1" applyFill="1" applyBorder="1" applyAlignment="1" applyProtection="1">
      <alignment horizontal="center" vertical="center" textRotation="255" shrinkToFit="1"/>
    </xf>
    <xf numFmtId="0" fontId="11" fillId="2" borderId="97" xfId="1" applyFont="1" applyFill="1" applyBorder="1" applyAlignment="1" applyProtection="1">
      <alignment horizontal="center" vertical="center" textRotation="255" shrinkToFit="1"/>
    </xf>
    <xf numFmtId="0" fontId="11" fillId="2" borderId="98" xfId="1" applyFont="1" applyFill="1" applyBorder="1" applyAlignment="1" applyProtection="1">
      <alignment horizontal="center" vertical="center" textRotation="255" shrinkToFit="1"/>
    </xf>
    <xf numFmtId="0" fontId="9" fillId="2" borderId="95" xfId="1" applyFont="1" applyFill="1" applyBorder="1" applyAlignment="1" applyProtection="1">
      <alignment horizontal="center" vertical="center" shrinkToFit="1"/>
    </xf>
    <xf numFmtId="0" fontId="12" fillId="2" borderId="90" xfId="1" applyFont="1" applyFill="1" applyBorder="1" applyAlignment="1" applyProtection="1">
      <alignment horizontal="right" vertical="center" shrinkToFit="1"/>
    </xf>
    <xf numFmtId="0" fontId="12" fillId="2" borderId="104" xfId="1" applyFont="1" applyFill="1" applyBorder="1" applyAlignment="1" applyProtection="1">
      <alignment horizontal="right" vertical="center" shrinkToFit="1"/>
    </xf>
    <xf numFmtId="0" fontId="12" fillId="2" borderId="103" xfId="1" applyFont="1" applyFill="1" applyBorder="1" applyAlignment="1" applyProtection="1">
      <alignment horizontal="right" vertical="center" shrinkToFit="1"/>
    </xf>
    <xf numFmtId="0" fontId="6" fillId="2" borderId="5" xfId="1" applyFont="1" applyFill="1" applyBorder="1" applyAlignment="1" applyProtection="1">
      <alignment horizontal="center" vertical="center"/>
    </xf>
    <xf numFmtId="0" fontId="12" fillId="2" borderId="87" xfId="1" applyFont="1" applyFill="1" applyBorder="1" applyAlignment="1" applyProtection="1">
      <alignment horizontal="right" vertical="center" shrinkToFit="1"/>
    </xf>
    <xf numFmtId="0" fontId="12" fillId="2" borderId="88" xfId="1" applyFont="1" applyFill="1" applyBorder="1" applyAlignment="1" applyProtection="1">
      <alignment horizontal="right" vertical="center" shrinkToFit="1"/>
    </xf>
    <xf numFmtId="0" fontId="11" fillId="2" borderId="10" xfId="1" applyFont="1" applyFill="1" applyBorder="1" applyAlignment="1" applyProtection="1">
      <alignment horizontal="center" vertical="center" wrapText="1" shrinkToFit="1"/>
    </xf>
    <xf numFmtId="0" fontId="11" fillId="2" borderId="10"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13" fillId="2" borderId="156" xfId="1" applyFont="1" applyFill="1" applyBorder="1" applyAlignment="1" applyProtection="1">
      <alignment horizontal="center" vertical="center" shrinkToFit="1"/>
    </xf>
    <xf numFmtId="0" fontId="13" fillId="2" borderId="157" xfId="1" applyFont="1" applyFill="1" applyBorder="1" applyAlignment="1" applyProtection="1">
      <alignment horizontal="center" vertical="center" shrinkToFit="1"/>
    </xf>
    <xf numFmtId="0" fontId="13" fillId="2" borderId="158" xfId="1" applyFont="1" applyFill="1" applyBorder="1" applyAlignment="1" applyProtection="1">
      <alignment horizontal="center" vertical="center" shrinkToFit="1"/>
    </xf>
    <xf numFmtId="0" fontId="5" fillId="0" borderId="0" xfId="0" applyFont="1" applyProtection="1"/>
    <xf numFmtId="0" fontId="13" fillId="2" borderId="5" xfId="0" applyFont="1" applyFill="1" applyBorder="1" applyAlignment="1" applyProtection="1">
      <alignment horizontal="center" vertical="center"/>
    </xf>
    <xf numFmtId="0" fontId="13" fillId="2" borderId="6" xfId="0" applyFont="1" applyFill="1" applyBorder="1" applyAlignment="1" applyProtection="1">
      <alignment horizontal="center" vertical="center"/>
    </xf>
    <xf numFmtId="0" fontId="13" fillId="2" borderId="7" xfId="0" applyFont="1" applyFill="1" applyBorder="1" applyAlignment="1" applyProtection="1">
      <alignment horizontal="center" vertical="center"/>
    </xf>
    <xf numFmtId="0" fontId="13" fillId="2" borderId="52" xfId="0" applyFont="1" applyFill="1" applyBorder="1" applyAlignment="1" applyProtection="1">
      <alignment horizontal="center" vertical="center"/>
    </xf>
    <xf numFmtId="0" fontId="13" fillId="2" borderId="53" xfId="0" applyFont="1" applyFill="1" applyBorder="1" applyAlignment="1" applyProtection="1">
      <alignment horizontal="center" vertical="center"/>
    </xf>
    <xf numFmtId="0" fontId="13" fillId="2" borderId="54" xfId="0" applyFont="1" applyFill="1" applyBorder="1" applyAlignment="1" applyProtection="1">
      <alignment horizontal="center" vertical="center"/>
    </xf>
    <xf numFmtId="0" fontId="23" fillId="2" borderId="5" xfId="1" applyFont="1" applyFill="1" applyBorder="1" applyAlignment="1" applyProtection="1">
      <alignment horizontal="center" vertical="center" wrapText="1" shrinkToFit="1"/>
    </xf>
    <xf numFmtId="0" fontId="23" fillId="2" borderId="6" xfId="1" applyFont="1" applyFill="1" applyBorder="1" applyAlignment="1" applyProtection="1">
      <alignment horizontal="center" vertical="center" shrinkToFit="1"/>
    </xf>
    <xf numFmtId="0" fontId="23" fillId="2" borderId="7" xfId="1" applyFont="1" applyFill="1" applyBorder="1" applyAlignment="1" applyProtection="1">
      <alignment horizontal="center" vertical="center" shrinkToFit="1"/>
    </xf>
    <xf numFmtId="0" fontId="23" fillId="2" borderId="14" xfId="1" applyFont="1" applyFill="1" applyBorder="1" applyAlignment="1" applyProtection="1">
      <alignment horizontal="center" vertical="center" shrinkToFit="1"/>
    </xf>
    <xf numFmtId="0" fontId="23" fillId="2" borderId="0" xfId="1" applyFont="1" applyFill="1" applyBorder="1" applyAlignment="1" applyProtection="1">
      <alignment horizontal="center" vertical="center" shrinkToFit="1"/>
    </xf>
    <xf numFmtId="0" fontId="23" fillId="2" borderId="13" xfId="1" applyFont="1" applyFill="1" applyBorder="1" applyAlignment="1" applyProtection="1">
      <alignment horizontal="center" vertical="center" shrinkToFit="1"/>
    </xf>
    <xf numFmtId="0" fontId="23" fillId="2" borderId="9" xfId="1" applyFont="1" applyFill="1" applyBorder="1" applyAlignment="1" applyProtection="1">
      <alignment horizontal="center" vertical="center" shrinkToFit="1"/>
    </xf>
    <xf numFmtId="0" fontId="23" fillId="2" borderId="10" xfId="1" applyFont="1" applyFill="1" applyBorder="1" applyAlignment="1" applyProtection="1">
      <alignment horizontal="center" vertical="center" shrinkToFit="1"/>
    </xf>
    <xf numFmtId="0" fontId="23" fillId="2" borderId="11" xfId="1" applyFont="1" applyFill="1" applyBorder="1" applyAlignment="1" applyProtection="1">
      <alignment horizontal="center" vertical="center" shrinkToFit="1"/>
    </xf>
    <xf numFmtId="2" fontId="8" fillId="2" borderId="5" xfId="0" applyNumberFormat="1" applyFont="1" applyFill="1" applyBorder="1" applyAlignment="1" applyProtection="1">
      <alignment horizontal="center" vertical="center" shrinkToFit="1"/>
    </xf>
    <xf numFmtId="2" fontId="8" fillId="2" borderId="6" xfId="0" applyNumberFormat="1" applyFont="1" applyFill="1" applyBorder="1" applyAlignment="1" applyProtection="1">
      <alignment horizontal="center" vertical="center" shrinkToFit="1"/>
    </xf>
    <xf numFmtId="2" fontId="8" fillId="2" borderId="7" xfId="0" applyNumberFormat="1" applyFont="1" applyFill="1" applyBorder="1" applyAlignment="1" applyProtection="1">
      <alignment horizontal="center" vertical="center" shrinkToFit="1"/>
    </xf>
    <xf numFmtId="2" fontId="8" fillId="2" borderId="14" xfId="0" applyNumberFormat="1" applyFont="1" applyFill="1" applyBorder="1" applyAlignment="1" applyProtection="1">
      <alignment horizontal="center" vertical="center" shrinkToFit="1"/>
    </xf>
    <xf numFmtId="2" fontId="8" fillId="3" borderId="0" xfId="0" applyNumberFormat="1" applyFont="1" applyFill="1" applyBorder="1" applyAlignment="1" applyProtection="1">
      <alignment horizontal="center" vertical="center" shrinkToFit="1"/>
    </xf>
    <xf numFmtId="2" fontId="8" fillId="2" borderId="13" xfId="0" applyNumberFormat="1" applyFont="1" applyFill="1" applyBorder="1" applyAlignment="1" applyProtection="1">
      <alignment horizontal="center" vertical="center" shrinkToFit="1"/>
    </xf>
    <xf numFmtId="2" fontId="8" fillId="2" borderId="9" xfId="0" applyNumberFormat="1" applyFont="1" applyFill="1" applyBorder="1" applyAlignment="1" applyProtection="1">
      <alignment horizontal="center" vertical="center" shrinkToFit="1"/>
    </xf>
    <xf numFmtId="2" fontId="8" fillId="2" borderId="10" xfId="0" applyNumberFormat="1" applyFont="1" applyFill="1" applyBorder="1" applyAlignment="1" applyProtection="1">
      <alignment horizontal="center" vertical="center" shrinkToFit="1"/>
    </xf>
    <xf numFmtId="2" fontId="8" fillId="2" borderId="11" xfId="0" applyNumberFormat="1" applyFont="1" applyFill="1" applyBorder="1" applyAlignment="1" applyProtection="1">
      <alignment horizontal="center" vertical="center" shrinkToFit="1"/>
    </xf>
    <xf numFmtId="2" fontId="8" fillId="2" borderId="0" xfId="0" applyNumberFormat="1" applyFont="1" applyFill="1" applyBorder="1" applyAlignment="1" applyProtection="1">
      <alignment horizontal="center" vertical="center" shrinkToFit="1"/>
    </xf>
    <xf numFmtId="0" fontId="9" fillId="2" borderId="55" xfId="0" applyFont="1" applyFill="1" applyBorder="1" applyAlignment="1" applyProtection="1">
      <alignment horizontal="center" vertical="center" shrinkToFit="1"/>
    </xf>
    <xf numFmtId="0" fontId="9" fillId="2" borderId="56" xfId="0" applyFont="1" applyFill="1" applyBorder="1" applyAlignment="1" applyProtection="1">
      <alignment horizontal="center" vertical="center" shrinkToFit="1"/>
    </xf>
    <xf numFmtId="0" fontId="9" fillId="2" borderId="57" xfId="0" applyFont="1" applyFill="1" applyBorder="1" applyAlignment="1" applyProtection="1">
      <alignment horizontal="center" vertical="center" shrinkToFit="1"/>
    </xf>
    <xf numFmtId="2" fontId="13" fillId="2" borderId="5" xfId="1" applyNumberFormat="1" applyFont="1" applyFill="1" applyBorder="1" applyAlignment="1" applyProtection="1">
      <alignment horizontal="center" vertical="center" shrinkToFit="1"/>
    </xf>
    <xf numFmtId="2" fontId="13" fillId="2" borderId="6" xfId="1" applyNumberFormat="1" applyFont="1" applyFill="1" applyBorder="1" applyAlignment="1" applyProtection="1">
      <alignment horizontal="center" vertical="center" shrinkToFit="1"/>
    </xf>
    <xf numFmtId="2" fontId="13" fillId="2" borderId="7" xfId="1" applyNumberFormat="1" applyFont="1" applyFill="1" applyBorder="1" applyAlignment="1" applyProtection="1">
      <alignment horizontal="center" vertical="center" shrinkToFit="1"/>
    </xf>
    <xf numFmtId="2" fontId="13" fillId="2" borderId="14" xfId="1" applyNumberFormat="1" applyFont="1" applyFill="1" applyBorder="1" applyAlignment="1" applyProtection="1">
      <alignment horizontal="center" vertical="center" shrinkToFit="1"/>
    </xf>
    <xf numFmtId="2" fontId="13" fillId="3" borderId="0" xfId="1" applyNumberFormat="1" applyFont="1" applyFill="1" applyBorder="1" applyAlignment="1" applyProtection="1">
      <alignment horizontal="center" vertical="center" shrinkToFit="1"/>
    </xf>
    <xf numFmtId="2" fontId="13" fillId="2" borderId="13" xfId="1" applyNumberFormat="1" applyFont="1" applyFill="1" applyBorder="1" applyAlignment="1" applyProtection="1">
      <alignment horizontal="center" vertical="center" shrinkToFit="1"/>
    </xf>
    <xf numFmtId="0" fontId="8" fillId="3" borderId="0" xfId="1" applyFont="1" applyFill="1" applyBorder="1" applyAlignment="1" applyProtection="1">
      <alignment horizontal="center" vertical="center" shrinkToFit="1"/>
    </xf>
    <xf numFmtId="0" fontId="13" fillId="3" borderId="14" xfId="1" applyFont="1" applyFill="1" applyBorder="1" applyAlignment="1" applyProtection="1">
      <alignment horizontal="center" vertical="center"/>
    </xf>
    <xf numFmtId="0" fontId="13" fillId="3" borderId="13" xfId="1" applyFont="1" applyFill="1" applyBorder="1" applyAlignment="1" applyProtection="1">
      <alignment horizontal="center" vertical="center"/>
    </xf>
    <xf numFmtId="0" fontId="13" fillId="2" borderId="13" xfId="1" applyFont="1" applyFill="1" applyBorder="1" applyAlignment="1" applyProtection="1">
      <alignment horizontal="center" vertical="center"/>
    </xf>
    <xf numFmtId="0" fontId="19" fillId="2" borderId="14" xfId="1" applyFont="1" applyFill="1" applyBorder="1" applyAlignment="1" applyProtection="1">
      <alignment horizontal="center" vertical="center" wrapText="1"/>
    </xf>
    <xf numFmtId="0" fontId="9" fillId="3" borderId="55" xfId="1" applyFont="1" applyFill="1" applyBorder="1" applyAlignment="1" applyProtection="1">
      <alignment horizontal="center" vertical="center" shrinkToFit="1"/>
    </xf>
    <xf numFmtId="0" fontId="9" fillId="3" borderId="56" xfId="1" applyFont="1" applyFill="1" applyBorder="1" applyAlignment="1" applyProtection="1">
      <alignment horizontal="center" vertical="center" shrinkToFit="1"/>
    </xf>
    <xf numFmtId="0" fontId="9" fillId="3" borderId="57" xfId="1" applyFont="1" applyFill="1" applyBorder="1" applyAlignment="1" applyProtection="1">
      <alignment horizontal="center" vertical="center" shrinkToFit="1"/>
    </xf>
    <xf numFmtId="0" fontId="8" fillId="2" borderId="6" xfId="1" applyFont="1" applyFill="1" applyBorder="1" applyAlignment="1" applyProtection="1">
      <alignment horizontal="center" vertical="center"/>
    </xf>
    <xf numFmtId="0" fontId="13" fillId="2" borderId="11" xfId="1" applyFont="1" applyFill="1" applyBorder="1" applyAlignment="1" applyProtection="1">
      <alignment horizontal="center" vertical="center"/>
    </xf>
    <xf numFmtId="1" fontId="8" fillId="3" borderId="4" xfId="1" applyNumberFormat="1" applyFont="1" applyFill="1" applyBorder="1" applyAlignment="1" applyProtection="1">
      <alignment horizontal="center" vertical="center" shrinkToFit="1"/>
    </xf>
    <xf numFmtId="1" fontId="8" fillId="2" borderId="5" xfId="1" applyNumberFormat="1" applyFont="1" applyFill="1" applyBorder="1" applyAlignment="1" applyProtection="1">
      <alignment horizontal="center" vertical="center" shrinkToFit="1"/>
    </xf>
    <xf numFmtId="1" fontId="8" fillId="2" borderId="6" xfId="1" applyNumberFormat="1" applyFont="1" applyFill="1" applyBorder="1" applyAlignment="1" applyProtection="1">
      <alignment horizontal="center" vertical="center" shrinkToFit="1"/>
    </xf>
    <xf numFmtId="1" fontId="8" fillId="2" borderId="7" xfId="1" applyNumberFormat="1" applyFont="1" applyFill="1" applyBorder="1" applyAlignment="1" applyProtection="1">
      <alignment horizontal="center" vertical="center" shrinkToFit="1"/>
    </xf>
    <xf numFmtId="1" fontId="8" fillId="2" borderId="14" xfId="1" applyNumberFormat="1" applyFont="1" applyFill="1" applyBorder="1" applyAlignment="1" applyProtection="1">
      <alignment horizontal="center" vertical="center" shrinkToFit="1"/>
    </xf>
    <xf numFmtId="1" fontId="8" fillId="2" borderId="0" xfId="1" applyNumberFormat="1" applyFont="1" applyFill="1" applyBorder="1" applyAlignment="1" applyProtection="1">
      <alignment horizontal="center" vertical="center" shrinkToFit="1"/>
    </xf>
    <xf numFmtId="1" fontId="8" fillId="2" borderId="13" xfId="1" applyNumberFormat="1" applyFont="1" applyFill="1" applyBorder="1" applyAlignment="1" applyProtection="1">
      <alignment horizontal="center" vertical="center" shrinkToFit="1"/>
    </xf>
    <xf numFmtId="1" fontId="8" fillId="2" borderId="9" xfId="1" applyNumberFormat="1" applyFont="1" applyFill="1" applyBorder="1" applyAlignment="1" applyProtection="1">
      <alignment horizontal="center" vertical="center" shrinkToFit="1"/>
    </xf>
    <xf numFmtId="1" fontId="8" fillId="2" borderId="10" xfId="1" applyNumberFormat="1" applyFont="1" applyFill="1" applyBorder="1" applyAlignment="1" applyProtection="1">
      <alignment horizontal="center" vertical="center" shrinkToFit="1"/>
    </xf>
    <xf numFmtId="1" fontId="8" fillId="2" borderId="11" xfId="1" applyNumberFormat="1" applyFont="1" applyFill="1" applyBorder="1" applyAlignment="1" applyProtection="1">
      <alignment horizontal="center" vertical="center" shrinkToFit="1"/>
    </xf>
    <xf numFmtId="178" fontId="13" fillId="6" borderId="4" xfId="0" applyNumberFormat="1" applyFont="1" applyFill="1" applyBorder="1" applyAlignment="1" applyProtection="1">
      <alignment horizontal="center" vertical="center"/>
    </xf>
    <xf numFmtId="0" fontId="34" fillId="6" borderId="4" xfId="1" applyFont="1" applyFill="1" applyBorder="1" applyAlignment="1" applyProtection="1">
      <alignment horizontal="center" vertical="center"/>
    </xf>
    <xf numFmtId="0" fontId="6" fillId="0" borderId="4" xfId="0" applyFont="1" applyFill="1" applyBorder="1" applyAlignment="1" applyProtection="1">
      <alignment horizontal="center" vertical="center" wrapText="1"/>
    </xf>
  </cellXfs>
  <cellStyles count="3">
    <cellStyle name="標準" xfId="0" builtinId="0"/>
    <cellStyle name="標準 2" xfId="1"/>
    <cellStyle name="標準 2 2" xfId="2"/>
  </cellStyles>
  <dxfs count="242">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checked="Checked"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checked="Checked" lockText="1" noThreeD="1"/>
</file>

<file path=xl/ctrlProps/ctrlProp535.xml><?xml version="1.0" encoding="utf-8"?>
<formControlPr xmlns="http://schemas.microsoft.com/office/spreadsheetml/2009/9/main" objectType="CheckBox" checked="Checked" lockText="1" noThreeD="1"/>
</file>

<file path=xl/ctrlProps/ctrlProp536.xml><?xml version="1.0" encoding="utf-8"?>
<formControlPr xmlns="http://schemas.microsoft.com/office/spreadsheetml/2009/9/main" objectType="CheckBox" checked="Checked"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checked="Checked" lockText="1" noThreeD="1"/>
</file>

<file path=xl/ctrlProps/ctrlProp543.xml><?xml version="1.0" encoding="utf-8"?>
<formControlPr xmlns="http://schemas.microsoft.com/office/spreadsheetml/2009/9/main" objectType="CheckBox" checked="Checked"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checked="Checked" lockText="1" noThreeD="1"/>
</file>

<file path=xl/ctrlProps/ctrlProp546.xml><?xml version="1.0" encoding="utf-8"?>
<formControlPr xmlns="http://schemas.microsoft.com/office/spreadsheetml/2009/9/main" objectType="CheckBox" checked="Checked"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checked="Checked"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checked="Checked"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checked="Checked"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checked="Checked"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checked="Checked" lockText="1" noThreeD="1"/>
</file>

<file path=xl/ctrlProps/ctrlProp569.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checked="Checked" lockText="1" noThreeD="1"/>
</file>

<file path=xl/ctrlProps/ctrlProp572.xml><?xml version="1.0" encoding="utf-8"?>
<formControlPr xmlns="http://schemas.microsoft.com/office/spreadsheetml/2009/9/main" objectType="CheckBox" checked="Checked"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checked="Checked" lockText="1" noThreeD="1"/>
</file>

<file path=xl/ctrlProps/ctrlProp575.xml><?xml version="1.0" encoding="utf-8"?>
<formControlPr xmlns="http://schemas.microsoft.com/office/spreadsheetml/2009/9/main" objectType="CheckBox" checked="Checked"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checked="Checked" lockText="1" noThreeD="1"/>
</file>

<file path=xl/ctrlProps/ctrlProp578.xml><?xml version="1.0" encoding="utf-8"?>
<formControlPr xmlns="http://schemas.microsoft.com/office/spreadsheetml/2009/9/main" objectType="CheckBox" checked="Checked"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checked="Checked" lockText="1" noThreeD="1"/>
</file>

<file path=xl/ctrlProps/ctrlProp581.xml><?xml version="1.0" encoding="utf-8"?>
<formControlPr xmlns="http://schemas.microsoft.com/office/spreadsheetml/2009/9/main" objectType="CheckBox" checked="Checked"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checked="Checked" lockText="1" noThreeD="1"/>
</file>

<file path=xl/ctrlProps/ctrlProp584.xml><?xml version="1.0" encoding="utf-8"?>
<formControlPr xmlns="http://schemas.microsoft.com/office/spreadsheetml/2009/9/main" objectType="CheckBox" checked="Checked"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checked="Checked" lockText="1" noThreeD="1"/>
</file>

<file path=xl/ctrlProps/ctrlProp587.xml><?xml version="1.0" encoding="utf-8"?>
<formControlPr xmlns="http://schemas.microsoft.com/office/spreadsheetml/2009/9/main" objectType="CheckBox" checked="Checked"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checked="Checked"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checked="Checked" lockText="1" noThreeD="1"/>
</file>

<file path=xl/ctrlProps/ctrlProp593.xml><?xml version="1.0" encoding="utf-8"?>
<formControlPr xmlns="http://schemas.microsoft.com/office/spreadsheetml/2009/9/main" objectType="CheckBox" checked="Checked"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checked="Checked" lockText="1" noThreeD="1"/>
</file>

<file path=xl/ctrlProps/ctrlProp596.xml><?xml version="1.0" encoding="utf-8"?>
<formControlPr xmlns="http://schemas.microsoft.com/office/spreadsheetml/2009/9/main" objectType="CheckBox" checked="Checked"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checked="Checked" lockText="1" noThreeD="1"/>
</file>

<file path=xl/ctrlProps/ctrlProp59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checked="Checked" lockText="1" noThreeD="1"/>
</file>

<file path=xl/ctrlProps/ctrlProp602.xml><?xml version="1.0" encoding="utf-8"?>
<formControlPr xmlns="http://schemas.microsoft.com/office/spreadsheetml/2009/9/main" objectType="CheckBox" checked="Checked"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checked="Checked" lockText="1" noThreeD="1"/>
</file>

<file path=xl/ctrlProps/ctrlProp605.xml><?xml version="1.0" encoding="utf-8"?>
<formControlPr xmlns="http://schemas.microsoft.com/office/spreadsheetml/2009/9/main" objectType="CheckBox" checked="Checked"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checked="Checked" lockText="1" noThreeD="1"/>
</file>

<file path=xl/ctrlProps/ctrlProp608.xml><?xml version="1.0" encoding="utf-8"?>
<formControlPr xmlns="http://schemas.microsoft.com/office/spreadsheetml/2009/9/main" objectType="CheckBox" checked="Checked"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checked="Checked" lockText="1" noThreeD="1"/>
</file>

<file path=xl/ctrlProps/ctrlProp611.xml><?xml version="1.0" encoding="utf-8"?>
<formControlPr xmlns="http://schemas.microsoft.com/office/spreadsheetml/2009/9/main" objectType="CheckBox" checked="Checked"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checked="Checked" lockText="1" noThreeD="1"/>
</file>

<file path=xl/ctrlProps/ctrlProp617.xml><?xml version="1.0" encoding="utf-8"?>
<formControlPr xmlns="http://schemas.microsoft.com/office/spreadsheetml/2009/9/main" objectType="CheckBox" checked="Checked"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checked="Checked" lockText="1" noThreeD="1"/>
</file>

<file path=xl/ctrlProps/ctrlProp623.xml><?xml version="1.0" encoding="utf-8"?>
<formControlPr xmlns="http://schemas.microsoft.com/office/spreadsheetml/2009/9/main" objectType="CheckBox" checked="Checked"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checked="Checked" lockText="1" noThreeD="1"/>
</file>

<file path=xl/ctrlProps/ctrlProp629.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checked="Checked" lockText="1" noThreeD="1"/>
</file>

<file path=xl/ctrlProps/ctrlProp635.xml><?xml version="1.0" encoding="utf-8"?>
<formControlPr xmlns="http://schemas.microsoft.com/office/spreadsheetml/2009/9/main" objectType="CheckBox" checked="Checked"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checked="Checked" lockText="1" noThreeD="1"/>
</file>

<file path=xl/ctrlProps/ctrlProp641.xml><?xml version="1.0" encoding="utf-8"?>
<formControlPr xmlns="http://schemas.microsoft.com/office/spreadsheetml/2009/9/main" objectType="CheckBox" checked="Checked"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checked="Checked" lockText="1" noThreeD="1"/>
</file>

<file path=xl/ctrlProps/ctrlProp647.xml><?xml version="1.0" encoding="utf-8"?>
<formControlPr xmlns="http://schemas.microsoft.com/office/spreadsheetml/2009/9/main" objectType="CheckBox" checked="Checked"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checked="Checked" lockText="1" noThreeD="1"/>
</file>

<file path=xl/ctrlProps/ctrlProp653.xml><?xml version="1.0" encoding="utf-8"?>
<formControlPr xmlns="http://schemas.microsoft.com/office/spreadsheetml/2009/9/main" objectType="CheckBox" checked="Checked"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checked="Checked"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checked="Checked" lockText="1" noThreeD="1"/>
</file>

<file path=xl/ctrlProps/ctrlProp661.xml><?xml version="1.0" encoding="utf-8"?>
<formControlPr xmlns="http://schemas.microsoft.com/office/spreadsheetml/2009/9/main" objectType="CheckBox" checked="Checked"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checked="Checked" lockText="1" noThreeD="1"/>
</file>

<file path=xl/ctrlProps/ctrlProp664.xml><?xml version="1.0" encoding="utf-8"?>
<formControlPr xmlns="http://schemas.microsoft.com/office/spreadsheetml/2009/9/main" objectType="CheckBox" checked="Checked"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checked="Checked" lockText="1" noThreeD="1"/>
</file>

<file path=xl/ctrlProps/ctrlProp682.xml><?xml version="1.0" encoding="utf-8"?>
<formControlPr xmlns="http://schemas.microsoft.com/office/spreadsheetml/2009/9/main" objectType="CheckBox" checked="Checked"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checked="Checked" lockText="1" noThreeD="1"/>
</file>

<file path=xl/ctrlProps/ctrlProp695.xml><?xml version="1.0" encoding="utf-8"?>
<formControlPr xmlns="http://schemas.microsoft.com/office/spreadsheetml/2009/9/main" objectType="CheckBox" checked="Checked"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checked="Checked" lockText="1" noThreeD="1"/>
</file>

<file path=xl/ctrlProps/ctrlProp69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checked="Checked"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checked="Checked"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checked="Checked" lockText="1" noThreeD="1"/>
</file>

<file path=xl/ctrlProps/ctrlProp706.xml><?xml version="1.0" encoding="utf-8"?>
<formControlPr xmlns="http://schemas.microsoft.com/office/spreadsheetml/2009/9/main" objectType="CheckBox" checked="Checked"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checked="Checked" lockText="1" noThreeD="1"/>
</file>

<file path=xl/ctrlProps/ctrlProp728.xml><?xml version="1.0" encoding="utf-8"?>
<formControlPr xmlns="http://schemas.microsoft.com/office/spreadsheetml/2009/9/main" objectType="CheckBox" checked="Checked"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checked="Checked" lockText="1" noThreeD="1"/>
</file>

<file path=xl/ctrlProps/ctrlProp733.xml><?xml version="1.0" encoding="utf-8"?>
<formControlPr xmlns="http://schemas.microsoft.com/office/spreadsheetml/2009/9/main" objectType="CheckBox" checked="Checked"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checked="Checked" lockText="1" noThreeD="1"/>
</file>

<file path=xl/ctrlProps/ctrlProp736.xml><?xml version="1.0" encoding="utf-8"?>
<formControlPr xmlns="http://schemas.microsoft.com/office/spreadsheetml/2009/9/main" objectType="CheckBox" checked="Checked"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checked="Checked"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checked="Checked" lockText="1" noThreeD="1"/>
</file>

<file path=xl/ctrlProps/ctrlProp751.xml><?xml version="1.0" encoding="utf-8"?>
<formControlPr xmlns="http://schemas.microsoft.com/office/spreadsheetml/2009/9/main" objectType="CheckBox" checked="Checked" lockText="1" noThreeD="1"/>
</file>

<file path=xl/ctrlProps/ctrlProp752.xml><?xml version="1.0" encoding="utf-8"?>
<formControlPr xmlns="http://schemas.microsoft.com/office/spreadsheetml/2009/9/main" objectType="CheckBox" checked="Checked"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checked="Checked"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checked="Checked"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checked="Checked"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checked="Checked"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checked="Checked"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checked="Checked"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523</xdr:row>
          <xdr:rowOff>0</xdr:rowOff>
        </xdr:from>
        <xdr:to>
          <xdr:col>9</xdr:col>
          <xdr:colOff>85725</xdr:colOff>
          <xdr:row>524</xdr:row>
          <xdr:rowOff>19050</xdr:rowOff>
        </xdr:to>
        <xdr:sp macro="" textlink="">
          <xdr:nvSpPr>
            <xdr:cNvPr id="5121" name="Check Box 1" hidden="1">
              <a:extLst>
                <a:ext uri="{63B3BB69-23CF-44E3-9099-C40C66FF867C}">
                  <a14:compatExt spid="_x0000_s5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523</xdr:row>
          <xdr:rowOff>180975</xdr:rowOff>
        </xdr:from>
        <xdr:to>
          <xdr:col>13</xdr:col>
          <xdr:colOff>95250</xdr:colOff>
          <xdr:row>525</xdr:row>
          <xdr:rowOff>38100</xdr:rowOff>
        </xdr:to>
        <xdr:sp macro="" textlink="">
          <xdr:nvSpPr>
            <xdr:cNvPr id="5122" name="Check Box 2" hidden="1">
              <a:extLst>
                <a:ext uri="{63B3BB69-23CF-44E3-9099-C40C66FF867C}">
                  <a14:compatExt spid="_x0000_s5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525</xdr:row>
          <xdr:rowOff>0</xdr:rowOff>
        </xdr:from>
        <xdr:to>
          <xdr:col>9</xdr:col>
          <xdr:colOff>95250</xdr:colOff>
          <xdr:row>526</xdr:row>
          <xdr:rowOff>19050</xdr:rowOff>
        </xdr:to>
        <xdr:sp macro="" textlink="">
          <xdr:nvSpPr>
            <xdr:cNvPr id="5123" name="Check Box 3" hidden="1">
              <a:extLst>
                <a:ext uri="{63B3BB69-23CF-44E3-9099-C40C66FF867C}">
                  <a14:compatExt spid="_x0000_s5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457</xdr:row>
          <xdr:rowOff>123825</xdr:rowOff>
        </xdr:from>
        <xdr:to>
          <xdr:col>9</xdr:col>
          <xdr:colOff>47625</xdr:colOff>
          <xdr:row>459</xdr:row>
          <xdr:rowOff>38100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297</xdr:row>
          <xdr:rowOff>152400</xdr:rowOff>
        </xdr:from>
        <xdr:to>
          <xdr:col>38</xdr:col>
          <xdr:colOff>28575</xdr:colOff>
          <xdr:row>299</xdr:row>
          <xdr:rowOff>19050</xdr:rowOff>
        </xdr:to>
        <xdr:sp macro="" textlink="">
          <xdr:nvSpPr>
            <xdr:cNvPr id="5125" name="Check Box 5" hidden="1">
              <a:extLst>
                <a:ext uri="{63B3BB69-23CF-44E3-9099-C40C66FF867C}">
                  <a14:compatExt spid="_x0000_s5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298</xdr:row>
          <xdr:rowOff>152400</xdr:rowOff>
        </xdr:from>
        <xdr:to>
          <xdr:col>36</xdr:col>
          <xdr:colOff>66675</xdr:colOff>
          <xdr:row>300</xdr:row>
          <xdr:rowOff>19050</xdr:rowOff>
        </xdr:to>
        <xdr:sp macro="" textlink="">
          <xdr:nvSpPr>
            <xdr:cNvPr id="5126" name="Check Box 6" hidden="1">
              <a:extLst>
                <a:ext uri="{63B3BB69-23CF-44E3-9099-C40C66FF867C}">
                  <a14:compatExt spid="_x0000_s5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299</xdr:row>
          <xdr:rowOff>161925</xdr:rowOff>
        </xdr:from>
        <xdr:to>
          <xdr:col>36</xdr:col>
          <xdr:colOff>19050</xdr:colOff>
          <xdr:row>301</xdr:row>
          <xdr:rowOff>28575</xdr:rowOff>
        </xdr:to>
        <xdr:sp macro="" textlink="">
          <xdr:nvSpPr>
            <xdr:cNvPr id="5127" name="Check Box 7" hidden="1">
              <a:extLst>
                <a:ext uri="{63B3BB69-23CF-44E3-9099-C40C66FF867C}">
                  <a14:compatExt spid="_x0000_s5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5129" name="Check Box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5130" name="Check Box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5131" name="Check Box 11" hidden="1">
              <a:extLst>
                <a:ext uri="{63B3BB69-23CF-44E3-9099-C40C66FF867C}">
                  <a14:compatExt spid="_x0000_s5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513</xdr:row>
          <xdr:rowOff>38100</xdr:rowOff>
        </xdr:from>
        <xdr:to>
          <xdr:col>5</xdr:col>
          <xdr:colOff>9525</xdr:colOff>
          <xdr:row>514</xdr:row>
          <xdr:rowOff>19050</xdr:rowOff>
        </xdr:to>
        <xdr:sp macro="" textlink="">
          <xdr:nvSpPr>
            <xdr:cNvPr id="5132" name="Check Box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518</xdr:row>
          <xdr:rowOff>0</xdr:rowOff>
        </xdr:from>
        <xdr:to>
          <xdr:col>5</xdr:col>
          <xdr:colOff>19050</xdr:colOff>
          <xdr:row>519</xdr:row>
          <xdr:rowOff>19050</xdr:rowOff>
        </xdr:to>
        <xdr:sp macro="" textlink="">
          <xdr:nvSpPr>
            <xdr:cNvPr id="5133" name="Check Box 13" hidden="1">
              <a:extLst>
                <a:ext uri="{63B3BB69-23CF-44E3-9099-C40C66FF867C}">
                  <a14:compatExt spid="_x0000_s5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518</xdr:row>
          <xdr:rowOff>0</xdr:rowOff>
        </xdr:from>
        <xdr:to>
          <xdr:col>21</xdr:col>
          <xdr:colOff>57150</xdr:colOff>
          <xdr:row>519</xdr:row>
          <xdr:rowOff>19050</xdr:rowOff>
        </xdr:to>
        <xdr:sp macro="" textlink="">
          <xdr:nvSpPr>
            <xdr:cNvPr id="5134" name="Check Box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5136" name="Check Box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5137" name="Check Box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5138" name="Check Box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526</xdr:row>
          <xdr:rowOff>0</xdr:rowOff>
        </xdr:from>
        <xdr:to>
          <xdr:col>13</xdr:col>
          <xdr:colOff>95250</xdr:colOff>
          <xdr:row>527</xdr:row>
          <xdr:rowOff>19050</xdr:rowOff>
        </xdr:to>
        <xdr:sp macro="" textlink="">
          <xdr:nvSpPr>
            <xdr:cNvPr id="5142" name="Check Box 22" hidden="1">
              <a:extLst>
                <a:ext uri="{63B3BB69-23CF-44E3-9099-C40C66FF867C}">
                  <a14:compatExt spid="_x0000_s5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526</xdr:row>
          <xdr:rowOff>180975</xdr:rowOff>
        </xdr:from>
        <xdr:to>
          <xdr:col>13</xdr:col>
          <xdr:colOff>95250</xdr:colOff>
          <xdr:row>528</xdr:row>
          <xdr:rowOff>9525</xdr:rowOff>
        </xdr:to>
        <xdr:sp macro="" textlink="">
          <xdr:nvSpPr>
            <xdr:cNvPr id="5143" name="Check Box 23" hidden="1">
              <a:extLst>
                <a:ext uri="{63B3BB69-23CF-44E3-9099-C40C66FF867C}">
                  <a14:compatExt spid="_x0000_s5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528</xdr:row>
          <xdr:rowOff>0</xdr:rowOff>
        </xdr:from>
        <xdr:to>
          <xdr:col>13</xdr:col>
          <xdr:colOff>114300</xdr:colOff>
          <xdr:row>529</xdr:row>
          <xdr:rowOff>19050</xdr:rowOff>
        </xdr:to>
        <xdr:sp macro="" textlink="">
          <xdr:nvSpPr>
            <xdr:cNvPr id="5144" name="Check Box 24" hidden="1">
              <a:extLst>
                <a:ext uri="{63B3BB69-23CF-44E3-9099-C40C66FF867C}">
                  <a14:compatExt spid="_x0000_s5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529</xdr:row>
          <xdr:rowOff>0</xdr:rowOff>
        </xdr:from>
        <xdr:to>
          <xdr:col>19</xdr:col>
          <xdr:colOff>76200</xdr:colOff>
          <xdr:row>532</xdr:row>
          <xdr:rowOff>19050</xdr:rowOff>
        </xdr:to>
        <xdr:grpSp>
          <xdr:nvGrpSpPr>
            <xdr:cNvPr id="29" name="Group 494"/>
            <xdr:cNvGrpSpPr>
              <a:grpSpLocks/>
            </xdr:cNvGrpSpPr>
          </xdr:nvGrpSpPr>
          <xdr:grpSpPr bwMode="auto">
            <a:xfrm>
              <a:off x="676275" y="93964125"/>
              <a:ext cx="2076450" cy="590550"/>
              <a:chOff x="47" y="3669"/>
              <a:chExt cx="78" cy="60"/>
            </a:xfrm>
          </xdr:grpSpPr>
          <xdr:sp macro="" textlink="">
            <xdr:nvSpPr>
              <xdr:cNvPr id="5145" name="Check Box 25" hidden="1">
                <a:extLst>
                  <a:ext uri="{63B3BB69-23CF-44E3-9099-C40C66FF867C}">
                    <a14:compatExt spid="_x0000_s5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6" name="Check Box 26" hidden="1">
                <a:extLst>
                  <a:ext uri="{63B3BB69-23CF-44E3-9099-C40C66FF867C}">
                    <a14:compatExt spid="_x0000_s5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7" name="Check Box 27" hidden="1">
                <a:extLst>
                  <a:ext uri="{63B3BB69-23CF-44E3-9099-C40C66FF867C}">
                    <a14:compatExt spid="_x0000_s5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532</xdr:row>
          <xdr:rowOff>0</xdr:rowOff>
        </xdr:from>
        <xdr:to>
          <xdr:col>13</xdr:col>
          <xdr:colOff>95250</xdr:colOff>
          <xdr:row>533</xdr:row>
          <xdr:rowOff>19050</xdr:rowOff>
        </xdr:to>
        <xdr:sp macro="" textlink="">
          <xdr:nvSpPr>
            <xdr:cNvPr id="5148" name="Check Box 28" hidden="1">
              <a:extLst>
                <a:ext uri="{63B3BB69-23CF-44E3-9099-C40C66FF867C}">
                  <a14:compatExt spid="_x0000_s5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532</xdr:row>
          <xdr:rowOff>190500</xdr:rowOff>
        </xdr:from>
        <xdr:to>
          <xdr:col>13</xdr:col>
          <xdr:colOff>95250</xdr:colOff>
          <xdr:row>534</xdr:row>
          <xdr:rowOff>9525</xdr:rowOff>
        </xdr:to>
        <xdr:sp macro="" textlink="">
          <xdr:nvSpPr>
            <xdr:cNvPr id="5149" name="Check Box 29" hidden="1">
              <a:extLst>
                <a:ext uri="{63B3BB69-23CF-44E3-9099-C40C66FF867C}">
                  <a14:compatExt spid="_x0000_s5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534</xdr:row>
          <xdr:rowOff>0</xdr:rowOff>
        </xdr:from>
        <xdr:to>
          <xdr:col>13</xdr:col>
          <xdr:colOff>114300</xdr:colOff>
          <xdr:row>535</xdr:row>
          <xdr:rowOff>19050</xdr:rowOff>
        </xdr:to>
        <xdr:sp macro="" textlink="">
          <xdr:nvSpPr>
            <xdr:cNvPr id="5150" name="Check Box 30" hidden="1">
              <a:extLst>
                <a:ext uri="{63B3BB69-23CF-44E3-9099-C40C66FF867C}">
                  <a14:compatExt spid="_x0000_s5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535</xdr:row>
          <xdr:rowOff>0</xdr:rowOff>
        </xdr:from>
        <xdr:to>
          <xdr:col>13</xdr:col>
          <xdr:colOff>95250</xdr:colOff>
          <xdr:row>536</xdr:row>
          <xdr:rowOff>19050</xdr:rowOff>
        </xdr:to>
        <xdr:sp macro="" textlink="">
          <xdr:nvSpPr>
            <xdr:cNvPr id="5151" name="Check Box 31" hidden="1">
              <a:extLst>
                <a:ext uri="{63B3BB69-23CF-44E3-9099-C40C66FF867C}">
                  <a14:compatExt spid="_x0000_s5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535</xdr:row>
          <xdr:rowOff>190500</xdr:rowOff>
        </xdr:from>
        <xdr:to>
          <xdr:col>13</xdr:col>
          <xdr:colOff>95250</xdr:colOff>
          <xdr:row>537</xdr:row>
          <xdr:rowOff>9525</xdr:rowOff>
        </xdr:to>
        <xdr:sp macro="" textlink="">
          <xdr:nvSpPr>
            <xdr:cNvPr id="5152" name="Check Box 32" hidden="1">
              <a:extLst>
                <a:ext uri="{63B3BB69-23CF-44E3-9099-C40C66FF867C}">
                  <a14:compatExt spid="_x0000_s5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537</xdr:row>
          <xdr:rowOff>0</xdr:rowOff>
        </xdr:from>
        <xdr:to>
          <xdr:col>13</xdr:col>
          <xdr:colOff>114300</xdr:colOff>
          <xdr:row>538</xdr:row>
          <xdr:rowOff>19050</xdr:rowOff>
        </xdr:to>
        <xdr:sp macro="" textlink="">
          <xdr:nvSpPr>
            <xdr:cNvPr id="5153" name="Check Box 33" hidden="1">
              <a:extLst>
                <a:ext uri="{63B3BB69-23CF-44E3-9099-C40C66FF867C}">
                  <a14:compatExt spid="_x0000_s5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569</xdr:row>
          <xdr:rowOff>171450</xdr:rowOff>
        </xdr:from>
        <xdr:to>
          <xdr:col>15</xdr:col>
          <xdr:colOff>76200</xdr:colOff>
          <xdr:row>571</xdr:row>
          <xdr:rowOff>0</xdr:rowOff>
        </xdr:to>
        <xdr:sp macro="" textlink="">
          <xdr:nvSpPr>
            <xdr:cNvPr id="5158" name="Check Box 38" hidden="1">
              <a:extLst>
                <a:ext uri="{63B3BB69-23CF-44E3-9099-C40C66FF867C}">
                  <a14:compatExt spid="_x0000_s5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570</xdr:row>
          <xdr:rowOff>161925</xdr:rowOff>
        </xdr:from>
        <xdr:to>
          <xdr:col>15</xdr:col>
          <xdr:colOff>57150</xdr:colOff>
          <xdr:row>571</xdr:row>
          <xdr:rowOff>180975</xdr:rowOff>
        </xdr:to>
        <xdr:sp macro="" textlink="">
          <xdr:nvSpPr>
            <xdr:cNvPr id="5159" name="Check Box 39" hidden="1">
              <a:extLst>
                <a:ext uri="{63B3BB69-23CF-44E3-9099-C40C66FF867C}">
                  <a14:compatExt spid="_x0000_s5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571</xdr:row>
          <xdr:rowOff>152400</xdr:rowOff>
        </xdr:from>
        <xdr:to>
          <xdr:col>14</xdr:col>
          <xdr:colOff>76200</xdr:colOff>
          <xdr:row>573</xdr:row>
          <xdr:rowOff>0</xdr:rowOff>
        </xdr:to>
        <xdr:sp macro="" textlink="">
          <xdr:nvSpPr>
            <xdr:cNvPr id="5160" name="Check Box 40" hidden="1">
              <a:extLst>
                <a:ext uri="{63B3BB69-23CF-44E3-9099-C40C66FF867C}">
                  <a14:compatExt spid="_x0000_s5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572</xdr:row>
          <xdr:rowOff>180975</xdr:rowOff>
        </xdr:from>
        <xdr:to>
          <xdr:col>15</xdr:col>
          <xdr:colOff>95250</xdr:colOff>
          <xdr:row>574</xdr:row>
          <xdr:rowOff>9525</xdr:rowOff>
        </xdr:to>
        <xdr:sp macro="" textlink="">
          <xdr:nvSpPr>
            <xdr:cNvPr id="5161" name="Check Box 41" hidden="1">
              <a:extLst>
                <a:ext uri="{63B3BB69-23CF-44E3-9099-C40C66FF867C}">
                  <a14:compatExt spid="_x0000_s5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573</xdr:row>
          <xdr:rowOff>171450</xdr:rowOff>
        </xdr:from>
        <xdr:to>
          <xdr:col>15</xdr:col>
          <xdr:colOff>76200</xdr:colOff>
          <xdr:row>575</xdr:row>
          <xdr:rowOff>0</xdr:rowOff>
        </xdr:to>
        <xdr:sp macro="" textlink="">
          <xdr:nvSpPr>
            <xdr:cNvPr id="5162" name="Check Box 42" hidden="1">
              <a:extLst>
                <a:ext uri="{63B3BB69-23CF-44E3-9099-C40C66FF867C}">
                  <a14:compatExt spid="_x0000_s5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574</xdr:row>
          <xdr:rowOff>161925</xdr:rowOff>
        </xdr:from>
        <xdr:to>
          <xdr:col>14</xdr:col>
          <xdr:colOff>95250</xdr:colOff>
          <xdr:row>576</xdr:row>
          <xdr:rowOff>9525</xdr:rowOff>
        </xdr:to>
        <xdr:sp macro="" textlink="">
          <xdr:nvSpPr>
            <xdr:cNvPr id="5163" name="Check Box 43" hidden="1">
              <a:extLst>
                <a:ext uri="{63B3BB69-23CF-44E3-9099-C40C66FF867C}">
                  <a14:compatExt spid="_x0000_s5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643</xdr:row>
          <xdr:rowOff>161925</xdr:rowOff>
        </xdr:from>
        <xdr:to>
          <xdr:col>20</xdr:col>
          <xdr:colOff>0</xdr:colOff>
          <xdr:row>645</xdr:row>
          <xdr:rowOff>28575</xdr:rowOff>
        </xdr:to>
        <xdr:sp macro="" textlink="">
          <xdr:nvSpPr>
            <xdr:cNvPr id="5164" name="Check Box 44" hidden="1">
              <a:extLst>
                <a:ext uri="{63B3BB69-23CF-44E3-9099-C40C66FF867C}">
                  <a14:compatExt spid="_x0000_s5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645</xdr:row>
          <xdr:rowOff>9525</xdr:rowOff>
        </xdr:from>
        <xdr:to>
          <xdr:col>19</xdr:col>
          <xdr:colOff>28575</xdr:colOff>
          <xdr:row>646</xdr:row>
          <xdr:rowOff>47625</xdr:rowOff>
        </xdr:to>
        <xdr:sp macro="" textlink="">
          <xdr:nvSpPr>
            <xdr:cNvPr id="5165" name="Check Box 45" hidden="1">
              <a:extLst>
                <a:ext uri="{63B3BB69-23CF-44E3-9099-C40C66FF867C}">
                  <a14:compatExt spid="_x0000_s5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297</xdr:row>
          <xdr:rowOff>142875</xdr:rowOff>
        </xdr:from>
        <xdr:to>
          <xdr:col>10</xdr:col>
          <xdr:colOff>19050</xdr:colOff>
          <xdr:row>299</xdr:row>
          <xdr:rowOff>9525</xdr:rowOff>
        </xdr:to>
        <xdr:sp macro="" textlink="">
          <xdr:nvSpPr>
            <xdr:cNvPr id="5166" name="Check Box 46" hidden="1">
              <a:extLst>
                <a:ext uri="{63B3BB69-23CF-44E3-9099-C40C66FF867C}">
                  <a14:compatExt spid="_x0000_s5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298</xdr:row>
          <xdr:rowOff>142875</xdr:rowOff>
        </xdr:from>
        <xdr:to>
          <xdr:col>9</xdr:col>
          <xdr:colOff>28575</xdr:colOff>
          <xdr:row>300</xdr:row>
          <xdr:rowOff>9525</xdr:rowOff>
        </xdr:to>
        <xdr:sp macro="" textlink="">
          <xdr:nvSpPr>
            <xdr:cNvPr id="5167" name="Check Box 47" hidden="1">
              <a:extLst>
                <a:ext uri="{63B3BB69-23CF-44E3-9099-C40C66FF867C}">
                  <a14:compatExt spid="_x0000_s5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299</xdr:row>
          <xdr:rowOff>152400</xdr:rowOff>
        </xdr:from>
        <xdr:to>
          <xdr:col>8</xdr:col>
          <xdr:colOff>171450</xdr:colOff>
          <xdr:row>301</xdr:row>
          <xdr:rowOff>19050</xdr:rowOff>
        </xdr:to>
        <xdr:sp macro="" textlink="">
          <xdr:nvSpPr>
            <xdr:cNvPr id="5168" name="Check Box 48" hidden="1">
              <a:extLst>
                <a:ext uri="{63B3BB69-23CF-44E3-9099-C40C66FF867C}">
                  <a14:compatExt spid="_x0000_s5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301</xdr:row>
          <xdr:rowOff>152400</xdr:rowOff>
        </xdr:from>
        <xdr:to>
          <xdr:col>38</xdr:col>
          <xdr:colOff>28575</xdr:colOff>
          <xdr:row>303</xdr:row>
          <xdr:rowOff>19050</xdr:rowOff>
        </xdr:to>
        <xdr:sp macro="" textlink="">
          <xdr:nvSpPr>
            <xdr:cNvPr id="5169" name="Check Box 49" hidden="1">
              <a:extLst>
                <a:ext uri="{63B3BB69-23CF-44E3-9099-C40C66FF867C}">
                  <a14:compatExt spid="_x0000_s5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302</xdr:row>
          <xdr:rowOff>152400</xdr:rowOff>
        </xdr:from>
        <xdr:to>
          <xdr:col>36</xdr:col>
          <xdr:colOff>66675</xdr:colOff>
          <xdr:row>304</xdr:row>
          <xdr:rowOff>19050</xdr:rowOff>
        </xdr:to>
        <xdr:sp macro="" textlink="">
          <xdr:nvSpPr>
            <xdr:cNvPr id="5170" name="Check Box 50" hidden="1">
              <a:extLst>
                <a:ext uri="{63B3BB69-23CF-44E3-9099-C40C66FF867C}">
                  <a14:compatExt spid="_x0000_s5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303</xdr:row>
          <xdr:rowOff>161925</xdr:rowOff>
        </xdr:from>
        <xdr:to>
          <xdr:col>36</xdr:col>
          <xdr:colOff>19050</xdr:colOff>
          <xdr:row>305</xdr:row>
          <xdr:rowOff>28575</xdr:rowOff>
        </xdr:to>
        <xdr:sp macro="" textlink="">
          <xdr:nvSpPr>
            <xdr:cNvPr id="5171" name="Check Box 51" hidden="1">
              <a:extLst>
                <a:ext uri="{63B3BB69-23CF-44E3-9099-C40C66FF867C}">
                  <a14:compatExt spid="_x0000_s5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301</xdr:row>
          <xdr:rowOff>142875</xdr:rowOff>
        </xdr:from>
        <xdr:to>
          <xdr:col>10</xdr:col>
          <xdr:colOff>19050</xdr:colOff>
          <xdr:row>303</xdr:row>
          <xdr:rowOff>9525</xdr:rowOff>
        </xdr:to>
        <xdr:sp macro="" textlink="">
          <xdr:nvSpPr>
            <xdr:cNvPr id="5172" name="Check Box 52" hidden="1">
              <a:extLst>
                <a:ext uri="{63B3BB69-23CF-44E3-9099-C40C66FF867C}">
                  <a14:compatExt spid="_x0000_s5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302</xdr:row>
          <xdr:rowOff>142875</xdr:rowOff>
        </xdr:from>
        <xdr:to>
          <xdr:col>9</xdr:col>
          <xdr:colOff>28575</xdr:colOff>
          <xdr:row>304</xdr:row>
          <xdr:rowOff>9525</xdr:rowOff>
        </xdr:to>
        <xdr:sp macro="" textlink="">
          <xdr:nvSpPr>
            <xdr:cNvPr id="5173" name="Check Box 53" hidden="1">
              <a:extLst>
                <a:ext uri="{63B3BB69-23CF-44E3-9099-C40C66FF867C}">
                  <a14:compatExt spid="_x0000_s5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303</xdr:row>
          <xdr:rowOff>152400</xdr:rowOff>
        </xdr:from>
        <xdr:to>
          <xdr:col>8</xdr:col>
          <xdr:colOff>171450</xdr:colOff>
          <xdr:row>305</xdr:row>
          <xdr:rowOff>19050</xdr:rowOff>
        </xdr:to>
        <xdr:sp macro="" textlink="">
          <xdr:nvSpPr>
            <xdr:cNvPr id="5174" name="Check Box 54" hidden="1">
              <a:extLst>
                <a:ext uri="{63B3BB69-23CF-44E3-9099-C40C66FF867C}">
                  <a14:compatExt spid="_x0000_s5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305</xdr:row>
          <xdr:rowOff>152400</xdr:rowOff>
        </xdr:from>
        <xdr:to>
          <xdr:col>38</xdr:col>
          <xdr:colOff>28575</xdr:colOff>
          <xdr:row>307</xdr:row>
          <xdr:rowOff>19050</xdr:rowOff>
        </xdr:to>
        <xdr:sp macro="" textlink="">
          <xdr:nvSpPr>
            <xdr:cNvPr id="5175" name="Check Box 55" hidden="1">
              <a:extLst>
                <a:ext uri="{63B3BB69-23CF-44E3-9099-C40C66FF867C}">
                  <a14:compatExt spid="_x0000_s5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306</xdr:row>
          <xdr:rowOff>152400</xdr:rowOff>
        </xdr:from>
        <xdr:to>
          <xdr:col>36</xdr:col>
          <xdr:colOff>66675</xdr:colOff>
          <xdr:row>308</xdr:row>
          <xdr:rowOff>19050</xdr:rowOff>
        </xdr:to>
        <xdr:sp macro="" textlink="">
          <xdr:nvSpPr>
            <xdr:cNvPr id="5176" name="Check Box 56" hidden="1">
              <a:extLst>
                <a:ext uri="{63B3BB69-23CF-44E3-9099-C40C66FF867C}">
                  <a14:compatExt spid="_x0000_s5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307</xdr:row>
          <xdr:rowOff>161925</xdr:rowOff>
        </xdr:from>
        <xdr:to>
          <xdr:col>36</xdr:col>
          <xdr:colOff>19050</xdr:colOff>
          <xdr:row>309</xdr:row>
          <xdr:rowOff>28575</xdr:rowOff>
        </xdr:to>
        <xdr:sp macro="" textlink="">
          <xdr:nvSpPr>
            <xdr:cNvPr id="5177" name="Check Box 57" hidden="1">
              <a:extLst>
                <a:ext uri="{63B3BB69-23CF-44E3-9099-C40C66FF867C}">
                  <a14:compatExt spid="_x0000_s5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305</xdr:row>
          <xdr:rowOff>142875</xdr:rowOff>
        </xdr:from>
        <xdr:to>
          <xdr:col>10</xdr:col>
          <xdr:colOff>19050</xdr:colOff>
          <xdr:row>307</xdr:row>
          <xdr:rowOff>9525</xdr:rowOff>
        </xdr:to>
        <xdr:sp macro="" textlink="">
          <xdr:nvSpPr>
            <xdr:cNvPr id="5178" name="Check Box 58" hidden="1">
              <a:extLst>
                <a:ext uri="{63B3BB69-23CF-44E3-9099-C40C66FF867C}">
                  <a14:compatExt spid="_x0000_s5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306</xdr:row>
          <xdr:rowOff>142875</xdr:rowOff>
        </xdr:from>
        <xdr:to>
          <xdr:col>9</xdr:col>
          <xdr:colOff>28575</xdr:colOff>
          <xdr:row>308</xdr:row>
          <xdr:rowOff>9525</xdr:rowOff>
        </xdr:to>
        <xdr:sp macro="" textlink="">
          <xdr:nvSpPr>
            <xdr:cNvPr id="5179" name="Check Box 59" hidden="1">
              <a:extLst>
                <a:ext uri="{63B3BB69-23CF-44E3-9099-C40C66FF867C}">
                  <a14:compatExt spid="_x0000_s5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307</xdr:row>
          <xdr:rowOff>152400</xdr:rowOff>
        </xdr:from>
        <xdr:to>
          <xdr:col>8</xdr:col>
          <xdr:colOff>171450</xdr:colOff>
          <xdr:row>309</xdr:row>
          <xdr:rowOff>19050</xdr:rowOff>
        </xdr:to>
        <xdr:sp macro="" textlink="">
          <xdr:nvSpPr>
            <xdr:cNvPr id="5180" name="Check Box 60" hidden="1">
              <a:extLst>
                <a:ext uri="{63B3BB69-23CF-44E3-9099-C40C66FF867C}">
                  <a14:compatExt spid="_x0000_s5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309</xdr:row>
          <xdr:rowOff>152400</xdr:rowOff>
        </xdr:from>
        <xdr:to>
          <xdr:col>38</xdr:col>
          <xdr:colOff>28575</xdr:colOff>
          <xdr:row>311</xdr:row>
          <xdr:rowOff>19050</xdr:rowOff>
        </xdr:to>
        <xdr:sp macro="" textlink="">
          <xdr:nvSpPr>
            <xdr:cNvPr id="5181" name="Check Box 61" hidden="1">
              <a:extLst>
                <a:ext uri="{63B3BB69-23CF-44E3-9099-C40C66FF867C}">
                  <a14:compatExt spid="_x0000_s5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310</xdr:row>
          <xdr:rowOff>152400</xdr:rowOff>
        </xdr:from>
        <xdr:to>
          <xdr:col>36</xdr:col>
          <xdr:colOff>66675</xdr:colOff>
          <xdr:row>312</xdr:row>
          <xdr:rowOff>19050</xdr:rowOff>
        </xdr:to>
        <xdr:sp macro="" textlink="">
          <xdr:nvSpPr>
            <xdr:cNvPr id="5182" name="Check Box 62" hidden="1">
              <a:extLst>
                <a:ext uri="{63B3BB69-23CF-44E3-9099-C40C66FF867C}">
                  <a14:compatExt spid="_x0000_s5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311</xdr:row>
          <xdr:rowOff>161925</xdr:rowOff>
        </xdr:from>
        <xdr:to>
          <xdr:col>36</xdr:col>
          <xdr:colOff>19050</xdr:colOff>
          <xdr:row>313</xdr:row>
          <xdr:rowOff>28575</xdr:rowOff>
        </xdr:to>
        <xdr:sp macro="" textlink="">
          <xdr:nvSpPr>
            <xdr:cNvPr id="5183" name="Check Box 63" hidden="1">
              <a:extLst>
                <a:ext uri="{63B3BB69-23CF-44E3-9099-C40C66FF867C}">
                  <a14:compatExt spid="_x0000_s5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309</xdr:row>
          <xdr:rowOff>142875</xdr:rowOff>
        </xdr:from>
        <xdr:to>
          <xdr:col>10</xdr:col>
          <xdr:colOff>19050</xdr:colOff>
          <xdr:row>311</xdr:row>
          <xdr:rowOff>9525</xdr:rowOff>
        </xdr:to>
        <xdr:sp macro="" textlink="">
          <xdr:nvSpPr>
            <xdr:cNvPr id="5184" name="Check Box 64" hidden="1">
              <a:extLst>
                <a:ext uri="{63B3BB69-23CF-44E3-9099-C40C66FF867C}">
                  <a14:compatExt spid="_x0000_s5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310</xdr:row>
          <xdr:rowOff>142875</xdr:rowOff>
        </xdr:from>
        <xdr:to>
          <xdr:col>9</xdr:col>
          <xdr:colOff>28575</xdr:colOff>
          <xdr:row>312</xdr:row>
          <xdr:rowOff>9525</xdr:rowOff>
        </xdr:to>
        <xdr:sp macro="" textlink="">
          <xdr:nvSpPr>
            <xdr:cNvPr id="5185" name="Check Box 65" hidden="1">
              <a:extLst>
                <a:ext uri="{63B3BB69-23CF-44E3-9099-C40C66FF867C}">
                  <a14:compatExt spid="_x0000_s5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311</xdr:row>
          <xdr:rowOff>152400</xdr:rowOff>
        </xdr:from>
        <xdr:to>
          <xdr:col>8</xdr:col>
          <xdr:colOff>171450</xdr:colOff>
          <xdr:row>313</xdr:row>
          <xdr:rowOff>19050</xdr:rowOff>
        </xdr:to>
        <xdr:sp macro="" textlink="">
          <xdr:nvSpPr>
            <xdr:cNvPr id="5186" name="Check Box 66" hidden="1">
              <a:extLst>
                <a:ext uri="{63B3BB69-23CF-44E3-9099-C40C66FF867C}">
                  <a14:compatExt spid="_x0000_s5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313</xdr:row>
          <xdr:rowOff>152400</xdr:rowOff>
        </xdr:from>
        <xdr:to>
          <xdr:col>38</xdr:col>
          <xdr:colOff>28575</xdr:colOff>
          <xdr:row>315</xdr:row>
          <xdr:rowOff>19050</xdr:rowOff>
        </xdr:to>
        <xdr:sp macro="" textlink="">
          <xdr:nvSpPr>
            <xdr:cNvPr id="5187" name="Check Box 67" hidden="1">
              <a:extLst>
                <a:ext uri="{63B3BB69-23CF-44E3-9099-C40C66FF867C}">
                  <a14:compatExt spid="_x0000_s5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314</xdr:row>
          <xdr:rowOff>152400</xdr:rowOff>
        </xdr:from>
        <xdr:to>
          <xdr:col>36</xdr:col>
          <xdr:colOff>66675</xdr:colOff>
          <xdr:row>316</xdr:row>
          <xdr:rowOff>19050</xdr:rowOff>
        </xdr:to>
        <xdr:sp macro="" textlink="">
          <xdr:nvSpPr>
            <xdr:cNvPr id="5188" name="Check Box 68" hidden="1">
              <a:extLst>
                <a:ext uri="{63B3BB69-23CF-44E3-9099-C40C66FF867C}">
                  <a14:compatExt spid="_x0000_s5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315</xdr:row>
          <xdr:rowOff>161925</xdr:rowOff>
        </xdr:from>
        <xdr:to>
          <xdr:col>36</xdr:col>
          <xdr:colOff>19050</xdr:colOff>
          <xdr:row>317</xdr:row>
          <xdr:rowOff>28575</xdr:rowOff>
        </xdr:to>
        <xdr:sp macro="" textlink="">
          <xdr:nvSpPr>
            <xdr:cNvPr id="5189" name="Check Box 69" hidden="1">
              <a:extLst>
                <a:ext uri="{63B3BB69-23CF-44E3-9099-C40C66FF867C}">
                  <a14:compatExt spid="_x0000_s5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313</xdr:row>
          <xdr:rowOff>142875</xdr:rowOff>
        </xdr:from>
        <xdr:to>
          <xdr:col>10</xdr:col>
          <xdr:colOff>19050</xdr:colOff>
          <xdr:row>315</xdr:row>
          <xdr:rowOff>9525</xdr:rowOff>
        </xdr:to>
        <xdr:sp macro="" textlink="">
          <xdr:nvSpPr>
            <xdr:cNvPr id="5190" name="Check Box 70" hidden="1">
              <a:extLst>
                <a:ext uri="{63B3BB69-23CF-44E3-9099-C40C66FF867C}">
                  <a14:compatExt spid="_x0000_s5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314</xdr:row>
          <xdr:rowOff>142875</xdr:rowOff>
        </xdr:from>
        <xdr:to>
          <xdr:col>9</xdr:col>
          <xdr:colOff>28575</xdr:colOff>
          <xdr:row>316</xdr:row>
          <xdr:rowOff>9525</xdr:rowOff>
        </xdr:to>
        <xdr:sp macro="" textlink="">
          <xdr:nvSpPr>
            <xdr:cNvPr id="5191" name="Check Box 71" hidden="1">
              <a:extLst>
                <a:ext uri="{63B3BB69-23CF-44E3-9099-C40C66FF867C}">
                  <a14:compatExt spid="_x0000_s5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315</xdr:row>
          <xdr:rowOff>152400</xdr:rowOff>
        </xdr:from>
        <xdr:to>
          <xdr:col>8</xdr:col>
          <xdr:colOff>171450</xdr:colOff>
          <xdr:row>317</xdr:row>
          <xdr:rowOff>19050</xdr:rowOff>
        </xdr:to>
        <xdr:sp macro="" textlink="">
          <xdr:nvSpPr>
            <xdr:cNvPr id="5192" name="Check Box 72" hidden="1">
              <a:extLst>
                <a:ext uri="{63B3BB69-23CF-44E3-9099-C40C66FF867C}">
                  <a14:compatExt spid="_x0000_s5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317</xdr:row>
          <xdr:rowOff>152400</xdr:rowOff>
        </xdr:from>
        <xdr:to>
          <xdr:col>38</xdr:col>
          <xdr:colOff>28575</xdr:colOff>
          <xdr:row>319</xdr:row>
          <xdr:rowOff>19050</xdr:rowOff>
        </xdr:to>
        <xdr:sp macro="" textlink="">
          <xdr:nvSpPr>
            <xdr:cNvPr id="5193" name="Check Box 73" hidden="1">
              <a:extLst>
                <a:ext uri="{63B3BB69-23CF-44E3-9099-C40C66FF867C}">
                  <a14:compatExt spid="_x0000_s5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318</xdr:row>
          <xdr:rowOff>152400</xdr:rowOff>
        </xdr:from>
        <xdr:to>
          <xdr:col>36</xdr:col>
          <xdr:colOff>66675</xdr:colOff>
          <xdr:row>320</xdr:row>
          <xdr:rowOff>19050</xdr:rowOff>
        </xdr:to>
        <xdr:sp macro="" textlink="">
          <xdr:nvSpPr>
            <xdr:cNvPr id="5194" name="Check Box 74" hidden="1">
              <a:extLst>
                <a:ext uri="{63B3BB69-23CF-44E3-9099-C40C66FF867C}">
                  <a14:compatExt spid="_x0000_s5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319</xdr:row>
          <xdr:rowOff>161925</xdr:rowOff>
        </xdr:from>
        <xdr:to>
          <xdr:col>36</xdr:col>
          <xdr:colOff>19050</xdr:colOff>
          <xdr:row>321</xdr:row>
          <xdr:rowOff>28575</xdr:rowOff>
        </xdr:to>
        <xdr:sp macro="" textlink="">
          <xdr:nvSpPr>
            <xdr:cNvPr id="5195" name="Check Box 75" hidden="1">
              <a:extLst>
                <a:ext uri="{63B3BB69-23CF-44E3-9099-C40C66FF867C}">
                  <a14:compatExt spid="_x0000_s5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317</xdr:row>
          <xdr:rowOff>142875</xdr:rowOff>
        </xdr:from>
        <xdr:to>
          <xdr:col>10</xdr:col>
          <xdr:colOff>19050</xdr:colOff>
          <xdr:row>319</xdr:row>
          <xdr:rowOff>9525</xdr:rowOff>
        </xdr:to>
        <xdr:sp macro="" textlink="">
          <xdr:nvSpPr>
            <xdr:cNvPr id="5196" name="Check Box 76" hidden="1">
              <a:extLst>
                <a:ext uri="{63B3BB69-23CF-44E3-9099-C40C66FF867C}">
                  <a14:compatExt spid="_x0000_s5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318</xdr:row>
          <xdr:rowOff>142875</xdr:rowOff>
        </xdr:from>
        <xdr:to>
          <xdr:col>9</xdr:col>
          <xdr:colOff>28575</xdr:colOff>
          <xdr:row>320</xdr:row>
          <xdr:rowOff>9525</xdr:rowOff>
        </xdr:to>
        <xdr:sp macro="" textlink="">
          <xdr:nvSpPr>
            <xdr:cNvPr id="5197" name="Check Box 77" hidden="1">
              <a:extLst>
                <a:ext uri="{63B3BB69-23CF-44E3-9099-C40C66FF867C}">
                  <a14:compatExt spid="_x0000_s5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319</xdr:row>
          <xdr:rowOff>152400</xdr:rowOff>
        </xdr:from>
        <xdr:to>
          <xdr:col>8</xdr:col>
          <xdr:colOff>171450</xdr:colOff>
          <xdr:row>321</xdr:row>
          <xdr:rowOff>19050</xdr:rowOff>
        </xdr:to>
        <xdr:sp macro="" textlink="">
          <xdr:nvSpPr>
            <xdr:cNvPr id="5198" name="Check Box 78" hidden="1">
              <a:extLst>
                <a:ext uri="{63B3BB69-23CF-44E3-9099-C40C66FF867C}">
                  <a14:compatExt spid="_x0000_s5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321</xdr:row>
          <xdr:rowOff>152400</xdr:rowOff>
        </xdr:from>
        <xdr:to>
          <xdr:col>38</xdr:col>
          <xdr:colOff>28575</xdr:colOff>
          <xdr:row>323</xdr:row>
          <xdr:rowOff>19050</xdr:rowOff>
        </xdr:to>
        <xdr:sp macro="" textlink="">
          <xdr:nvSpPr>
            <xdr:cNvPr id="5199" name="Check Box 79" hidden="1">
              <a:extLst>
                <a:ext uri="{63B3BB69-23CF-44E3-9099-C40C66FF867C}">
                  <a14:compatExt spid="_x0000_s5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322</xdr:row>
          <xdr:rowOff>152400</xdr:rowOff>
        </xdr:from>
        <xdr:to>
          <xdr:col>36</xdr:col>
          <xdr:colOff>66675</xdr:colOff>
          <xdr:row>324</xdr:row>
          <xdr:rowOff>19050</xdr:rowOff>
        </xdr:to>
        <xdr:sp macro="" textlink="">
          <xdr:nvSpPr>
            <xdr:cNvPr id="5200" name="Check Box 80" hidden="1">
              <a:extLst>
                <a:ext uri="{63B3BB69-23CF-44E3-9099-C40C66FF867C}">
                  <a14:compatExt spid="_x0000_s5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323</xdr:row>
          <xdr:rowOff>161925</xdr:rowOff>
        </xdr:from>
        <xdr:to>
          <xdr:col>36</xdr:col>
          <xdr:colOff>19050</xdr:colOff>
          <xdr:row>325</xdr:row>
          <xdr:rowOff>28575</xdr:rowOff>
        </xdr:to>
        <xdr:sp macro="" textlink="">
          <xdr:nvSpPr>
            <xdr:cNvPr id="5201" name="Check Box 81" hidden="1">
              <a:extLst>
                <a:ext uri="{63B3BB69-23CF-44E3-9099-C40C66FF867C}">
                  <a14:compatExt spid="_x0000_s5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321</xdr:row>
          <xdr:rowOff>142875</xdr:rowOff>
        </xdr:from>
        <xdr:to>
          <xdr:col>10</xdr:col>
          <xdr:colOff>19050</xdr:colOff>
          <xdr:row>323</xdr:row>
          <xdr:rowOff>9525</xdr:rowOff>
        </xdr:to>
        <xdr:sp macro="" textlink="">
          <xdr:nvSpPr>
            <xdr:cNvPr id="5202" name="Check Box 82" hidden="1">
              <a:extLst>
                <a:ext uri="{63B3BB69-23CF-44E3-9099-C40C66FF867C}">
                  <a14:compatExt spid="_x0000_s5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322</xdr:row>
          <xdr:rowOff>142875</xdr:rowOff>
        </xdr:from>
        <xdr:to>
          <xdr:col>9</xdr:col>
          <xdr:colOff>28575</xdr:colOff>
          <xdr:row>324</xdr:row>
          <xdr:rowOff>9525</xdr:rowOff>
        </xdr:to>
        <xdr:sp macro="" textlink="">
          <xdr:nvSpPr>
            <xdr:cNvPr id="5203" name="Check Box 83" hidden="1">
              <a:extLst>
                <a:ext uri="{63B3BB69-23CF-44E3-9099-C40C66FF867C}">
                  <a14:compatExt spid="_x0000_s5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323</xdr:row>
          <xdr:rowOff>152400</xdr:rowOff>
        </xdr:from>
        <xdr:to>
          <xdr:col>8</xdr:col>
          <xdr:colOff>171450</xdr:colOff>
          <xdr:row>325</xdr:row>
          <xdr:rowOff>19050</xdr:rowOff>
        </xdr:to>
        <xdr:sp macro="" textlink="">
          <xdr:nvSpPr>
            <xdr:cNvPr id="5204" name="Check Box 84" hidden="1">
              <a:extLst>
                <a:ext uri="{63B3BB69-23CF-44E3-9099-C40C66FF867C}">
                  <a14:compatExt spid="_x0000_s5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325</xdr:row>
          <xdr:rowOff>152400</xdr:rowOff>
        </xdr:from>
        <xdr:to>
          <xdr:col>38</xdr:col>
          <xdr:colOff>28575</xdr:colOff>
          <xdr:row>327</xdr:row>
          <xdr:rowOff>19050</xdr:rowOff>
        </xdr:to>
        <xdr:sp macro="" textlink="">
          <xdr:nvSpPr>
            <xdr:cNvPr id="5205" name="Check Box 85" hidden="1">
              <a:extLst>
                <a:ext uri="{63B3BB69-23CF-44E3-9099-C40C66FF867C}">
                  <a14:compatExt spid="_x0000_s5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326</xdr:row>
          <xdr:rowOff>152400</xdr:rowOff>
        </xdr:from>
        <xdr:to>
          <xdr:col>36</xdr:col>
          <xdr:colOff>66675</xdr:colOff>
          <xdr:row>328</xdr:row>
          <xdr:rowOff>19050</xdr:rowOff>
        </xdr:to>
        <xdr:sp macro="" textlink="">
          <xdr:nvSpPr>
            <xdr:cNvPr id="5206" name="Check Box 86" hidden="1">
              <a:extLst>
                <a:ext uri="{63B3BB69-23CF-44E3-9099-C40C66FF867C}">
                  <a14:compatExt spid="_x0000_s5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327</xdr:row>
          <xdr:rowOff>161925</xdr:rowOff>
        </xdr:from>
        <xdr:to>
          <xdr:col>36</xdr:col>
          <xdr:colOff>19050</xdr:colOff>
          <xdr:row>329</xdr:row>
          <xdr:rowOff>28575</xdr:rowOff>
        </xdr:to>
        <xdr:sp macro="" textlink="">
          <xdr:nvSpPr>
            <xdr:cNvPr id="5207" name="Check Box 87" hidden="1">
              <a:extLst>
                <a:ext uri="{63B3BB69-23CF-44E3-9099-C40C66FF867C}">
                  <a14:compatExt spid="_x0000_s5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325</xdr:row>
          <xdr:rowOff>142875</xdr:rowOff>
        </xdr:from>
        <xdr:to>
          <xdr:col>10</xdr:col>
          <xdr:colOff>19050</xdr:colOff>
          <xdr:row>327</xdr:row>
          <xdr:rowOff>9525</xdr:rowOff>
        </xdr:to>
        <xdr:sp macro="" textlink="">
          <xdr:nvSpPr>
            <xdr:cNvPr id="5208" name="Check Box 88" hidden="1">
              <a:extLst>
                <a:ext uri="{63B3BB69-23CF-44E3-9099-C40C66FF867C}">
                  <a14:compatExt spid="_x0000_s5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326</xdr:row>
          <xdr:rowOff>142875</xdr:rowOff>
        </xdr:from>
        <xdr:to>
          <xdr:col>9</xdr:col>
          <xdr:colOff>28575</xdr:colOff>
          <xdr:row>328</xdr:row>
          <xdr:rowOff>9525</xdr:rowOff>
        </xdr:to>
        <xdr:sp macro="" textlink="">
          <xdr:nvSpPr>
            <xdr:cNvPr id="5209" name="Check Box 89" hidden="1">
              <a:extLst>
                <a:ext uri="{63B3BB69-23CF-44E3-9099-C40C66FF867C}">
                  <a14:compatExt spid="_x0000_s5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327</xdr:row>
          <xdr:rowOff>152400</xdr:rowOff>
        </xdr:from>
        <xdr:to>
          <xdr:col>8</xdr:col>
          <xdr:colOff>171450</xdr:colOff>
          <xdr:row>329</xdr:row>
          <xdr:rowOff>19050</xdr:rowOff>
        </xdr:to>
        <xdr:sp macro="" textlink="">
          <xdr:nvSpPr>
            <xdr:cNvPr id="5210" name="Check Box 90" hidden="1">
              <a:extLst>
                <a:ext uri="{63B3BB69-23CF-44E3-9099-C40C66FF867C}">
                  <a14:compatExt spid="_x0000_s5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329</xdr:row>
          <xdr:rowOff>152400</xdr:rowOff>
        </xdr:from>
        <xdr:to>
          <xdr:col>38</xdr:col>
          <xdr:colOff>28575</xdr:colOff>
          <xdr:row>331</xdr:row>
          <xdr:rowOff>19050</xdr:rowOff>
        </xdr:to>
        <xdr:sp macro="" textlink="">
          <xdr:nvSpPr>
            <xdr:cNvPr id="5211" name="Check Box 91" hidden="1">
              <a:extLst>
                <a:ext uri="{63B3BB69-23CF-44E3-9099-C40C66FF867C}">
                  <a14:compatExt spid="_x0000_s5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330</xdr:row>
          <xdr:rowOff>152400</xdr:rowOff>
        </xdr:from>
        <xdr:to>
          <xdr:col>36</xdr:col>
          <xdr:colOff>66675</xdr:colOff>
          <xdr:row>332</xdr:row>
          <xdr:rowOff>19050</xdr:rowOff>
        </xdr:to>
        <xdr:sp macro="" textlink="">
          <xdr:nvSpPr>
            <xdr:cNvPr id="5212" name="Check Box 92" hidden="1">
              <a:extLst>
                <a:ext uri="{63B3BB69-23CF-44E3-9099-C40C66FF867C}">
                  <a14:compatExt spid="_x0000_s5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331</xdr:row>
          <xdr:rowOff>161925</xdr:rowOff>
        </xdr:from>
        <xdr:to>
          <xdr:col>36</xdr:col>
          <xdr:colOff>19050</xdr:colOff>
          <xdr:row>333</xdr:row>
          <xdr:rowOff>28575</xdr:rowOff>
        </xdr:to>
        <xdr:sp macro="" textlink="">
          <xdr:nvSpPr>
            <xdr:cNvPr id="5213" name="Check Box 93" hidden="1">
              <a:extLst>
                <a:ext uri="{63B3BB69-23CF-44E3-9099-C40C66FF867C}">
                  <a14:compatExt spid="_x0000_s5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329</xdr:row>
          <xdr:rowOff>142875</xdr:rowOff>
        </xdr:from>
        <xdr:to>
          <xdr:col>10</xdr:col>
          <xdr:colOff>19050</xdr:colOff>
          <xdr:row>331</xdr:row>
          <xdr:rowOff>9525</xdr:rowOff>
        </xdr:to>
        <xdr:sp macro="" textlink="">
          <xdr:nvSpPr>
            <xdr:cNvPr id="5214" name="Check Box 94" hidden="1">
              <a:extLst>
                <a:ext uri="{63B3BB69-23CF-44E3-9099-C40C66FF867C}">
                  <a14:compatExt spid="_x0000_s5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330</xdr:row>
          <xdr:rowOff>142875</xdr:rowOff>
        </xdr:from>
        <xdr:to>
          <xdr:col>9</xdr:col>
          <xdr:colOff>28575</xdr:colOff>
          <xdr:row>332</xdr:row>
          <xdr:rowOff>9525</xdr:rowOff>
        </xdr:to>
        <xdr:sp macro="" textlink="">
          <xdr:nvSpPr>
            <xdr:cNvPr id="5215" name="Check Box 95" hidden="1">
              <a:extLst>
                <a:ext uri="{63B3BB69-23CF-44E3-9099-C40C66FF867C}">
                  <a14:compatExt spid="_x0000_s5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331</xdr:row>
          <xdr:rowOff>152400</xdr:rowOff>
        </xdr:from>
        <xdr:to>
          <xdr:col>8</xdr:col>
          <xdr:colOff>171450</xdr:colOff>
          <xdr:row>333</xdr:row>
          <xdr:rowOff>19050</xdr:rowOff>
        </xdr:to>
        <xdr:sp macro="" textlink="">
          <xdr:nvSpPr>
            <xdr:cNvPr id="5216" name="Check Box 96" hidden="1">
              <a:extLst>
                <a:ext uri="{63B3BB69-23CF-44E3-9099-C40C66FF867C}">
                  <a14:compatExt spid="_x0000_s5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333</xdr:row>
          <xdr:rowOff>152400</xdr:rowOff>
        </xdr:from>
        <xdr:to>
          <xdr:col>38</xdr:col>
          <xdr:colOff>28575</xdr:colOff>
          <xdr:row>335</xdr:row>
          <xdr:rowOff>19050</xdr:rowOff>
        </xdr:to>
        <xdr:sp macro="" textlink="">
          <xdr:nvSpPr>
            <xdr:cNvPr id="5217" name="Check Box 97" hidden="1">
              <a:extLst>
                <a:ext uri="{63B3BB69-23CF-44E3-9099-C40C66FF867C}">
                  <a14:compatExt spid="_x0000_s5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334</xdr:row>
          <xdr:rowOff>152400</xdr:rowOff>
        </xdr:from>
        <xdr:to>
          <xdr:col>36</xdr:col>
          <xdr:colOff>66675</xdr:colOff>
          <xdr:row>336</xdr:row>
          <xdr:rowOff>19050</xdr:rowOff>
        </xdr:to>
        <xdr:sp macro="" textlink="">
          <xdr:nvSpPr>
            <xdr:cNvPr id="5218" name="Check Box 98" hidden="1">
              <a:extLst>
                <a:ext uri="{63B3BB69-23CF-44E3-9099-C40C66FF867C}">
                  <a14:compatExt spid="_x0000_s5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335</xdr:row>
          <xdr:rowOff>161925</xdr:rowOff>
        </xdr:from>
        <xdr:to>
          <xdr:col>36</xdr:col>
          <xdr:colOff>19050</xdr:colOff>
          <xdr:row>337</xdr:row>
          <xdr:rowOff>28575</xdr:rowOff>
        </xdr:to>
        <xdr:sp macro="" textlink="">
          <xdr:nvSpPr>
            <xdr:cNvPr id="5219" name="Check Box 99" hidden="1">
              <a:extLst>
                <a:ext uri="{63B3BB69-23CF-44E3-9099-C40C66FF867C}">
                  <a14:compatExt spid="_x0000_s5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333</xdr:row>
          <xdr:rowOff>142875</xdr:rowOff>
        </xdr:from>
        <xdr:to>
          <xdr:col>10</xdr:col>
          <xdr:colOff>19050</xdr:colOff>
          <xdr:row>335</xdr:row>
          <xdr:rowOff>9525</xdr:rowOff>
        </xdr:to>
        <xdr:sp macro="" textlink="">
          <xdr:nvSpPr>
            <xdr:cNvPr id="5220" name="Check Box 100" hidden="1">
              <a:extLst>
                <a:ext uri="{63B3BB69-23CF-44E3-9099-C40C66FF867C}">
                  <a14:compatExt spid="_x0000_s5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334</xdr:row>
          <xdr:rowOff>142875</xdr:rowOff>
        </xdr:from>
        <xdr:to>
          <xdr:col>9</xdr:col>
          <xdr:colOff>28575</xdr:colOff>
          <xdr:row>336</xdr:row>
          <xdr:rowOff>9525</xdr:rowOff>
        </xdr:to>
        <xdr:sp macro="" textlink="">
          <xdr:nvSpPr>
            <xdr:cNvPr id="5221" name="Check Box 101" hidden="1">
              <a:extLst>
                <a:ext uri="{63B3BB69-23CF-44E3-9099-C40C66FF867C}">
                  <a14:compatExt spid="_x0000_s5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335</xdr:row>
          <xdr:rowOff>152400</xdr:rowOff>
        </xdr:from>
        <xdr:to>
          <xdr:col>8</xdr:col>
          <xdr:colOff>171450</xdr:colOff>
          <xdr:row>337</xdr:row>
          <xdr:rowOff>19050</xdr:rowOff>
        </xdr:to>
        <xdr:sp macro="" textlink="">
          <xdr:nvSpPr>
            <xdr:cNvPr id="5222" name="Check Box 102" hidden="1">
              <a:extLst>
                <a:ext uri="{63B3BB69-23CF-44E3-9099-C40C66FF867C}">
                  <a14:compatExt spid="_x0000_s5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337</xdr:row>
          <xdr:rowOff>152400</xdr:rowOff>
        </xdr:from>
        <xdr:to>
          <xdr:col>38</xdr:col>
          <xdr:colOff>28575</xdr:colOff>
          <xdr:row>339</xdr:row>
          <xdr:rowOff>19050</xdr:rowOff>
        </xdr:to>
        <xdr:sp macro="" textlink="">
          <xdr:nvSpPr>
            <xdr:cNvPr id="5223" name="Check Box 103" hidden="1">
              <a:extLst>
                <a:ext uri="{63B3BB69-23CF-44E3-9099-C40C66FF867C}">
                  <a14:compatExt spid="_x0000_s5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338</xdr:row>
          <xdr:rowOff>152400</xdr:rowOff>
        </xdr:from>
        <xdr:to>
          <xdr:col>36</xdr:col>
          <xdr:colOff>66675</xdr:colOff>
          <xdr:row>340</xdr:row>
          <xdr:rowOff>19050</xdr:rowOff>
        </xdr:to>
        <xdr:sp macro="" textlink="">
          <xdr:nvSpPr>
            <xdr:cNvPr id="5224" name="Check Box 104" hidden="1">
              <a:extLst>
                <a:ext uri="{63B3BB69-23CF-44E3-9099-C40C66FF867C}">
                  <a14:compatExt spid="_x0000_s5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339</xdr:row>
          <xdr:rowOff>161925</xdr:rowOff>
        </xdr:from>
        <xdr:to>
          <xdr:col>36</xdr:col>
          <xdr:colOff>19050</xdr:colOff>
          <xdr:row>341</xdr:row>
          <xdr:rowOff>28575</xdr:rowOff>
        </xdr:to>
        <xdr:sp macro="" textlink="">
          <xdr:nvSpPr>
            <xdr:cNvPr id="5225" name="Check Box 105" hidden="1">
              <a:extLst>
                <a:ext uri="{63B3BB69-23CF-44E3-9099-C40C66FF867C}">
                  <a14:compatExt spid="_x0000_s5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337</xdr:row>
          <xdr:rowOff>142875</xdr:rowOff>
        </xdr:from>
        <xdr:to>
          <xdr:col>10</xdr:col>
          <xdr:colOff>19050</xdr:colOff>
          <xdr:row>339</xdr:row>
          <xdr:rowOff>9525</xdr:rowOff>
        </xdr:to>
        <xdr:sp macro="" textlink="">
          <xdr:nvSpPr>
            <xdr:cNvPr id="5226" name="Check Box 106" hidden="1">
              <a:extLst>
                <a:ext uri="{63B3BB69-23CF-44E3-9099-C40C66FF867C}">
                  <a14:compatExt spid="_x0000_s5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338</xdr:row>
          <xdr:rowOff>142875</xdr:rowOff>
        </xdr:from>
        <xdr:to>
          <xdr:col>9</xdr:col>
          <xdr:colOff>28575</xdr:colOff>
          <xdr:row>340</xdr:row>
          <xdr:rowOff>9525</xdr:rowOff>
        </xdr:to>
        <xdr:sp macro="" textlink="">
          <xdr:nvSpPr>
            <xdr:cNvPr id="5227" name="Check Box 107" hidden="1">
              <a:extLst>
                <a:ext uri="{63B3BB69-23CF-44E3-9099-C40C66FF867C}">
                  <a14:compatExt spid="_x0000_s5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339</xdr:row>
          <xdr:rowOff>152400</xdr:rowOff>
        </xdr:from>
        <xdr:to>
          <xdr:col>8</xdr:col>
          <xdr:colOff>171450</xdr:colOff>
          <xdr:row>341</xdr:row>
          <xdr:rowOff>19050</xdr:rowOff>
        </xdr:to>
        <xdr:sp macro="" textlink="">
          <xdr:nvSpPr>
            <xdr:cNvPr id="5228" name="Check Box 108" hidden="1">
              <a:extLst>
                <a:ext uri="{63B3BB69-23CF-44E3-9099-C40C66FF867C}">
                  <a14:compatExt spid="_x0000_s5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341</xdr:row>
          <xdr:rowOff>152400</xdr:rowOff>
        </xdr:from>
        <xdr:to>
          <xdr:col>38</xdr:col>
          <xdr:colOff>28575</xdr:colOff>
          <xdr:row>343</xdr:row>
          <xdr:rowOff>19050</xdr:rowOff>
        </xdr:to>
        <xdr:sp macro="" textlink="">
          <xdr:nvSpPr>
            <xdr:cNvPr id="5229" name="Check Box 109" hidden="1">
              <a:extLst>
                <a:ext uri="{63B3BB69-23CF-44E3-9099-C40C66FF867C}">
                  <a14:compatExt spid="_x0000_s5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342</xdr:row>
          <xdr:rowOff>152400</xdr:rowOff>
        </xdr:from>
        <xdr:to>
          <xdr:col>36</xdr:col>
          <xdr:colOff>66675</xdr:colOff>
          <xdr:row>344</xdr:row>
          <xdr:rowOff>19050</xdr:rowOff>
        </xdr:to>
        <xdr:sp macro="" textlink="">
          <xdr:nvSpPr>
            <xdr:cNvPr id="5230" name="Check Box 110" hidden="1">
              <a:extLst>
                <a:ext uri="{63B3BB69-23CF-44E3-9099-C40C66FF867C}">
                  <a14:compatExt spid="_x0000_s5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343</xdr:row>
          <xdr:rowOff>161925</xdr:rowOff>
        </xdr:from>
        <xdr:to>
          <xdr:col>36</xdr:col>
          <xdr:colOff>19050</xdr:colOff>
          <xdr:row>345</xdr:row>
          <xdr:rowOff>28575</xdr:rowOff>
        </xdr:to>
        <xdr:sp macro="" textlink="">
          <xdr:nvSpPr>
            <xdr:cNvPr id="5231" name="Check Box 111" hidden="1">
              <a:extLst>
                <a:ext uri="{63B3BB69-23CF-44E3-9099-C40C66FF867C}">
                  <a14:compatExt spid="_x0000_s5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341</xdr:row>
          <xdr:rowOff>142875</xdr:rowOff>
        </xdr:from>
        <xdr:to>
          <xdr:col>10</xdr:col>
          <xdr:colOff>19050</xdr:colOff>
          <xdr:row>343</xdr:row>
          <xdr:rowOff>9525</xdr:rowOff>
        </xdr:to>
        <xdr:sp macro="" textlink="">
          <xdr:nvSpPr>
            <xdr:cNvPr id="5232" name="Check Box 112" hidden="1">
              <a:extLst>
                <a:ext uri="{63B3BB69-23CF-44E3-9099-C40C66FF867C}">
                  <a14:compatExt spid="_x0000_s5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342</xdr:row>
          <xdr:rowOff>142875</xdr:rowOff>
        </xdr:from>
        <xdr:to>
          <xdr:col>9</xdr:col>
          <xdr:colOff>28575</xdr:colOff>
          <xdr:row>344</xdr:row>
          <xdr:rowOff>9525</xdr:rowOff>
        </xdr:to>
        <xdr:sp macro="" textlink="">
          <xdr:nvSpPr>
            <xdr:cNvPr id="5233" name="Check Box 113" hidden="1">
              <a:extLst>
                <a:ext uri="{63B3BB69-23CF-44E3-9099-C40C66FF867C}">
                  <a14:compatExt spid="_x0000_s5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343</xdr:row>
          <xdr:rowOff>152400</xdr:rowOff>
        </xdr:from>
        <xdr:to>
          <xdr:col>8</xdr:col>
          <xdr:colOff>171450</xdr:colOff>
          <xdr:row>345</xdr:row>
          <xdr:rowOff>19050</xdr:rowOff>
        </xdr:to>
        <xdr:sp macro="" textlink="">
          <xdr:nvSpPr>
            <xdr:cNvPr id="5234" name="Check Box 114" hidden="1">
              <a:extLst>
                <a:ext uri="{63B3BB69-23CF-44E3-9099-C40C66FF867C}">
                  <a14:compatExt spid="_x0000_s5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345</xdr:row>
          <xdr:rowOff>152400</xdr:rowOff>
        </xdr:from>
        <xdr:to>
          <xdr:col>38</xdr:col>
          <xdr:colOff>28575</xdr:colOff>
          <xdr:row>347</xdr:row>
          <xdr:rowOff>19050</xdr:rowOff>
        </xdr:to>
        <xdr:sp macro="" textlink="">
          <xdr:nvSpPr>
            <xdr:cNvPr id="5235" name="Check Box 115" hidden="1">
              <a:extLst>
                <a:ext uri="{63B3BB69-23CF-44E3-9099-C40C66FF867C}">
                  <a14:compatExt spid="_x0000_s5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346</xdr:row>
          <xdr:rowOff>152400</xdr:rowOff>
        </xdr:from>
        <xdr:to>
          <xdr:col>36</xdr:col>
          <xdr:colOff>66675</xdr:colOff>
          <xdr:row>348</xdr:row>
          <xdr:rowOff>19050</xdr:rowOff>
        </xdr:to>
        <xdr:sp macro="" textlink="">
          <xdr:nvSpPr>
            <xdr:cNvPr id="5236" name="Check Box 116" hidden="1">
              <a:extLst>
                <a:ext uri="{63B3BB69-23CF-44E3-9099-C40C66FF867C}">
                  <a14:compatExt spid="_x0000_s5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347</xdr:row>
          <xdr:rowOff>161925</xdr:rowOff>
        </xdr:from>
        <xdr:to>
          <xdr:col>36</xdr:col>
          <xdr:colOff>19050</xdr:colOff>
          <xdr:row>349</xdr:row>
          <xdr:rowOff>28575</xdr:rowOff>
        </xdr:to>
        <xdr:sp macro="" textlink="">
          <xdr:nvSpPr>
            <xdr:cNvPr id="5237" name="Check Box 117" hidden="1">
              <a:extLst>
                <a:ext uri="{63B3BB69-23CF-44E3-9099-C40C66FF867C}">
                  <a14:compatExt spid="_x0000_s5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345</xdr:row>
          <xdr:rowOff>142875</xdr:rowOff>
        </xdr:from>
        <xdr:to>
          <xdr:col>10</xdr:col>
          <xdr:colOff>19050</xdr:colOff>
          <xdr:row>347</xdr:row>
          <xdr:rowOff>9525</xdr:rowOff>
        </xdr:to>
        <xdr:sp macro="" textlink="">
          <xdr:nvSpPr>
            <xdr:cNvPr id="5238" name="Check Box 118" hidden="1">
              <a:extLst>
                <a:ext uri="{63B3BB69-23CF-44E3-9099-C40C66FF867C}">
                  <a14:compatExt spid="_x0000_s5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346</xdr:row>
          <xdr:rowOff>142875</xdr:rowOff>
        </xdr:from>
        <xdr:to>
          <xdr:col>9</xdr:col>
          <xdr:colOff>28575</xdr:colOff>
          <xdr:row>348</xdr:row>
          <xdr:rowOff>9525</xdr:rowOff>
        </xdr:to>
        <xdr:sp macro="" textlink="">
          <xdr:nvSpPr>
            <xdr:cNvPr id="5239" name="Check Box 119" hidden="1">
              <a:extLst>
                <a:ext uri="{63B3BB69-23CF-44E3-9099-C40C66FF867C}">
                  <a14:compatExt spid="_x0000_s5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347</xdr:row>
          <xdr:rowOff>152400</xdr:rowOff>
        </xdr:from>
        <xdr:to>
          <xdr:col>8</xdr:col>
          <xdr:colOff>171450</xdr:colOff>
          <xdr:row>349</xdr:row>
          <xdr:rowOff>19050</xdr:rowOff>
        </xdr:to>
        <xdr:sp macro="" textlink="">
          <xdr:nvSpPr>
            <xdr:cNvPr id="5240" name="Check Box 120" hidden="1">
              <a:extLst>
                <a:ext uri="{63B3BB69-23CF-44E3-9099-C40C66FF867C}">
                  <a14:compatExt spid="_x0000_s5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349</xdr:row>
          <xdr:rowOff>161925</xdr:rowOff>
        </xdr:from>
        <xdr:to>
          <xdr:col>38</xdr:col>
          <xdr:colOff>47625</xdr:colOff>
          <xdr:row>351</xdr:row>
          <xdr:rowOff>28575</xdr:rowOff>
        </xdr:to>
        <xdr:sp macro="" textlink="">
          <xdr:nvSpPr>
            <xdr:cNvPr id="5241" name="Check Box 121" hidden="1">
              <a:extLst>
                <a:ext uri="{63B3BB69-23CF-44E3-9099-C40C66FF867C}">
                  <a14:compatExt spid="_x0000_s5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350</xdr:row>
          <xdr:rowOff>161925</xdr:rowOff>
        </xdr:from>
        <xdr:to>
          <xdr:col>36</xdr:col>
          <xdr:colOff>85725</xdr:colOff>
          <xdr:row>352</xdr:row>
          <xdr:rowOff>28575</xdr:rowOff>
        </xdr:to>
        <xdr:sp macro="" textlink="">
          <xdr:nvSpPr>
            <xdr:cNvPr id="5242" name="Check Box 122" hidden="1">
              <a:extLst>
                <a:ext uri="{63B3BB69-23CF-44E3-9099-C40C66FF867C}">
                  <a14:compatExt spid="_x0000_s5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352</xdr:row>
          <xdr:rowOff>0</xdr:rowOff>
        </xdr:from>
        <xdr:to>
          <xdr:col>36</xdr:col>
          <xdr:colOff>38100</xdr:colOff>
          <xdr:row>353</xdr:row>
          <xdr:rowOff>38100</xdr:rowOff>
        </xdr:to>
        <xdr:sp macro="" textlink="">
          <xdr:nvSpPr>
            <xdr:cNvPr id="5243" name="Check Box 123" hidden="1">
              <a:extLst>
                <a:ext uri="{63B3BB69-23CF-44E3-9099-C40C66FF867C}">
                  <a14:compatExt spid="_x0000_s5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349</xdr:row>
          <xdr:rowOff>161925</xdr:rowOff>
        </xdr:from>
        <xdr:to>
          <xdr:col>10</xdr:col>
          <xdr:colOff>9525</xdr:colOff>
          <xdr:row>351</xdr:row>
          <xdr:rowOff>28575</xdr:rowOff>
        </xdr:to>
        <xdr:sp macro="" textlink="">
          <xdr:nvSpPr>
            <xdr:cNvPr id="5244" name="Check Box 124" hidden="1">
              <a:extLst>
                <a:ext uri="{63B3BB69-23CF-44E3-9099-C40C66FF867C}">
                  <a14:compatExt spid="_x0000_s5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350</xdr:row>
          <xdr:rowOff>161925</xdr:rowOff>
        </xdr:from>
        <xdr:to>
          <xdr:col>9</xdr:col>
          <xdr:colOff>19050</xdr:colOff>
          <xdr:row>352</xdr:row>
          <xdr:rowOff>38100</xdr:rowOff>
        </xdr:to>
        <xdr:sp macro="" textlink="">
          <xdr:nvSpPr>
            <xdr:cNvPr id="5245" name="Check Box 125" hidden="1">
              <a:extLst>
                <a:ext uri="{63B3BB69-23CF-44E3-9099-C40C66FF867C}">
                  <a14:compatExt spid="_x0000_s5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352</xdr:row>
          <xdr:rowOff>9525</xdr:rowOff>
        </xdr:from>
        <xdr:to>
          <xdr:col>8</xdr:col>
          <xdr:colOff>161925</xdr:colOff>
          <xdr:row>353</xdr:row>
          <xdr:rowOff>47625</xdr:rowOff>
        </xdr:to>
        <xdr:sp macro="" textlink="">
          <xdr:nvSpPr>
            <xdr:cNvPr id="5246" name="Check Box 126" hidden="1">
              <a:extLst>
                <a:ext uri="{63B3BB69-23CF-44E3-9099-C40C66FF867C}">
                  <a14:compatExt spid="_x0000_s5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361</xdr:row>
          <xdr:rowOff>152400</xdr:rowOff>
        </xdr:from>
        <xdr:to>
          <xdr:col>38</xdr:col>
          <xdr:colOff>28575</xdr:colOff>
          <xdr:row>363</xdr:row>
          <xdr:rowOff>19050</xdr:rowOff>
        </xdr:to>
        <xdr:sp macro="" textlink="">
          <xdr:nvSpPr>
            <xdr:cNvPr id="5247" name="Check Box 127" hidden="1">
              <a:extLst>
                <a:ext uri="{63B3BB69-23CF-44E3-9099-C40C66FF867C}">
                  <a14:compatExt spid="_x0000_s5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362</xdr:row>
          <xdr:rowOff>152400</xdr:rowOff>
        </xdr:from>
        <xdr:to>
          <xdr:col>36</xdr:col>
          <xdr:colOff>66675</xdr:colOff>
          <xdr:row>364</xdr:row>
          <xdr:rowOff>19050</xdr:rowOff>
        </xdr:to>
        <xdr:sp macro="" textlink="">
          <xdr:nvSpPr>
            <xdr:cNvPr id="5248" name="Check Box 128" hidden="1">
              <a:extLst>
                <a:ext uri="{63B3BB69-23CF-44E3-9099-C40C66FF867C}">
                  <a14:compatExt spid="_x0000_s5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363</xdr:row>
          <xdr:rowOff>161925</xdr:rowOff>
        </xdr:from>
        <xdr:to>
          <xdr:col>36</xdr:col>
          <xdr:colOff>19050</xdr:colOff>
          <xdr:row>365</xdr:row>
          <xdr:rowOff>28575</xdr:rowOff>
        </xdr:to>
        <xdr:sp macro="" textlink="">
          <xdr:nvSpPr>
            <xdr:cNvPr id="5249" name="Check Box 129" hidden="1">
              <a:extLst>
                <a:ext uri="{63B3BB69-23CF-44E3-9099-C40C66FF867C}">
                  <a14:compatExt spid="_x0000_s5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361</xdr:row>
          <xdr:rowOff>142875</xdr:rowOff>
        </xdr:from>
        <xdr:to>
          <xdr:col>10</xdr:col>
          <xdr:colOff>19050</xdr:colOff>
          <xdr:row>363</xdr:row>
          <xdr:rowOff>9525</xdr:rowOff>
        </xdr:to>
        <xdr:sp macro="" textlink="">
          <xdr:nvSpPr>
            <xdr:cNvPr id="5250" name="Check Box 130" hidden="1">
              <a:extLst>
                <a:ext uri="{63B3BB69-23CF-44E3-9099-C40C66FF867C}">
                  <a14:compatExt spid="_x0000_s5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362</xdr:row>
          <xdr:rowOff>142875</xdr:rowOff>
        </xdr:from>
        <xdr:to>
          <xdr:col>9</xdr:col>
          <xdr:colOff>28575</xdr:colOff>
          <xdr:row>364</xdr:row>
          <xdr:rowOff>9525</xdr:rowOff>
        </xdr:to>
        <xdr:sp macro="" textlink="">
          <xdr:nvSpPr>
            <xdr:cNvPr id="5251" name="Check Box 131" hidden="1">
              <a:extLst>
                <a:ext uri="{63B3BB69-23CF-44E3-9099-C40C66FF867C}">
                  <a14:compatExt spid="_x0000_s5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363</xdr:row>
          <xdr:rowOff>152400</xdr:rowOff>
        </xdr:from>
        <xdr:to>
          <xdr:col>8</xdr:col>
          <xdr:colOff>171450</xdr:colOff>
          <xdr:row>365</xdr:row>
          <xdr:rowOff>19050</xdr:rowOff>
        </xdr:to>
        <xdr:sp macro="" textlink="">
          <xdr:nvSpPr>
            <xdr:cNvPr id="5252" name="Check Box 132" hidden="1">
              <a:extLst>
                <a:ext uri="{63B3BB69-23CF-44E3-9099-C40C66FF867C}">
                  <a14:compatExt spid="_x0000_s5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5253" name="Check Box 133" hidden="1">
              <a:extLst>
                <a:ext uri="{63B3BB69-23CF-44E3-9099-C40C66FF867C}">
                  <a14:compatExt spid="_x0000_s5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646</xdr:row>
          <xdr:rowOff>28575</xdr:rowOff>
        </xdr:from>
        <xdr:to>
          <xdr:col>9</xdr:col>
          <xdr:colOff>104775</xdr:colOff>
          <xdr:row>647</xdr:row>
          <xdr:rowOff>66675</xdr:rowOff>
        </xdr:to>
        <xdr:sp macro="" textlink="">
          <xdr:nvSpPr>
            <xdr:cNvPr id="5254" name="Check Box 134" hidden="1">
              <a:extLst>
                <a:ext uri="{63B3BB69-23CF-44E3-9099-C40C66FF867C}">
                  <a14:compatExt spid="_x0000_s5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5255" name="Check Box 135" hidden="1">
              <a:extLst>
                <a:ext uri="{63B3BB69-23CF-44E3-9099-C40C66FF867C}">
                  <a14:compatExt spid="_x0000_s5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5256" name="Check Box 136" hidden="1">
              <a:extLst>
                <a:ext uri="{63B3BB69-23CF-44E3-9099-C40C66FF867C}">
                  <a14:compatExt spid="_x0000_s5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5257" name="Check Box 137" hidden="1">
              <a:extLst>
                <a:ext uri="{63B3BB69-23CF-44E3-9099-C40C66FF867C}">
                  <a14:compatExt spid="_x0000_s5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5258" name="Check Box 138" hidden="1">
              <a:extLst>
                <a:ext uri="{63B3BB69-23CF-44E3-9099-C40C66FF867C}">
                  <a14:compatExt spid="_x0000_s5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5259" name="Check Box 139" hidden="1">
              <a:extLst>
                <a:ext uri="{63B3BB69-23CF-44E3-9099-C40C66FF867C}">
                  <a14:compatExt spid="_x0000_s5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5260" name="Check Box 140" hidden="1">
              <a:extLst>
                <a:ext uri="{63B3BB69-23CF-44E3-9099-C40C66FF867C}">
                  <a14:compatExt spid="_x0000_s5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5261" name="Check Box 141" hidden="1">
              <a:extLst>
                <a:ext uri="{63B3BB69-23CF-44E3-9099-C40C66FF867C}">
                  <a14:compatExt spid="_x0000_s5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5262" name="Check Box 142" hidden="1">
              <a:extLst>
                <a:ext uri="{63B3BB69-23CF-44E3-9099-C40C66FF867C}">
                  <a14:compatExt spid="_x0000_s5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5263" name="Check Box 143" hidden="1">
              <a:extLst>
                <a:ext uri="{63B3BB69-23CF-44E3-9099-C40C66FF867C}">
                  <a14:compatExt spid="_x0000_s5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5264" name="Check Box 144" hidden="1">
              <a:extLst>
                <a:ext uri="{63B3BB69-23CF-44E3-9099-C40C66FF867C}">
                  <a14:compatExt spid="_x0000_s5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5265" name="Check Box 145" hidden="1">
              <a:extLst>
                <a:ext uri="{63B3BB69-23CF-44E3-9099-C40C66FF867C}">
                  <a14:compatExt spid="_x0000_s5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5266" name="Check Box 146" hidden="1">
              <a:extLst>
                <a:ext uri="{63B3BB69-23CF-44E3-9099-C40C66FF867C}">
                  <a14:compatExt spid="_x0000_s5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5267" name="Check Box 147" hidden="1">
              <a:extLst>
                <a:ext uri="{63B3BB69-23CF-44E3-9099-C40C66FF867C}">
                  <a14:compatExt spid="_x0000_s5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5268" name="Check Box 148" hidden="1">
              <a:extLst>
                <a:ext uri="{63B3BB69-23CF-44E3-9099-C40C66FF867C}">
                  <a14:compatExt spid="_x0000_s5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5269" name="Check Box 149" hidden="1">
              <a:extLst>
                <a:ext uri="{63B3BB69-23CF-44E3-9099-C40C66FF867C}">
                  <a14:compatExt spid="_x0000_s5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5270" name="Check Box 150" hidden="1">
              <a:extLst>
                <a:ext uri="{63B3BB69-23CF-44E3-9099-C40C66FF867C}">
                  <a14:compatExt spid="_x0000_s5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5271" name="Check Box 151" hidden="1">
              <a:extLst>
                <a:ext uri="{63B3BB69-23CF-44E3-9099-C40C66FF867C}">
                  <a14:compatExt spid="_x0000_s5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5272" name="Check Box 152" hidden="1">
              <a:extLst>
                <a:ext uri="{63B3BB69-23CF-44E3-9099-C40C66FF867C}">
                  <a14:compatExt spid="_x0000_s5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5273" name="Check Box 153" hidden="1">
              <a:extLst>
                <a:ext uri="{63B3BB69-23CF-44E3-9099-C40C66FF867C}">
                  <a14:compatExt spid="_x0000_s5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5274" name="Check Box 154" hidden="1">
              <a:extLst>
                <a:ext uri="{63B3BB69-23CF-44E3-9099-C40C66FF867C}">
                  <a14:compatExt spid="_x0000_s5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5275" name="Check Box 155" hidden="1">
              <a:extLst>
                <a:ext uri="{63B3BB69-23CF-44E3-9099-C40C66FF867C}">
                  <a14:compatExt spid="_x0000_s5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5276" name="Check Box 156" hidden="1">
              <a:extLst>
                <a:ext uri="{63B3BB69-23CF-44E3-9099-C40C66FF867C}">
                  <a14:compatExt spid="_x0000_s5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5277" name="Check Box 157" hidden="1">
              <a:extLst>
                <a:ext uri="{63B3BB69-23CF-44E3-9099-C40C66FF867C}">
                  <a14:compatExt spid="_x0000_s5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5278" name="Check Box 158" hidden="1">
              <a:extLst>
                <a:ext uri="{63B3BB69-23CF-44E3-9099-C40C66FF867C}">
                  <a14:compatExt spid="_x0000_s5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5279" name="Check Box 159" hidden="1">
              <a:extLst>
                <a:ext uri="{63B3BB69-23CF-44E3-9099-C40C66FF867C}">
                  <a14:compatExt spid="_x0000_s5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5280" name="Check Box 160" hidden="1">
              <a:extLst>
                <a:ext uri="{63B3BB69-23CF-44E3-9099-C40C66FF867C}">
                  <a14:compatExt spid="_x0000_s5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5281" name="Check Box 161" hidden="1">
              <a:extLst>
                <a:ext uri="{63B3BB69-23CF-44E3-9099-C40C66FF867C}">
                  <a14:compatExt spid="_x0000_s5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5282" name="Check Box 162" hidden="1">
              <a:extLst>
                <a:ext uri="{63B3BB69-23CF-44E3-9099-C40C66FF867C}">
                  <a14:compatExt spid="_x0000_s5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5283" name="Check Box 163" hidden="1">
              <a:extLst>
                <a:ext uri="{63B3BB69-23CF-44E3-9099-C40C66FF867C}">
                  <a14:compatExt spid="_x0000_s5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5284" name="Check Box 164" hidden="1">
              <a:extLst>
                <a:ext uri="{63B3BB69-23CF-44E3-9099-C40C66FF867C}">
                  <a14:compatExt spid="_x0000_s5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5285" name="Check Box 165" hidden="1">
              <a:extLst>
                <a:ext uri="{63B3BB69-23CF-44E3-9099-C40C66FF867C}">
                  <a14:compatExt spid="_x0000_s5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5286" name="Check Box 166" hidden="1">
              <a:extLst>
                <a:ext uri="{63B3BB69-23CF-44E3-9099-C40C66FF867C}">
                  <a14:compatExt spid="_x0000_s5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5287" name="Check Box 167" hidden="1">
              <a:extLst>
                <a:ext uri="{63B3BB69-23CF-44E3-9099-C40C66FF867C}">
                  <a14:compatExt spid="_x0000_s5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5288" name="Check Box 168" hidden="1">
              <a:extLst>
                <a:ext uri="{63B3BB69-23CF-44E3-9099-C40C66FF867C}">
                  <a14:compatExt spid="_x0000_s5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5289" name="Check Box 169" hidden="1">
              <a:extLst>
                <a:ext uri="{63B3BB69-23CF-44E3-9099-C40C66FF867C}">
                  <a14:compatExt spid="_x0000_s5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5290" name="Check Box 170" hidden="1">
              <a:extLst>
                <a:ext uri="{63B3BB69-23CF-44E3-9099-C40C66FF867C}">
                  <a14:compatExt spid="_x0000_s5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0</xdr:rowOff>
        </xdr:to>
        <xdr:sp macro="" textlink="">
          <xdr:nvSpPr>
            <xdr:cNvPr id="5291" name="Check Box 171" hidden="1">
              <a:extLst>
                <a:ext uri="{63B3BB69-23CF-44E3-9099-C40C66FF867C}">
                  <a14:compatExt spid="_x0000_s5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467</xdr:row>
          <xdr:rowOff>171450</xdr:rowOff>
        </xdr:from>
        <xdr:to>
          <xdr:col>8</xdr:col>
          <xdr:colOff>38100</xdr:colOff>
          <xdr:row>469</xdr:row>
          <xdr:rowOff>9525</xdr:rowOff>
        </xdr:to>
        <xdr:sp macro="" textlink="">
          <xdr:nvSpPr>
            <xdr:cNvPr id="5292" name="Check Box 172" hidden="1">
              <a:extLst>
                <a:ext uri="{63B3BB69-23CF-44E3-9099-C40C66FF867C}">
                  <a14:compatExt spid="_x0000_s5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470</xdr:row>
          <xdr:rowOff>171450</xdr:rowOff>
        </xdr:from>
        <xdr:to>
          <xdr:col>8</xdr:col>
          <xdr:colOff>38100</xdr:colOff>
          <xdr:row>472</xdr:row>
          <xdr:rowOff>9525</xdr:rowOff>
        </xdr:to>
        <xdr:sp macro="" textlink="">
          <xdr:nvSpPr>
            <xdr:cNvPr id="5293" name="Check Box 173" hidden="1">
              <a:extLst>
                <a:ext uri="{63B3BB69-23CF-44E3-9099-C40C66FF867C}">
                  <a14:compatExt spid="_x0000_s5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473</xdr:row>
          <xdr:rowOff>171450</xdr:rowOff>
        </xdr:from>
        <xdr:to>
          <xdr:col>8</xdr:col>
          <xdr:colOff>38100</xdr:colOff>
          <xdr:row>475</xdr:row>
          <xdr:rowOff>9525</xdr:rowOff>
        </xdr:to>
        <xdr:sp macro="" textlink="">
          <xdr:nvSpPr>
            <xdr:cNvPr id="5294" name="Check Box 174" hidden="1">
              <a:extLst>
                <a:ext uri="{63B3BB69-23CF-44E3-9099-C40C66FF867C}">
                  <a14:compatExt spid="_x0000_s5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5295" name="Check Box 175" hidden="1">
              <a:extLst>
                <a:ext uri="{63B3BB69-23CF-44E3-9099-C40C66FF867C}">
                  <a14:compatExt spid="_x0000_s5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5296" name="Check Box 176" hidden="1">
              <a:extLst>
                <a:ext uri="{63B3BB69-23CF-44E3-9099-C40C66FF867C}">
                  <a14:compatExt spid="_x0000_s5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5297" name="Check Box 177" hidden="1">
              <a:extLst>
                <a:ext uri="{63B3BB69-23CF-44E3-9099-C40C66FF867C}">
                  <a14:compatExt spid="_x0000_s5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5298" name="Check Box 178" hidden="1">
              <a:extLst>
                <a:ext uri="{63B3BB69-23CF-44E3-9099-C40C66FF867C}">
                  <a14:compatExt spid="_x0000_s5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5299" name="Check Box 179" hidden="1">
              <a:extLst>
                <a:ext uri="{63B3BB69-23CF-44E3-9099-C40C66FF867C}">
                  <a14:compatExt spid="_x0000_s5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5300" name="Check Box 180" hidden="1">
              <a:extLst>
                <a:ext uri="{63B3BB69-23CF-44E3-9099-C40C66FF867C}">
                  <a14:compatExt spid="_x0000_s5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5301" name="Check Box 181" hidden="1">
              <a:extLst>
                <a:ext uri="{63B3BB69-23CF-44E3-9099-C40C66FF867C}">
                  <a14:compatExt spid="_x0000_s5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5302" name="Check Box 182" hidden="1">
              <a:extLst>
                <a:ext uri="{63B3BB69-23CF-44E3-9099-C40C66FF867C}">
                  <a14:compatExt spid="_x0000_s5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5303" name="Check Box 183" hidden="1">
              <a:extLst>
                <a:ext uri="{63B3BB69-23CF-44E3-9099-C40C66FF867C}">
                  <a14:compatExt spid="_x0000_s5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5304" name="Check Box 184" hidden="1">
              <a:extLst>
                <a:ext uri="{63B3BB69-23CF-44E3-9099-C40C66FF867C}">
                  <a14:compatExt spid="_x0000_s5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5305" name="Check Box 185" hidden="1">
              <a:extLst>
                <a:ext uri="{63B3BB69-23CF-44E3-9099-C40C66FF867C}">
                  <a14:compatExt spid="_x0000_s5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5306" name="Check Box 186" hidden="1">
              <a:extLst>
                <a:ext uri="{63B3BB69-23CF-44E3-9099-C40C66FF867C}">
                  <a14:compatExt spid="_x0000_s5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5307" name="Check Box 187" hidden="1">
              <a:extLst>
                <a:ext uri="{63B3BB69-23CF-44E3-9099-C40C66FF867C}">
                  <a14:compatExt spid="_x0000_s5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5308" name="Check Box 188" hidden="1">
              <a:extLst>
                <a:ext uri="{63B3BB69-23CF-44E3-9099-C40C66FF867C}">
                  <a14:compatExt spid="_x0000_s5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5309" name="Check Box 189" hidden="1">
              <a:extLst>
                <a:ext uri="{63B3BB69-23CF-44E3-9099-C40C66FF867C}">
                  <a14:compatExt spid="_x0000_s5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5310" name="Check Box 190" hidden="1">
              <a:extLst>
                <a:ext uri="{63B3BB69-23CF-44E3-9099-C40C66FF867C}">
                  <a14:compatExt spid="_x0000_s5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5311" name="Check Box 191" hidden="1">
              <a:extLst>
                <a:ext uri="{63B3BB69-23CF-44E3-9099-C40C66FF867C}">
                  <a14:compatExt spid="_x0000_s5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5312" name="Check Box 192" hidden="1">
              <a:extLst>
                <a:ext uri="{63B3BB69-23CF-44E3-9099-C40C66FF867C}">
                  <a14:compatExt spid="_x0000_s5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5313" name="Check Box 193" hidden="1">
              <a:extLst>
                <a:ext uri="{63B3BB69-23CF-44E3-9099-C40C66FF867C}">
                  <a14:compatExt spid="_x0000_s5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5314" name="Check Box 194" hidden="1">
              <a:extLst>
                <a:ext uri="{63B3BB69-23CF-44E3-9099-C40C66FF867C}">
                  <a14:compatExt spid="_x0000_s5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5315" name="Check Box 195" hidden="1">
              <a:extLst>
                <a:ext uri="{63B3BB69-23CF-44E3-9099-C40C66FF867C}">
                  <a14:compatExt spid="_x0000_s5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5316" name="Check Box 196" hidden="1">
              <a:extLst>
                <a:ext uri="{63B3BB69-23CF-44E3-9099-C40C66FF867C}">
                  <a14:compatExt spid="_x0000_s5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5317" name="Check Box 197" hidden="1">
              <a:extLst>
                <a:ext uri="{63B3BB69-23CF-44E3-9099-C40C66FF867C}">
                  <a14:compatExt spid="_x0000_s5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5318" name="Check Box 198" hidden="1">
              <a:extLst>
                <a:ext uri="{63B3BB69-23CF-44E3-9099-C40C66FF867C}">
                  <a14:compatExt spid="_x0000_s5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5319" name="Check Box 199" hidden="1">
              <a:extLst>
                <a:ext uri="{63B3BB69-23CF-44E3-9099-C40C66FF867C}">
                  <a14:compatExt spid="_x0000_s5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5320" name="Check Box 200" hidden="1">
              <a:extLst>
                <a:ext uri="{63B3BB69-23CF-44E3-9099-C40C66FF867C}">
                  <a14:compatExt spid="_x0000_s5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5321" name="Check Box 201" hidden="1">
              <a:extLst>
                <a:ext uri="{63B3BB69-23CF-44E3-9099-C40C66FF867C}">
                  <a14:compatExt spid="_x0000_s5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5322" name="Check Box 202" hidden="1">
              <a:extLst>
                <a:ext uri="{63B3BB69-23CF-44E3-9099-C40C66FF867C}">
                  <a14:compatExt spid="_x0000_s5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5323" name="Check Box 203" hidden="1">
              <a:extLst>
                <a:ext uri="{63B3BB69-23CF-44E3-9099-C40C66FF867C}">
                  <a14:compatExt spid="_x0000_s5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5324" name="Check Box 204" hidden="1">
              <a:extLst>
                <a:ext uri="{63B3BB69-23CF-44E3-9099-C40C66FF867C}">
                  <a14:compatExt spid="_x0000_s5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5325" name="Check Box 205" hidden="1">
              <a:extLst>
                <a:ext uri="{63B3BB69-23CF-44E3-9099-C40C66FF867C}">
                  <a14:compatExt spid="_x0000_s5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5326" name="Check Box 206" hidden="1">
              <a:extLst>
                <a:ext uri="{63B3BB69-23CF-44E3-9099-C40C66FF867C}">
                  <a14:compatExt spid="_x0000_s5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353</xdr:row>
          <xdr:rowOff>152400</xdr:rowOff>
        </xdr:from>
        <xdr:to>
          <xdr:col>38</xdr:col>
          <xdr:colOff>28575</xdr:colOff>
          <xdr:row>355</xdr:row>
          <xdr:rowOff>19050</xdr:rowOff>
        </xdr:to>
        <xdr:sp macro="" textlink="">
          <xdr:nvSpPr>
            <xdr:cNvPr id="5327" name="Check Box 207" hidden="1">
              <a:extLst>
                <a:ext uri="{63B3BB69-23CF-44E3-9099-C40C66FF867C}">
                  <a14:compatExt spid="_x0000_s5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354</xdr:row>
          <xdr:rowOff>152400</xdr:rowOff>
        </xdr:from>
        <xdr:to>
          <xdr:col>36</xdr:col>
          <xdr:colOff>66675</xdr:colOff>
          <xdr:row>356</xdr:row>
          <xdr:rowOff>19050</xdr:rowOff>
        </xdr:to>
        <xdr:sp macro="" textlink="">
          <xdr:nvSpPr>
            <xdr:cNvPr id="5328" name="Check Box 208" hidden="1">
              <a:extLst>
                <a:ext uri="{63B3BB69-23CF-44E3-9099-C40C66FF867C}">
                  <a14:compatExt spid="_x0000_s5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355</xdr:row>
          <xdr:rowOff>161925</xdr:rowOff>
        </xdr:from>
        <xdr:to>
          <xdr:col>36</xdr:col>
          <xdr:colOff>19050</xdr:colOff>
          <xdr:row>357</xdr:row>
          <xdr:rowOff>28575</xdr:rowOff>
        </xdr:to>
        <xdr:sp macro="" textlink="">
          <xdr:nvSpPr>
            <xdr:cNvPr id="5329" name="Check Box 209" hidden="1">
              <a:extLst>
                <a:ext uri="{63B3BB69-23CF-44E3-9099-C40C66FF867C}">
                  <a14:compatExt spid="_x0000_s5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353</xdr:row>
          <xdr:rowOff>161925</xdr:rowOff>
        </xdr:from>
        <xdr:to>
          <xdr:col>10</xdr:col>
          <xdr:colOff>9525</xdr:colOff>
          <xdr:row>355</xdr:row>
          <xdr:rowOff>28575</xdr:rowOff>
        </xdr:to>
        <xdr:sp macro="" textlink="">
          <xdr:nvSpPr>
            <xdr:cNvPr id="5330" name="Check Box 210" hidden="1">
              <a:extLst>
                <a:ext uri="{63B3BB69-23CF-44E3-9099-C40C66FF867C}">
                  <a14:compatExt spid="_x0000_s5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354</xdr:row>
          <xdr:rowOff>161925</xdr:rowOff>
        </xdr:from>
        <xdr:to>
          <xdr:col>9</xdr:col>
          <xdr:colOff>19050</xdr:colOff>
          <xdr:row>356</xdr:row>
          <xdr:rowOff>28575</xdr:rowOff>
        </xdr:to>
        <xdr:sp macro="" textlink="">
          <xdr:nvSpPr>
            <xdr:cNvPr id="5331" name="Check Box 211" hidden="1">
              <a:extLst>
                <a:ext uri="{63B3BB69-23CF-44E3-9099-C40C66FF867C}">
                  <a14:compatExt spid="_x0000_s5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356</xdr:row>
          <xdr:rowOff>0</xdr:rowOff>
        </xdr:from>
        <xdr:to>
          <xdr:col>8</xdr:col>
          <xdr:colOff>161925</xdr:colOff>
          <xdr:row>357</xdr:row>
          <xdr:rowOff>38100</xdr:rowOff>
        </xdr:to>
        <xdr:sp macro="" textlink="">
          <xdr:nvSpPr>
            <xdr:cNvPr id="5332" name="Check Box 212" hidden="1">
              <a:extLst>
                <a:ext uri="{63B3BB69-23CF-44E3-9099-C40C66FF867C}">
                  <a14:compatExt spid="_x0000_s5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357</xdr:row>
          <xdr:rowOff>152400</xdr:rowOff>
        </xdr:from>
        <xdr:to>
          <xdr:col>10</xdr:col>
          <xdr:colOff>28575</xdr:colOff>
          <xdr:row>359</xdr:row>
          <xdr:rowOff>19050</xdr:rowOff>
        </xdr:to>
        <xdr:sp macro="" textlink="">
          <xdr:nvSpPr>
            <xdr:cNvPr id="5333" name="Check Box 213" hidden="1">
              <a:extLst>
                <a:ext uri="{63B3BB69-23CF-44E3-9099-C40C66FF867C}">
                  <a14:compatExt spid="_x0000_s5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358</xdr:row>
          <xdr:rowOff>152400</xdr:rowOff>
        </xdr:from>
        <xdr:to>
          <xdr:col>9</xdr:col>
          <xdr:colOff>38100</xdr:colOff>
          <xdr:row>360</xdr:row>
          <xdr:rowOff>19050</xdr:rowOff>
        </xdr:to>
        <xdr:sp macro="" textlink="">
          <xdr:nvSpPr>
            <xdr:cNvPr id="5334" name="Check Box 214" hidden="1">
              <a:extLst>
                <a:ext uri="{63B3BB69-23CF-44E3-9099-C40C66FF867C}">
                  <a14:compatExt spid="_x0000_s5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359</xdr:row>
          <xdr:rowOff>161925</xdr:rowOff>
        </xdr:from>
        <xdr:to>
          <xdr:col>8</xdr:col>
          <xdr:colOff>180975</xdr:colOff>
          <xdr:row>361</xdr:row>
          <xdr:rowOff>28575</xdr:rowOff>
        </xdr:to>
        <xdr:sp macro="" textlink="">
          <xdr:nvSpPr>
            <xdr:cNvPr id="5335" name="Check Box 215" hidden="1">
              <a:extLst>
                <a:ext uri="{63B3BB69-23CF-44E3-9099-C40C66FF867C}">
                  <a14:compatExt spid="_x0000_s5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357</xdr:row>
          <xdr:rowOff>161925</xdr:rowOff>
        </xdr:from>
        <xdr:to>
          <xdr:col>38</xdr:col>
          <xdr:colOff>38100</xdr:colOff>
          <xdr:row>359</xdr:row>
          <xdr:rowOff>28575</xdr:rowOff>
        </xdr:to>
        <xdr:sp macro="" textlink="">
          <xdr:nvSpPr>
            <xdr:cNvPr id="5336" name="Check Box 216" hidden="1">
              <a:extLst>
                <a:ext uri="{63B3BB69-23CF-44E3-9099-C40C66FF867C}">
                  <a14:compatExt spid="_x0000_s5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358</xdr:row>
          <xdr:rowOff>161925</xdr:rowOff>
        </xdr:from>
        <xdr:to>
          <xdr:col>36</xdr:col>
          <xdr:colOff>76200</xdr:colOff>
          <xdr:row>360</xdr:row>
          <xdr:rowOff>28575</xdr:rowOff>
        </xdr:to>
        <xdr:sp macro="" textlink="">
          <xdr:nvSpPr>
            <xdr:cNvPr id="5337" name="Check Box 217" hidden="1">
              <a:extLst>
                <a:ext uri="{63B3BB69-23CF-44E3-9099-C40C66FF867C}">
                  <a14:compatExt spid="_x0000_s5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360</xdr:row>
          <xdr:rowOff>0</xdr:rowOff>
        </xdr:from>
        <xdr:to>
          <xdr:col>36</xdr:col>
          <xdr:colOff>28575</xdr:colOff>
          <xdr:row>361</xdr:row>
          <xdr:rowOff>38100</xdr:rowOff>
        </xdr:to>
        <xdr:sp macro="" textlink="">
          <xdr:nvSpPr>
            <xdr:cNvPr id="5338" name="Check Box 218" hidden="1">
              <a:extLst>
                <a:ext uri="{63B3BB69-23CF-44E3-9099-C40C66FF867C}">
                  <a14:compatExt spid="_x0000_s5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5339" name="Check Box 219" hidden="1">
              <a:extLst>
                <a:ext uri="{63B3BB69-23CF-44E3-9099-C40C66FF867C}">
                  <a14:compatExt spid="_x0000_s5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5340" name="Check Box 220" hidden="1">
              <a:extLst>
                <a:ext uri="{63B3BB69-23CF-44E3-9099-C40C66FF867C}">
                  <a14:compatExt spid="_x0000_s5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5341" name="Check Box 221" hidden="1">
              <a:extLst>
                <a:ext uri="{63B3BB69-23CF-44E3-9099-C40C66FF867C}">
                  <a14:compatExt spid="_x0000_s5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5342" name="Check Box 222" hidden="1">
              <a:extLst>
                <a:ext uri="{63B3BB69-23CF-44E3-9099-C40C66FF867C}">
                  <a14:compatExt spid="_x0000_s5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5343" name="Check Box 223" hidden="1">
              <a:extLst>
                <a:ext uri="{63B3BB69-23CF-44E3-9099-C40C66FF867C}">
                  <a14:compatExt spid="_x0000_s5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562</xdr:row>
          <xdr:rowOff>171450</xdr:rowOff>
        </xdr:from>
        <xdr:to>
          <xdr:col>15</xdr:col>
          <xdr:colOff>76200</xdr:colOff>
          <xdr:row>564</xdr:row>
          <xdr:rowOff>0</xdr:rowOff>
        </xdr:to>
        <xdr:sp macro="" textlink="">
          <xdr:nvSpPr>
            <xdr:cNvPr id="5344" name="Check Box 224" hidden="1">
              <a:extLst>
                <a:ext uri="{63B3BB69-23CF-44E3-9099-C40C66FF867C}">
                  <a14:compatExt spid="_x0000_s5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563</xdr:row>
          <xdr:rowOff>161925</xdr:rowOff>
        </xdr:from>
        <xdr:to>
          <xdr:col>15</xdr:col>
          <xdr:colOff>57150</xdr:colOff>
          <xdr:row>564</xdr:row>
          <xdr:rowOff>180975</xdr:rowOff>
        </xdr:to>
        <xdr:sp macro="" textlink="">
          <xdr:nvSpPr>
            <xdr:cNvPr id="5345" name="Check Box 225" hidden="1">
              <a:extLst>
                <a:ext uri="{63B3BB69-23CF-44E3-9099-C40C66FF867C}">
                  <a14:compatExt spid="_x0000_s5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564</xdr:row>
          <xdr:rowOff>152400</xdr:rowOff>
        </xdr:from>
        <xdr:to>
          <xdr:col>14</xdr:col>
          <xdr:colOff>76200</xdr:colOff>
          <xdr:row>566</xdr:row>
          <xdr:rowOff>0</xdr:rowOff>
        </xdr:to>
        <xdr:sp macro="" textlink="">
          <xdr:nvSpPr>
            <xdr:cNvPr id="5346" name="Check Box 226" hidden="1">
              <a:extLst>
                <a:ext uri="{63B3BB69-23CF-44E3-9099-C40C66FF867C}">
                  <a14:compatExt spid="_x0000_s5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627</xdr:row>
          <xdr:rowOff>76200</xdr:rowOff>
        </xdr:from>
        <xdr:to>
          <xdr:col>9</xdr:col>
          <xdr:colOff>95250</xdr:colOff>
          <xdr:row>628</xdr:row>
          <xdr:rowOff>104775</xdr:rowOff>
        </xdr:to>
        <xdr:sp macro="" textlink="">
          <xdr:nvSpPr>
            <xdr:cNvPr id="5352" name="Check Box 232" hidden="1">
              <a:extLst>
                <a:ext uri="{63B3BB69-23CF-44E3-9099-C40C66FF867C}">
                  <a14:compatExt spid="_x0000_s5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628</xdr:row>
          <xdr:rowOff>85725</xdr:rowOff>
        </xdr:from>
        <xdr:to>
          <xdr:col>9</xdr:col>
          <xdr:colOff>95250</xdr:colOff>
          <xdr:row>629</xdr:row>
          <xdr:rowOff>114300</xdr:rowOff>
        </xdr:to>
        <xdr:sp macro="" textlink="">
          <xdr:nvSpPr>
            <xdr:cNvPr id="5353" name="Check Box 233" hidden="1">
              <a:extLst>
                <a:ext uri="{63B3BB69-23CF-44E3-9099-C40C66FF867C}">
                  <a14:compatExt spid="_x0000_s5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635</xdr:row>
          <xdr:rowOff>76200</xdr:rowOff>
        </xdr:from>
        <xdr:to>
          <xdr:col>9</xdr:col>
          <xdr:colOff>95250</xdr:colOff>
          <xdr:row>636</xdr:row>
          <xdr:rowOff>104775</xdr:rowOff>
        </xdr:to>
        <xdr:sp macro="" textlink="">
          <xdr:nvSpPr>
            <xdr:cNvPr id="5354" name="Check Box 234" hidden="1">
              <a:extLst>
                <a:ext uri="{63B3BB69-23CF-44E3-9099-C40C66FF867C}">
                  <a14:compatExt spid="_x0000_s5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636</xdr:row>
          <xdr:rowOff>85725</xdr:rowOff>
        </xdr:from>
        <xdr:to>
          <xdr:col>9</xdr:col>
          <xdr:colOff>95250</xdr:colOff>
          <xdr:row>637</xdr:row>
          <xdr:rowOff>114300</xdr:rowOff>
        </xdr:to>
        <xdr:sp macro="" textlink="">
          <xdr:nvSpPr>
            <xdr:cNvPr id="5355" name="Check Box 235" hidden="1">
              <a:extLst>
                <a:ext uri="{63B3BB69-23CF-44E3-9099-C40C66FF867C}">
                  <a14:compatExt spid="_x0000_s5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503</xdr:row>
          <xdr:rowOff>171450</xdr:rowOff>
        </xdr:from>
        <xdr:to>
          <xdr:col>9</xdr:col>
          <xdr:colOff>19050</xdr:colOff>
          <xdr:row>504</xdr:row>
          <xdr:rowOff>171450</xdr:rowOff>
        </xdr:to>
        <xdr:sp macro="" textlink="">
          <xdr:nvSpPr>
            <xdr:cNvPr id="5361" name="Check Box 241" hidden="1">
              <a:extLst>
                <a:ext uri="{63B3BB69-23CF-44E3-9099-C40C66FF867C}">
                  <a14:compatExt spid="_x0000_s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711</xdr:row>
          <xdr:rowOff>0</xdr:rowOff>
        </xdr:from>
        <xdr:to>
          <xdr:col>10</xdr:col>
          <xdr:colOff>114300</xdr:colOff>
          <xdr:row>712</xdr:row>
          <xdr:rowOff>19050</xdr:rowOff>
        </xdr:to>
        <xdr:sp macro="" textlink="">
          <xdr:nvSpPr>
            <xdr:cNvPr id="5362" name="Check Box 242" hidden="1">
              <a:extLst>
                <a:ext uri="{63B3BB69-23CF-44E3-9099-C40C66FF867C}">
                  <a14:compatExt spid="_x0000_s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710</xdr:row>
          <xdr:rowOff>238125</xdr:rowOff>
        </xdr:from>
        <xdr:to>
          <xdr:col>23</xdr:col>
          <xdr:colOff>9525</xdr:colOff>
          <xdr:row>712</xdr:row>
          <xdr:rowOff>38100</xdr:rowOff>
        </xdr:to>
        <xdr:sp macro="" textlink="">
          <xdr:nvSpPr>
            <xdr:cNvPr id="5363" name="Check Box 243" hidden="1">
              <a:extLst>
                <a:ext uri="{63B3BB69-23CF-44E3-9099-C40C66FF867C}">
                  <a14:compatExt spid="_x0000_s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675</xdr:row>
          <xdr:rowOff>0</xdr:rowOff>
        </xdr:from>
        <xdr:to>
          <xdr:col>50</xdr:col>
          <xdr:colOff>95250</xdr:colOff>
          <xdr:row>676</xdr:row>
          <xdr:rowOff>9525</xdr:rowOff>
        </xdr:to>
        <xdr:sp macro="" textlink="">
          <xdr:nvSpPr>
            <xdr:cNvPr id="5375" name="Check Box 255" hidden="1">
              <a:extLst>
                <a:ext uri="{63B3BB69-23CF-44E3-9099-C40C66FF867C}">
                  <a14:compatExt spid="_x0000_s5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675</xdr:row>
          <xdr:rowOff>171450</xdr:rowOff>
        </xdr:from>
        <xdr:to>
          <xdr:col>50</xdr:col>
          <xdr:colOff>95250</xdr:colOff>
          <xdr:row>676</xdr:row>
          <xdr:rowOff>180975</xdr:rowOff>
        </xdr:to>
        <xdr:sp macro="" textlink="">
          <xdr:nvSpPr>
            <xdr:cNvPr id="5376" name="Check Box 256" hidden="1">
              <a:extLst>
                <a:ext uri="{63B3BB69-23CF-44E3-9099-C40C66FF867C}">
                  <a14:compatExt spid="_x0000_s5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677</xdr:row>
          <xdr:rowOff>0</xdr:rowOff>
        </xdr:from>
        <xdr:to>
          <xdr:col>50</xdr:col>
          <xdr:colOff>95250</xdr:colOff>
          <xdr:row>678</xdr:row>
          <xdr:rowOff>9525</xdr:rowOff>
        </xdr:to>
        <xdr:sp macro="" textlink="">
          <xdr:nvSpPr>
            <xdr:cNvPr id="5377" name="Check Box 257" hidden="1">
              <a:extLst>
                <a:ext uri="{63B3BB69-23CF-44E3-9099-C40C66FF867C}">
                  <a14:compatExt spid="_x0000_s5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677</xdr:row>
          <xdr:rowOff>171450</xdr:rowOff>
        </xdr:from>
        <xdr:to>
          <xdr:col>50</xdr:col>
          <xdr:colOff>95250</xdr:colOff>
          <xdr:row>678</xdr:row>
          <xdr:rowOff>180975</xdr:rowOff>
        </xdr:to>
        <xdr:sp macro="" textlink="">
          <xdr:nvSpPr>
            <xdr:cNvPr id="5378" name="Check Box 258" hidden="1">
              <a:extLst>
                <a:ext uri="{63B3BB69-23CF-44E3-9099-C40C66FF867C}">
                  <a14:compatExt spid="_x0000_s5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503</xdr:row>
          <xdr:rowOff>171450</xdr:rowOff>
        </xdr:from>
        <xdr:to>
          <xdr:col>9</xdr:col>
          <xdr:colOff>19050</xdr:colOff>
          <xdr:row>504</xdr:row>
          <xdr:rowOff>171450</xdr:rowOff>
        </xdr:to>
        <xdr:sp macro="" textlink="">
          <xdr:nvSpPr>
            <xdr:cNvPr id="5390" name="Check Box 270" hidden="1">
              <a:extLst>
                <a:ext uri="{63B3BB69-23CF-44E3-9099-C40C66FF867C}">
                  <a14:compatExt spid="_x0000_s5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503</xdr:row>
          <xdr:rowOff>171450</xdr:rowOff>
        </xdr:from>
        <xdr:to>
          <xdr:col>9</xdr:col>
          <xdr:colOff>19050</xdr:colOff>
          <xdr:row>504</xdr:row>
          <xdr:rowOff>171450</xdr:rowOff>
        </xdr:to>
        <xdr:sp macro="" textlink="">
          <xdr:nvSpPr>
            <xdr:cNvPr id="5391" name="Check Box 271" hidden="1">
              <a:extLst>
                <a:ext uri="{63B3BB69-23CF-44E3-9099-C40C66FF867C}">
                  <a14:compatExt spid="_x0000_s5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503</xdr:row>
          <xdr:rowOff>171450</xdr:rowOff>
        </xdr:from>
        <xdr:to>
          <xdr:col>9</xdr:col>
          <xdr:colOff>19050</xdr:colOff>
          <xdr:row>504</xdr:row>
          <xdr:rowOff>171450</xdr:rowOff>
        </xdr:to>
        <xdr:sp macro="" textlink="">
          <xdr:nvSpPr>
            <xdr:cNvPr id="5392" name="Check Box 272" hidden="1">
              <a:extLst>
                <a:ext uri="{63B3BB69-23CF-44E3-9099-C40C66FF867C}">
                  <a14:compatExt spid="_x0000_s5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503</xdr:row>
          <xdr:rowOff>171450</xdr:rowOff>
        </xdr:from>
        <xdr:to>
          <xdr:col>9</xdr:col>
          <xdr:colOff>19050</xdr:colOff>
          <xdr:row>504</xdr:row>
          <xdr:rowOff>171450</xdr:rowOff>
        </xdr:to>
        <xdr:sp macro="" textlink="">
          <xdr:nvSpPr>
            <xdr:cNvPr id="5393" name="Check Box 273" hidden="1">
              <a:extLst>
                <a:ext uri="{63B3BB69-23CF-44E3-9099-C40C66FF867C}">
                  <a14:compatExt spid="_x0000_s5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549</xdr:row>
          <xdr:rowOff>19050</xdr:rowOff>
        </xdr:from>
        <xdr:to>
          <xdr:col>16</xdr:col>
          <xdr:colOff>9525</xdr:colOff>
          <xdr:row>550</xdr:row>
          <xdr:rowOff>9525</xdr:rowOff>
        </xdr:to>
        <xdr:sp macro="" textlink="">
          <xdr:nvSpPr>
            <xdr:cNvPr id="5394" name="Check Box 274" hidden="1">
              <a:extLst>
                <a:ext uri="{63B3BB69-23CF-44E3-9099-C40C66FF867C}">
                  <a14:compatExt spid="_x0000_s5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547</xdr:row>
          <xdr:rowOff>38100</xdr:rowOff>
        </xdr:from>
        <xdr:to>
          <xdr:col>12</xdr:col>
          <xdr:colOff>57150</xdr:colOff>
          <xdr:row>548</xdr:row>
          <xdr:rowOff>28575</xdr:rowOff>
        </xdr:to>
        <xdr:sp macro="" textlink="">
          <xdr:nvSpPr>
            <xdr:cNvPr id="5395" name="Check Box 275" hidden="1">
              <a:extLst>
                <a:ext uri="{63B3BB69-23CF-44E3-9099-C40C66FF867C}">
                  <a14:compatExt spid="_x0000_s5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548</xdr:row>
          <xdr:rowOff>19050</xdr:rowOff>
        </xdr:from>
        <xdr:to>
          <xdr:col>12</xdr:col>
          <xdr:colOff>66675</xdr:colOff>
          <xdr:row>549</xdr:row>
          <xdr:rowOff>19050</xdr:rowOff>
        </xdr:to>
        <xdr:sp macro="" textlink="">
          <xdr:nvSpPr>
            <xdr:cNvPr id="5396" name="Check Box 276" hidden="1">
              <a:extLst>
                <a:ext uri="{63B3BB69-23CF-44E3-9099-C40C66FF867C}">
                  <a14:compatExt spid="_x0000_s5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551</xdr:row>
          <xdr:rowOff>19050</xdr:rowOff>
        </xdr:from>
        <xdr:to>
          <xdr:col>12</xdr:col>
          <xdr:colOff>114300</xdr:colOff>
          <xdr:row>552</xdr:row>
          <xdr:rowOff>19050</xdr:rowOff>
        </xdr:to>
        <xdr:sp macro="" textlink="">
          <xdr:nvSpPr>
            <xdr:cNvPr id="5397" name="Check Box 277" hidden="1">
              <a:extLst>
                <a:ext uri="{63B3BB69-23CF-44E3-9099-C40C66FF867C}">
                  <a14:compatExt spid="_x0000_s5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550</xdr:row>
          <xdr:rowOff>19050</xdr:rowOff>
        </xdr:from>
        <xdr:to>
          <xdr:col>15</xdr:col>
          <xdr:colOff>95250</xdr:colOff>
          <xdr:row>550</xdr:row>
          <xdr:rowOff>190500</xdr:rowOff>
        </xdr:to>
        <xdr:sp macro="" textlink="">
          <xdr:nvSpPr>
            <xdr:cNvPr id="5398" name="Check Box 278" hidden="1">
              <a:extLst>
                <a:ext uri="{63B3BB69-23CF-44E3-9099-C40C66FF867C}">
                  <a14:compatExt spid="_x0000_s5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552</xdr:row>
          <xdr:rowOff>19050</xdr:rowOff>
        </xdr:from>
        <xdr:to>
          <xdr:col>12</xdr:col>
          <xdr:colOff>114300</xdr:colOff>
          <xdr:row>552</xdr:row>
          <xdr:rowOff>180975</xdr:rowOff>
        </xdr:to>
        <xdr:sp macro="" textlink="">
          <xdr:nvSpPr>
            <xdr:cNvPr id="5399" name="Check Box 279" hidden="1">
              <a:extLst>
                <a:ext uri="{63B3BB69-23CF-44E3-9099-C40C66FF867C}">
                  <a14:compatExt spid="_x0000_s5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499</xdr:row>
          <xdr:rowOff>0</xdr:rowOff>
        </xdr:from>
        <xdr:to>
          <xdr:col>34</xdr:col>
          <xdr:colOff>19050</xdr:colOff>
          <xdr:row>500</xdr:row>
          <xdr:rowOff>19050</xdr:rowOff>
        </xdr:to>
        <xdr:sp macro="" textlink="">
          <xdr:nvSpPr>
            <xdr:cNvPr id="5400" name="Check Box 280" hidden="1">
              <a:extLst>
                <a:ext uri="{63B3BB69-23CF-44E3-9099-C40C66FF867C}">
                  <a14:compatExt spid="_x0000_s5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委託している（調理業務委託をし、受託事業者に栄養士がいる場合も含む）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499</xdr:row>
          <xdr:rowOff>19050</xdr:rowOff>
        </xdr:from>
        <xdr:to>
          <xdr:col>49</xdr:col>
          <xdr:colOff>276225</xdr:colOff>
          <xdr:row>500</xdr:row>
          <xdr:rowOff>0</xdr:rowOff>
        </xdr:to>
        <xdr:sp macro="" textlink="">
          <xdr:nvSpPr>
            <xdr:cNvPr id="5401" name="Check Box 281" hidden="1">
              <a:extLst>
                <a:ext uri="{63B3BB69-23CF-44E3-9099-C40C66FF867C}">
                  <a14:compatExt spid="_x0000_s5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法人本部で雇用し、他施設を兼務している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495</xdr:row>
          <xdr:rowOff>38100</xdr:rowOff>
        </xdr:from>
        <xdr:to>
          <xdr:col>10</xdr:col>
          <xdr:colOff>9525</xdr:colOff>
          <xdr:row>496</xdr:row>
          <xdr:rowOff>38100</xdr:rowOff>
        </xdr:to>
        <xdr:sp macro="" textlink="">
          <xdr:nvSpPr>
            <xdr:cNvPr id="5402" name="Check Box 282" hidden="1">
              <a:extLst>
                <a:ext uri="{63B3BB69-23CF-44E3-9099-C40C66FF867C}">
                  <a14:compatExt spid="_x0000_s5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496</xdr:row>
          <xdr:rowOff>19050</xdr:rowOff>
        </xdr:from>
        <xdr:to>
          <xdr:col>13</xdr:col>
          <xdr:colOff>114300</xdr:colOff>
          <xdr:row>497</xdr:row>
          <xdr:rowOff>57150</xdr:rowOff>
        </xdr:to>
        <xdr:sp macro="" textlink="">
          <xdr:nvSpPr>
            <xdr:cNvPr id="5403" name="Check Box 283" hidden="1">
              <a:extLst>
                <a:ext uri="{63B3BB69-23CF-44E3-9099-C40C66FF867C}">
                  <a14:compatExt spid="_x0000_s5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497</xdr:row>
          <xdr:rowOff>28575</xdr:rowOff>
        </xdr:from>
        <xdr:to>
          <xdr:col>11</xdr:col>
          <xdr:colOff>47625</xdr:colOff>
          <xdr:row>498</xdr:row>
          <xdr:rowOff>28575</xdr:rowOff>
        </xdr:to>
        <xdr:sp macro="" textlink="">
          <xdr:nvSpPr>
            <xdr:cNvPr id="5404" name="Check Box 284" hidden="1">
              <a:extLst>
                <a:ext uri="{63B3BB69-23CF-44E3-9099-C40C66FF867C}">
                  <a14:compatExt spid="_x0000_s5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嘱託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694</xdr:row>
          <xdr:rowOff>0</xdr:rowOff>
        </xdr:from>
        <xdr:to>
          <xdr:col>43</xdr:col>
          <xdr:colOff>76200</xdr:colOff>
          <xdr:row>695</xdr:row>
          <xdr:rowOff>9525</xdr:rowOff>
        </xdr:to>
        <xdr:sp macro="" textlink="">
          <xdr:nvSpPr>
            <xdr:cNvPr id="5405" name="Check Box 285" hidden="1">
              <a:extLst>
                <a:ext uri="{63B3BB69-23CF-44E3-9099-C40C66FF867C}">
                  <a14:compatExt spid="_x0000_s5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694</xdr:row>
          <xdr:rowOff>171450</xdr:rowOff>
        </xdr:from>
        <xdr:to>
          <xdr:col>43</xdr:col>
          <xdr:colOff>76200</xdr:colOff>
          <xdr:row>695</xdr:row>
          <xdr:rowOff>180975</xdr:rowOff>
        </xdr:to>
        <xdr:sp macro="" textlink="">
          <xdr:nvSpPr>
            <xdr:cNvPr id="5406" name="Check Box 286" hidden="1">
              <a:extLst>
                <a:ext uri="{63B3BB69-23CF-44E3-9099-C40C66FF867C}">
                  <a14:compatExt spid="_x0000_s5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696</xdr:row>
          <xdr:rowOff>0</xdr:rowOff>
        </xdr:from>
        <xdr:to>
          <xdr:col>43</xdr:col>
          <xdr:colOff>76200</xdr:colOff>
          <xdr:row>697</xdr:row>
          <xdr:rowOff>9525</xdr:rowOff>
        </xdr:to>
        <xdr:sp macro="" textlink="">
          <xdr:nvSpPr>
            <xdr:cNvPr id="5407" name="Check Box 287" hidden="1">
              <a:extLst>
                <a:ext uri="{63B3BB69-23CF-44E3-9099-C40C66FF867C}">
                  <a14:compatExt spid="_x0000_s5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696</xdr:row>
          <xdr:rowOff>171450</xdr:rowOff>
        </xdr:from>
        <xdr:to>
          <xdr:col>43</xdr:col>
          <xdr:colOff>76200</xdr:colOff>
          <xdr:row>697</xdr:row>
          <xdr:rowOff>180975</xdr:rowOff>
        </xdr:to>
        <xdr:sp macro="" textlink="">
          <xdr:nvSpPr>
            <xdr:cNvPr id="5408" name="Check Box 288" hidden="1">
              <a:extLst>
                <a:ext uri="{63B3BB69-23CF-44E3-9099-C40C66FF867C}">
                  <a14:compatExt spid="_x0000_s5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694</xdr:row>
          <xdr:rowOff>0</xdr:rowOff>
        </xdr:from>
        <xdr:to>
          <xdr:col>43</xdr:col>
          <xdr:colOff>76200</xdr:colOff>
          <xdr:row>695</xdr:row>
          <xdr:rowOff>9525</xdr:rowOff>
        </xdr:to>
        <xdr:sp macro="" textlink="">
          <xdr:nvSpPr>
            <xdr:cNvPr id="5409" name="Check Box 289" hidden="1">
              <a:extLst>
                <a:ext uri="{63B3BB69-23CF-44E3-9099-C40C66FF867C}">
                  <a14:compatExt spid="_x0000_s5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694</xdr:row>
          <xdr:rowOff>171450</xdr:rowOff>
        </xdr:from>
        <xdr:to>
          <xdr:col>43</xdr:col>
          <xdr:colOff>76200</xdr:colOff>
          <xdr:row>695</xdr:row>
          <xdr:rowOff>180975</xdr:rowOff>
        </xdr:to>
        <xdr:sp macro="" textlink="">
          <xdr:nvSpPr>
            <xdr:cNvPr id="5410" name="Check Box 290" hidden="1">
              <a:extLst>
                <a:ext uri="{63B3BB69-23CF-44E3-9099-C40C66FF867C}">
                  <a14:compatExt spid="_x0000_s5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696</xdr:row>
          <xdr:rowOff>0</xdr:rowOff>
        </xdr:from>
        <xdr:to>
          <xdr:col>43</xdr:col>
          <xdr:colOff>76200</xdr:colOff>
          <xdr:row>697</xdr:row>
          <xdr:rowOff>9525</xdr:rowOff>
        </xdr:to>
        <xdr:sp macro="" textlink="">
          <xdr:nvSpPr>
            <xdr:cNvPr id="5411" name="Check Box 291" hidden="1">
              <a:extLst>
                <a:ext uri="{63B3BB69-23CF-44E3-9099-C40C66FF867C}">
                  <a14:compatExt spid="_x0000_s5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696</xdr:row>
          <xdr:rowOff>171450</xdr:rowOff>
        </xdr:from>
        <xdr:to>
          <xdr:col>43</xdr:col>
          <xdr:colOff>76200</xdr:colOff>
          <xdr:row>697</xdr:row>
          <xdr:rowOff>180975</xdr:rowOff>
        </xdr:to>
        <xdr:sp macro="" textlink="">
          <xdr:nvSpPr>
            <xdr:cNvPr id="5412" name="Check Box 292" hidden="1">
              <a:extLst>
                <a:ext uri="{63B3BB69-23CF-44E3-9099-C40C66FF867C}">
                  <a14:compatExt spid="_x0000_s5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669</xdr:row>
          <xdr:rowOff>0</xdr:rowOff>
        </xdr:from>
        <xdr:to>
          <xdr:col>18</xdr:col>
          <xdr:colOff>76200</xdr:colOff>
          <xdr:row>670</xdr:row>
          <xdr:rowOff>19050</xdr:rowOff>
        </xdr:to>
        <xdr:sp macro="" textlink="">
          <xdr:nvSpPr>
            <xdr:cNvPr id="5413" name="Check Box 293" hidden="1">
              <a:extLst>
                <a:ext uri="{63B3BB69-23CF-44E3-9099-C40C66FF867C}">
                  <a14:compatExt spid="_x0000_s5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669</xdr:row>
          <xdr:rowOff>0</xdr:rowOff>
        </xdr:from>
        <xdr:to>
          <xdr:col>31</xdr:col>
          <xdr:colOff>95250</xdr:colOff>
          <xdr:row>670</xdr:row>
          <xdr:rowOff>19050</xdr:rowOff>
        </xdr:to>
        <xdr:sp macro="" textlink="">
          <xdr:nvSpPr>
            <xdr:cNvPr id="5414" name="Check Box 294" hidden="1">
              <a:extLst>
                <a:ext uri="{63B3BB69-23CF-44E3-9099-C40C66FF867C}">
                  <a14:compatExt spid="_x0000_s5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669</xdr:row>
          <xdr:rowOff>0</xdr:rowOff>
        </xdr:from>
        <xdr:to>
          <xdr:col>18</xdr:col>
          <xdr:colOff>76200</xdr:colOff>
          <xdr:row>670</xdr:row>
          <xdr:rowOff>19050</xdr:rowOff>
        </xdr:to>
        <xdr:sp macro="" textlink="">
          <xdr:nvSpPr>
            <xdr:cNvPr id="5415" name="Check Box 295" hidden="1">
              <a:extLst>
                <a:ext uri="{63B3BB69-23CF-44E3-9099-C40C66FF867C}">
                  <a14:compatExt spid="_x0000_s5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669</xdr:row>
          <xdr:rowOff>0</xdr:rowOff>
        </xdr:from>
        <xdr:to>
          <xdr:col>31</xdr:col>
          <xdr:colOff>95250</xdr:colOff>
          <xdr:row>670</xdr:row>
          <xdr:rowOff>19050</xdr:rowOff>
        </xdr:to>
        <xdr:sp macro="" textlink="">
          <xdr:nvSpPr>
            <xdr:cNvPr id="5416" name="Check Box 296" hidden="1">
              <a:extLst>
                <a:ext uri="{63B3BB69-23CF-44E3-9099-C40C66FF867C}">
                  <a14:compatExt spid="_x0000_s5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711</xdr:row>
          <xdr:rowOff>0</xdr:rowOff>
        </xdr:from>
        <xdr:to>
          <xdr:col>10</xdr:col>
          <xdr:colOff>114300</xdr:colOff>
          <xdr:row>712</xdr:row>
          <xdr:rowOff>19050</xdr:rowOff>
        </xdr:to>
        <xdr:sp macro="" textlink="">
          <xdr:nvSpPr>
            <xdr:cNvPr id="5417" name="Check Box 297" hidden="1">
              <a:extLst>
                <a:ext uri="{63B3BB69-23CF-44E3-9099-C40C66FF867C}">
                  <a14:compatExt spid="_x0000_s5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711</xdr:row>
          <xdr:rowOff>0</xdr:rowOff>
        </xdr:from>
        <xdr:to>
          <xdr:col>10</xdr:col>
          <xdr:colOff>114300</xdr:colOff>
          <xdr:row>712</xdr:row>
          <xdr:rowOff>19050</xdr:rowOff>
        </xdr:to>
        <xdr:sp macro="" textlink="">
          <xdr:nvSpPr>
            <xdr:cNvPr id="5418" name="Check Box 298" hidden="1">
              <a:extLst>
                <a:ext uri="{63B3BB69-23CF-44E3-9099-C40C66FF867C}">
                  <a14:compatExt spid="_x0000_s5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679</xdr:row>
          <xdr:rowOff>0</xdr:rowOff>
        </xdr:from>
        <xdr:to>
          <xdr:col>50</xdr:col>
          <xdr:colOff>95250</xdr:colOff>
          <xdr:row>680</xdr:row>
          <xdr:rowOff>9525</xdr:rowOff>
        </xdr:to>
        <xdr:sp macro="" textlink="">
          <xdr:nvSpPr>
            <xdr:cNvPr id="5419" name="Check Box 299" hidden="1">
              <a:extLst>
                <a:ext uri="{63B3BB69-23CF-44E3-9099-C40C66FF867C}">
                  <a14:compatExt spid="_x0000_s5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679</xdr:row>
          <xdr:rowOff>171450</xdr:rowOff>
        </xdr:from>
        <xdr:to>
          <xdr:col>50</xdr:col>
          <xdr:colOff>95250</xdr:colOff>
          <xdr:row>680</xdr:row>
          <xdr:rowOff>180975</xdr:rowOff>
        </xdr:to>
        <xdr:sp macro="" textlink="">
          <xdr:nvSpPr>
            <xdr:cNvPr id="5420" name="Check Box 300" hidden="1">
              <a:extLst>
                <a:ext uri="{63B3BB69-23CF-44E3-9099-C40C66FF867C}">
                  <a14:compatExt spid="_x0000_s5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681</xdr:row>
          <xdr:rowOff>0</xdr:rowOff>
        </xdr:from>
        <xdr:to>
          <xdr:col>50</xdr:col>
          <xdr:colOff>95250</xdr:colOff>
          <xdr:row>682</xdr:row>
          <xdr:rowOff>9525</xdr:rowOff>
        </xdr:to>
        <xdr:sp macro="" textlink="">
          <xdr:nvSpPr>
            <xdr:cNvPr id="5421" name="Check Box 301" hidden="1">
              <a:extLst>
                <a:ext uri="{63B3BB69-23CF-44E3-9099-C40C66FF867C}">
                  <a14:compatExt spid="_x0000_s5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681</xdr:row>
          <xdr:rowOff>171450</xdr:rowOff>
        </xdr:from>
        <xdr:to>
          <xdr:col>50</xdr:col>
          <xdr:colOff>95250</xdr:colOff>
          <xdr:row>682</xdr:row>
          <xdr:rowOff>180975</xdr:rowOff>
        </xdr:to>
        <xdr:sp macro="" textlink="">
          <xdr:nvSpPr>
            <xdr:cNvPr id="5422" name="Check Box 302" hidden="1">
              <a:extLst>
                <a:ext uri="{63B3BB69-23CF-44E3-9099-C40C66FF867C}">
                  <a14:compatExt spid="_x0000_s5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683</xdr:row>
          <xdr:rowOff>0</xdr:rowOff>
        </xdr:from>
        <xdr:to>
          <xdr:col>50</xdr:col>
          <xdr:colOff>95250</xdr:colOff>
          <xdr:row>684</xdr:row>
          <xdr:rowOff>9525</xdr:rowOff>
        </xdr:to>
        <xdr:sp macro="" textlink="">
          <xdr:nvSpPr>
            <xdr:cNvPr id="5423" name="Check Box 303" hidden="1">
              <a:extLst>
                <a:ext uri="{63B3BB69-23CF-44E3-9099-C40C66FF867C}">
                  <a14:compatExt spid="_x0000_s5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683</xdr:row>
          <xdr:rowOff>171450</xdr:rowOff>
        </xdr:from>
        <xdr:to>
          <xdr:col>50</xdr:col>
          <xdr:colOff>95250</xdr:colOff>
          <xdr:row>684</xdr:row>
          <xdr:rowOff>180975</xdr:rowOff>
        </xdr:to>
        <xdr:sp macro="" textlink="">
          <xdr:nvSpPr>
            <xdr:cNvPr id="5424" name="Check Box 304" hidden="1">
              <a:extLst>
                <a:ext uri="{63B3BB69-23CF-44E3-9099-C40C66FF867C}">
                  <a14:compatExt spid="_x0000_s5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204</xdr:row>
          <xdr:rowOff>180975</xdr:rowOff>
        </xdr:from>
        <xdr:to>
          <xdr:col>9</xdr:col>
          <xdr:colOff>114300</xdr:colOff>
          <xdr:row>205</xdr:row>
          <xdr:rowOff>190500</xdr:rowOff>
        </xdr:to>
        <xdr:sp macro="" textlink="">
          <xdr:nvSpPr>
            <xdr:cNvPr id="5425" name="Check Box 305" hidden="1">
              <a:extLst>
                <a:ext uri="{63B3BB69-23CF-44E3-9099-C40C66FF867C}">
                  <a14:compatExt spid="_x0000_s5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205</xdr:row>
          <xdr:rowOff>180975</xdr:rowOff>
        </xdr:from>
        <xdr:to>
          <xdr:col>9</xdr:col>
          <xdr:colOff>95250</xdr:colOff>
          <xdr:row>206</xdr:row>
          <xdr:rowOff>190500</xdr:rowOff>
        </xdr:to>
        <xdr:sp macro="" textlink="">
          <xdr:nvSpPr>
            <xdr:cNvPr id="5426" name="Check Box 306" hidden="1">
              <a:extLst>
                <a:ext uri="{63B3BB69-23CF-44E3-9099-C40C66FF867C}">
                  <a14:compatExt spid="_x0000_s5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206</xdr:row>
          <xdr:rowOff>171450</xdr:rowOff>
        </xdr:from>
        <xdr:to>
          <xdr:col>5</xdr:col>
          <xdr:colOff>28575</xdr:colOff>
          <xdr:row>207</xdr:row>
          <xdr:rowOff>180975</xdr:rowOff>
        </xdr:to>
        <xdr:sp macro="" textlink="">
          <xdr:nvSpPr>
            <xdr:cNvPr id="5427" name="Check Box 307" hidden="1">
              <a:extLst>
                <a:ext uri="{63B3BB69-23CF-44E3-9099-C40C66FF867C}">
                  <a14:compatExt spid="_x0000_s5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205</xdr:row>
          <xdr:rowOff>28575</xdr:rowOff>
        </xdr:from>
        <xdr:to>
          <xdr:col>50</xdr:col>
          <xdr:colOff>47625</xdr:colOff>
          <xdr:row>206</xdr:row>
          <xdr:rowOff>95250</xdr:rowOff>
        </xdr:to>
        <xdr:sp macro="" textlink="">
          <xdr:nvSpPr>
            <xdr:cNvPr id="5428" name="Check Box 308" hidden="1">
              <a:extLst>
                <a:ext uri="{63B3BB69-23CF-44E3-9099-C40C66FF867C}">
                  <a14:compatExt spid="_x0000_s5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206</xdr:row>
          <xdr:rowOff>57150</xdr:rowOff>
        </xdr:from>
        <xdr:to>
          <xdr:col>51</xdr:col>
          <xdr:colOff>66675</xdr:colOff>
          <xdr:row>208</xdr:row>
          <xdr:rowOff>0</xdr:rowOff>
        </xdr:to>
        <xdr:sp macro="" textlink="">
          <xdr:nvSpPr>
            <xdr:cNvPr id="5429" name="Check Box 309" hidden="1">
              <a:extLst>
                <a:ext uri="{63B3BB69-23CF-44E3-9099-C40C66FF867C}">
                  <a14:compatExt spid="_x0000_s5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207</xdr:row>
          <xdr:rowOff>180975</xdr:rowOff>
        </xdr:from>
        <xdr:to>
          <xdr:col>9</xdr:col>
          <xdr:colOff>114300</xdr:colOff>
          <xdr:row>208</xdr:row>
          <xdr:rowOff>190500</xdr:rowOff>
        </xdr:to>
        <xdr:sp macro="" textlink="">
          <xdr:nvSpPr>
            <xdr:cNvPr id="5430" name="Check Box 310" hidden="1">
              <a:extLst>
                <a:ext uri="{63B3BB69-23CF-44E3-9099-C40C66FF867C}">
                  <a14:compatExt spid="_x0000_s5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208</xdr:row>
          <xdr:rowOff>180975</xdr:rowOff>
        </xdr:from>
        <xdr:to>
          <xdr:col>9</xdr:col>
          <xdr:colOff>95250</xdr:colOff>
          <xdr:row>209</xdr:row>
          <xdr:rowOff>190500</xdr:rowOff>
        </xdr:to>
        <xdr:sp macro="" textlink="">
          <xdr:nvSpPr>
            <xdr:cNvPr id="5431" name="Check Box 311" hidden="1">
              <a:extLst>
                <a:ext uri="{63B3BB69-23CF-44E3-9099-C40C66FF867C}">
                  <a14:compatExt spid="_x0000_s5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209</xdr:row>
          <xdr:rowOff>171450</xdr:rowOff>
        </xdr:from>
        <xdr:to>
          <xdr:col>5</xdr:col>
          <xdr:colOff>28575</xdr:colOff>
          <xdr:row>210</xdr:row>
          <xdr:rowOff>180975</xdr:rowOff>
        </xdr:to>
        <xdr:sp macro="" textlink="">
          <xdr:nvSpPr>
            <xdr:cNvPr id="5432" name="Check Box 312" hidden="1">
              <a:extLst>
                <a:ext uri="{63B3BB69-23CF-44E3-9099-C40C66FF867C}">
                  <a14:compatExt spid="_x0000_s5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208</xdr:row>
          <xdr:rowOff>28575</xdr:rowOff>
        </xdr:from>
        <xdr:to>
          <xdr:col>50</xdr:col>
          <xdr:colOff>47625</xdr:colOff>
          <xdr:row>209</xdr:row>
          <xdr:rowOff>95250</xdr:rowOff>
        </xdr:to>
        <xdr:sp macro="" textlink="">
          <xdr:nvSpPr>
            <xdr:cNvPr id="5433" name="Check Box 313" hidden="1">
              <a:extLst>
                <a:ext uri="{63B3BB69-23CF-44E3-9099-C40C66FF867C}">
                  <a14:compatExt spid="_x0000_s5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209</xdr:row>
          <xdr:rowOff>57150</xdr:rowOff>
        </xdr:from>
        <xdr:to>
          <xdr:col>51</xdr:col>
          <xdr:colOff>66675</xdr:colOff>
          <xdr:row>211</xdr:row>
          <xdr:rowOff>0</xdr:rowOff>
        </xdr:to>
        <xdr:sp macro="" textlink="">
          <xdr:nvSpPr>
            <xdr:cNvPr id="5434" name="Check Box 314" hidden="1">
              <a:extLst>
                <a:ext uri="{63B3BB69-23CF-44E3-9099-C40C66FF867C}">
                  <a14:compatExt spid="_x0000_s5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210</xdr:row>
          <xdr:rowOff>180975</xdr:rowOff>
        </xdr:from>
        <xdr:to>
          <xdr:col>9</xdr:col>
          <xdr:colOff>114300</xdr:colOff>
          <xdr:row>211</xdr:row>
          <xdr:rowOff>190500</xdr:rowOff>
        </xdr:to>
        <xdr:sp macro="" textlink="">
          <xdr:nvSpPr>
            <xdr:cNvPr id="5436" name="Check Box 316" hidden="1">
              <a:extLst>
                <a:ext uri="{63B3BB69-23CF-44E3-9099-C40C66FF867C}">
                  <a14:compatExt spid="_x0000_s5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211</xdr:row>
          <xdr:rowOff>180975</xdr:rowOff>
        </xdr:from>
        <xdr:to>
          <xdr:col>9</xdr:col>
          <xdr:colOff>95250</xdr:colOff>
          <xdr:row>212</xdr:row>
          <xdr:rowOff>190500</xdr:rowOff>
        </xdr:to>
        <xdr:sp macro="" textlink="">
          <xdr:nvSpPr>
            <xdr:cNvPr id="5437" name="Check Box 317" hidden="1">
              <a:extLst>
                <a:ext uri="{63B3BB69-23CF-44E3-9099-C40C66FF867C}">
                  <a14:compatExt spid="_x0000_s5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212</xdr:row>
          <xdr:rowOff>171450</xdr:rowOff>
        </xdr:from>
        <xdr:to>
          <xdr:col>5</xdr:col>
          <xdr:colOff>28575</xdr:colOff>
          <xdr:row>213</xdr:row>
          <xdr:rowOff>180975</xdr:rowOff>
        </xdr:to>
        <xdr:sp macro="" textlink="">
          <xdr:nvSpPr>
            <xdr:cNvPr id="5438" name="Check Box 318" hidden="1">
              <a:extLst>
                <a:ext uri="{63B3BB69-23CF-44E3-9099-C40C66FF867C}">
                  <a14:compatExt spid="_x0000_s5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211</xdr:row>
          <xdr:rowOff>28575</xdr:rowOff>
        </xdr:from>
        <xdr:to>
          <xdr:col>50</xdr:col>
          <xdr:colOff>47625</xdr:colOff>
          <xdr:row>212</xdr:row>
          <xdr:rowOff>95250</xdr:rowOff>
        </xdr:to>
        <xdr:sp macro="" textlink="">
          <xdr:nvSpPr>
            <xdr:cNvPr id="5439" name="Check Box 319" hidden="1">
              <a:extLst>
                <a:ext uri="{63B3BB69-23CF-44E3-9099-C40C66FF867C}">
                  <a14:compatExt spid="_x0000_s5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212</xdr:row>
          <xdr:rowOff>57150</xdr:rowOff>
        </xdr:from>
        <xdr:to>
          <xdr:col>51</xdr:col>
          <xdr:colOff>66675</xdr:colOff>
          <xdr:row>214</xdr:row>
          <xdr:rowOff>0</xdr:rowOff>
        </xdr:to>
        <xdr:sp macro="" textlink="">
          <xdr:nvSpPr>
            <xdr:cNvPr id="5440" name="Check Box 320" hidden="1">
              <a:extLst>
                <a:ext uri="{63B3BB69-23CF-44E3-9099-C40C66FF867C}">
                  <a14:compatExt spid="_x0000_s5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213</xdr:row>
          <xdr:rowOff>180975</xdr:rowOff>
        </xdr:from>
        <xdr:to>
          <xdr:col>9</xdr:col>
          <xdr:colOff>114300</xdr:colOff>
          <xdr:row>214</xdr:row>
          <xdr:rowOff>190500</xdr:rowOff>
        </xdr:to>
        <xdr:sp macro="" textlink="">
          <xdr:nvSpPr>
            <xdr:cNvPr id="5441" name="Check Box 321" hidden="1">
              <a:extLst>
                <a:ext uri="{63B3BB69-23CF-44E3-9099-C40C66FF867C}">
                  <a14:compatExt spid="_x0000_s5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214</xdr:row>
          <xdr:rowOff>180975</xdr:rowOff>
        </xdr:from>
        <xdr:to>
          <xdr:col>9</xdr:col>
          <xdr:colOff>95250</xdr:colOff>
          <xdr:row>215</xdr:row>
          <xdr:rowOff>190500</xdr:rowOff>
        </xdr:to>
        <xdr:sp macro="" textlink="">
          <xdr:nvSpPr>
            <xdr:cNvPr id="5442" name="Check Box 322" hidden="1">
              <a:extLst>
                <a:ext uri="{63B3BB69-23CF-44E3-9099-C40C66FF867C}">
                  <a14:compatExt spid="_x0000_s5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215</xdr:row>
          <xdr:rowOff>171450</xdr:rowOff>
        </xdr:from>
        <xdr:to>
          <xdr:col>5</xdr:col>
          <xdr:colOff>28575</xdr:colOff>
          <xdr:row>216</xdr:row>
          <xdr:rowOff>180975</xdr:rowOff>
        </xdr:to>
        <xdr:sp macro="" textlink="">
          <xdr:nvSpPr>
            <xdr:cNvPr id="5443" name="Check Box 323" hidden="1">
              <a:extLst>
                <a:ext uri="{63B3BB69-23CF-44E3-9099-C40C66FF867C}">
                  <a14:compatExt spid="_x0000_s5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214</xdr:row>
          <xdr:rowOff>28575</xdr:rowOff>
        </xdr:from>
        <xdr:to>
          <xdr:col>50</xdr:col>
          <xdr:colOff>47625</xdr:colOff>
          <xdr:row>215</xdr:row>
          <xdr:rowOff>95250</xdr:rowOff>
        </xdr:to>
        <xdr:sp macro="" textlink="">
          <xdr:nvSpPr>
            <xdr:cNvPr id="5444" name="Check Box 324" hidden="1">
              <a:extLst>
                <a:ext uri="{63B3BB69-23CF-44E3-9099-C40C66FF867C}">
                  <a14:compatExt spid="_x0000_s5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215</xdr:row>
          <xdr:rowOff>57150</xdr:rowOff>
        </xdr:from>
        <xdr:to>
          <xdr:col>51</xdr:col>
          <xdr:colOff>66675</xdr:colOff>
          <xdr:row>217</xdr:row>
          <xdr:rowOff>0</xdr:rowOff>
        </xdr:to>
        <xdr:sp macro="" textlink="">
          <xdr:nvSpPr>
            <xdr:cNvPr id="5445" name="Check Box 325" hidden="1">
              <a:extLst>
                <a:ext uri="{63B3BB69-23CF-44E3-9099-C40C66FF867C}">
                  <a14:compatExt spid="_x0000_s5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216</xdr:row>
          <xdr:rowOff>180975</xdr:rowOff>
        </xdr:from>
        <xdr:to>
          <xdr:col>9</xdr:col>
          <xdr:colOff>114300</xdr:colOff>
          <xdr:row>217</xdr:row>
          <xdr:rowOff>190500</xdr:rowOff>
        </xdr:to>
        <xdr:sp macro="" textlink="">
          <xdr:nvSpPr>
            <xdr:cNvPr id="5447" name="Check Box 327" hidden="1">
              <a:extLst>
                <a:ext uri="{63B3BB69-23CF-44E3-9099-C40C66FF867C}">
                  <a14:compatExt spid="_x0000_s5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217</xdr:row>
          <xdr:rowOff>180975</xdr:rowOff>
        </xdr:from>
        <xdr:to>
          <xdr:col>9</xdr:col>
          <xdr:colOff>95250</xdr:colOff>
          <xdr:row>218</xdr:row>
          <xdr:rowOff>190500</xdr:rowOff>
        </xdr:to>
        <xdr:sp macro="" textlink="">
          <xdr:nvSpPr>
            <xdr:cNvPr id="5448" name="Check Box 328" hidden="1">
              <a:extLst>
                <a:ext uri="{63B3BB69-23CF-44E3-9099-C40C66FF867C}">
                  <a14:compatExt spid="_x0000_s5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218</xdr:row>
          <xdr:rowOff>171450</xdr:rowOff>
        </xdr:from>
        <xdr:to>
          <xdr:col>5</xdr:col>
          <xdr:colOff>28575</xdr:colOff>
          <xdr:row>219</xdr:row>
          <xdr:rowOff>180975</xdr:rowOff>
        </xdr:to>
        <xdr:sp macro="" textlink="">
          <xdr:nvSpPr>
            <xdr:cNvPr id="5449" name="Check Box 329" hidden="1">
              <a:extLst>
                <a:ext uri="{63B3BB69-23CF-44E3-9099-C40C66FF867C}">
                  <a14:compatExt spid="_x0000_s5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217</xdr:row>
          <xdr:rowOff>28575</xdr:rowOff>
        </xdr:from>
        <xdr:to>
          <xdr:col>50</xdr:col>
          <xdr:colOff>47625</xdr:colOff>
          <xdr:row>218</xdr:row>
          <xdr:rowOff>95250</xdr:rowOff>
        </xdr:to>
        <xdr:sp macro="" textlink="">
          <xdr:nvSpPr>
            <xdr:cNvPr id="5450" name="Check Box 330" hidden="1">
              <a:extLst>
                <a:ext uri="{63B3BB69-23CF-44E3-9099-C40C66FF867C}">
                  <a14:compatExt spid="_x0000_s5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218</xdr:row>
          <xdr:rowOff>57150</xdr:rowOff>
        </xdr:from>
        <xdr:to>
          <xdr:col>51</xdr:col>
          <xdr:colOff>66675</xdr:colOff>
          <xdr:row>220</xdr:row>
          <xdr:rowOff>0</xdr:rowOff>
        </xdr:to>
        <xdr:sp macro="" textlink="">
          <xdr:nvSpPr>
            <xdr:cNvPr id="5451" name="Check Box 331" hidden="1">
              <a:extLst>
                <a:ext uri="{63B3BB69-23CF-44E3-9099-C40C66FF867C}">
                  <a14:compatExt spid="_x0000_s5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219</xdr:row>
          <xdr:rowOff>180975</xdr:rowOff>
        </xdr:from>
        <xdr:to>
          <xdr:col>9</xdr:col>
          <xdr:colOff>114300</xdr:colOff>
          <xdr:row>220</xdr:row>
          <xdr:rowOff>190500</xdr:rowOff>
        </xdr:to>
        <xdr:sp macro="" textlink="">
          <xdr:nvSpPr>
            <xdr:cNvPr id="5452" name="Check Box 332" hidden="1">
              <a:extLst>
                <a:ext uri="{63B3BB69-23CF-44E3-9099-C40C66FF867C}">
                  <a14:compatExt spid="_x0000_s5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220</xdr:row>
          <xdr:rowOff>180975</xdr:rowOff>
        </xdr:from>
        <xdr:to>
          <xdr:col>9</xdr:col>
          <xdr:colOff>95250</xdr:colOff>
          <xdr:row>221</xdr:row>
          <xdr:rowOff>190500</xdr:rowOff>
        </xdr:to>
        <xdr:sp macro="" textlink="">
          <xdr:nvSpPr>
            <xdr:cNvPr id="5453" name="Check Box 333" hidden="1">
              <a:extLst>
                <a:ext uri="{63B3BB69-23CF-44E3-9099-C40C66FF867C}">
                  <a14:compatExt spid="_x0000_s5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221</xdr:row>
          <xdr:rowOff>171450</xdr:rowOff>
        </xdr:from>
        <xdr:to>
          <xdr:col>5</xdr:col>
          <xdr:colOff>28575</xdr:colOff>
          <xdr:row>222</xdr:row>
          <xdr:rowOff>180975</xdr:rowOff>
        </xdr:to>
        <xdr:sp macro="" textlink="">
          <xdr:nvSpPr>
            <xdr:cNvPr id="5454" name="Check Box 334" hidden="1">
              <a:extLst>
                <a:ext uri="{63B3BB69-23CF-44E3-9099-C40C66FF867C}">
                  <a14:compatExt spid="_x0000_s5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220</xdr:row>
          <xdr:rowOff>28575</xdr:rowOff>
        </xdr:from>
        <xdr:to>
          <xdr:col>50</xdr:col>
          <xdr:colOff>47625</xdr:colOff>
          <xdr:row>221</xdr:row>
          <xdr:rowOff>95250</xdr:rowOff>
        </xdr:to>
        <xdr:sp macro="" textlink="">
          <xdr:nvSpPr>
            <xdr:cNvPr id="5455" name="Check Box 335" hidden="1">
              <a:extLst>
                <a:ext uri="{63B3BB69-23CF-44E3-9099-C40C66FF867C}">
                  <a14:compatExt spid="_x0000_s5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221</xdr:row>
          <xdr:rowOff>57150</xdr:rowOff>
        </xdr:from>
        <xdr:to>
          <xdr:col>51</xdr:col>
          <xdr:colOff>66675</xdr:colOff>
          <xdr:row>223</xdr:row>
          <xdr:rowOff>0</xdr:rowOff>
        </xdr:to>
        <xdr:sp macro="" textlink="">
          <xdr:nvSpPr>
            <xdr:cNvPr id="5456" name="Check Box 336" hidden="1">
              <a:extLst>
                <a:ext uri="{63B3BB69-23CF-44E3-9099-C40C66FF867C}">
                  <a14:compatExt spid="_x0000_s5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222</xdr:row>
          <xdr:rowOff>180975</xdr:rowOff>
        </xdr:from>
        <xdr:to>
          <xdr:col>9</xdr:col>
          <xdr:colOff>114300</xdr:colOff>
          <xdr:row>223</xdr:row>
          <xdr:rowOff>190500</xdr:rowOff>
        </xdr:to>
        <xdr:sp macro="" textlink="">
          <xdr:nvSpPr>
            <xdr:cNvPr id="5459" name="Check Box 339" hidden="1">
              <a:extLst>
                <a:ext uri="{63B3BB69-23CF-44E3-9099-C40C66FF867C}">
                  <a14:compatExt spid="_x0000_s5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223</xdr:row>
          <xdr:rowOff>180975</xdr:rowOff>
        </xdr:from>
        <xdr:to>
          <xdr:col>9</xdr:col>
          <xdr:colOff>95250</xdr:colOff>
          <xdr:row>224</xdr:row>
          <xdr:rowOff>190500</xdr:rowOff>
        </xdr:to>
        <xdr:sp macro="" textlink="">
          <xdr:nvSpPr>
            <xdr:cNvPr id="5460" name="Check Box 340" hidden="1">
              <a:extLst>
                <a:ext uri="{63B3BB69-23CF-44E3-9099-C40C66FF867C}">
                  <a14:compatExt spid="_x0000_s5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224</xdr:row>
          <xdr:rowOff>171450</xdr:rowOff>
        </xdr:from>
        <xdr:to>
          <xdr:col>5</xdr:col>
          <xdr:colOff>28575</xdr:colOff>
          <xdr:row>225</xdr:row>
          <xdr:rowOff>180975</xdr:rowOff>
        </xdr:to>
        <xdr:sp macro="" textlink="">
          <xdr:nvSpPr>
            <xdr:cNvPr id="5461" name="Check Box 341" hidden="1">
              <a:extLst>
                <a:ext uri="{63B3BB69-23CF-44E3-9099-C40C66FF867C}">
                  <a14:compatExt spid="_x0000_s5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223</xdr:row>
          <xdr:rowOff>28575</xdr:rowOff>
        </xdr:from>
        <xdr:to>
          <xdr:col>50</xdr:col>
          <xdr:colOff>47625</xdr:colOff>
          <xdr:row>224</xdr:row>
          <xdr:rowOff>95250</xdr:rowOff>
        </xdr:to>
        <xdr:sp macro="" textlink="">
          <xdr:nvSpPr>
            <xdr:cNvPr id="5462" name="Check Box 342" hidden="1">
              <a:extLst>
                <a:ext uri="{63B3BB69-23CF-44E3-9099-C40C66FF867C}">
                  <a14:compatExt spid="_x0000_s5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224</xdr:row>
          <xdr:rowOff>57150</xdr:rowOff>
        </xdr:from>
        <xdr:to>
          <xdr:col>51</xdr:col>
          <xdr:colOff>66675</xdr:colOff>
          <xdr:row>226</xdr:row>
          <xdr:rowOff>0</xdr:rowOff>
        </xdr:to>
        <xdr:sp macro="" textlink="">
          <xdr:nvSpPr>
            <xdr:cNvPr id="5463" name="Check Box 343" hidden="1">
              <a:extLst>
                <a:ext uri="{63B3BB69-23CF-44E3-9099-C40C66FF867C}">
                  <a14:compatExt spid="_x0000_s5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225</xdr:row>
          <xdr:rowOff>180975</xdr:rowOff>
        </xdr:from>
        <xdr:to>
          <xdr:col>9</xdr:col>
          <xdr:colOff>114300</xdr:colOff>
          <xdr:row>226</xdr:row>
          <xdr:rowOff>190500</xdr:rowOff>
        </xdr:to>
        <xdr:sp macro="" textlink="">
          <xdr:nvSpPr>
            <xdr:cNvPr id="5464" name="Check Box 344" hidden="1">
              <a:extLst>
                <a:ext uri="{63B3BB69-23CF-44E3-9099-C40C66FF867C}">
                  <a14:compatExt spid="_x0000_s5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226</xdr:row>
          <xdr:rowOff>180975</xdr:rowOff>
        </xdr:from>
        <xdr:to>
          <xdr:col>9</xdr:col>
          <xdr:colOff>95250</xdr:colOff>
          <xdr:row>227</xdr:row>
          <xdr:rowOff>190500</xdr:rowOff>
        </xdr:to>
        <xdr:sp macro="" textlink="">
          <xdr:nvSpPr>
            <xdr:cNvPr id="5465" name="Check Box 345" hidden="1">
              <a:extLst>
                <a:ext uri="{63B3BB69-23CF-44E3-9099-C40C66FF867C}">
                  <a14:compatExt spid="_x0000_s5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227</xdr:row>
          <xdr:rowOff>171450</xdr:rowOff>
        </xdr:from>
        <xdr:to>
          <xdr:col>5</xdr:col>
          <xdr:colOff>28575</xdr:colOff>
          <xdr:row>228</xdr:row>
          <xdr:rowOff>180975</xdr:rowOff>
        </xdr:to>
        <xdr:sp macro="" textlink="">
          <xdr:nvSpPr>
            <xdr:cNvPr id="5466" name="Check Box 346" hidden="1">
              <a:extLst>
                <a:ext uri="{63B3BB69-23CF-44E3-9099-C40C66FF867C}">
                  <a14:compatExt spid="_x0000_s5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226</xdr:row>
          <xdr:rowOff>28575</xdr:rowOff>
        </xdr:from>
        <xdr:to>
          <xdr:col>50</xdr:col>
          <xdr:colOff>47625</xdr:colOff>
          <xdr:row>227</xdr:row>
          <xdr:rowOff>95250</xdr:rowOff>
        </xdr:to>
        <xdr:sp macro="" textlink="">
          <xdr:nvSpPr>
            <xdr:cNvPr id="5467" name="Check Box 347" hidden="1">
              <a:extLst>
                <a:ext uri="{63B3BB69-23CF-44E3-9099-C40C66FF867C}">
                  <a14:compatExt spid="_x0000_s5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227</xdr:row>
          <xdr:rowOff>57150</xdr:rowOff>
        </xdr:from>
        <xdr:to>
          <xdr:col>51</xdr:col>
          <xdr:colOff>66675</xdr:colOff>
          <xdr:row>229</xdr:row>
          <xdr:rowOff>0</xdr:rowOff>
        </xdr:to>
        <xdr:sp macro="" textlink="">
          <xdr:nvSpPr>
            <xdr:cNvPr id="5468" name="Check Box 348" hidden="1">
              <a:extLst>
                <a:ext uri="{63B3BB69-23CF-44E3-9099-C40C66FF867C}">
                  <a14:compatExt spid="_x0000_s5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228</xdr:row>
          <xdr:rowOff>180975</xdr:rowOff>
        </xdr:from>
        <xdr:to>
          <xdr:col>9</xdr:col>
          <xdr:colOff>114300</xdr:colOff>
          <xdr:row>229</xdr:row>
          <xdr:rowOff>190500</xdr:rowOff>
        </xdr:to>
        <xdr:sp macro="" textlink="">
          <xdr:nvSpPr>
            <xdr:cNvPr id="5470" name="Check Box 350" hidden="1">
              <a:extLst>
                <a:ext uri="{63B3BB69-23CF-44E3-9099-C40C66FF867C}">
                  <a14:compatExt spid="_x0000_s5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229</xdr:row>
          <xdr:rowOff>180975</xdr:rowOff>
        </xdr:from>
        <xdr:to>
          <xdr:col>9</xdr:col>
          <xdr:colOff>95250</xdr:colOff>
          <xdr:row>230</xdr:row>
          <xdr:rowOff>190500</xdr:rowOff>
        </xdr:to>
        <xdr:sp macro="" textlink="">
          <xdr:nvSpPr>
            <xdr:cNvPr id="5471" name="Check Box 351" hidden="1">
              <a:extLst>
                <a:ext uri="{63B3BB69-23CF-44E3-9099-C40C66FF867C}">
                  <a14:compatExt spid="_x0000_s5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230</xdr:row>
          <xdr:rowOff>171450</xdr:rowOff>
        </xdr:from>
        <xdr:to>
          <xdr:col>5</xdr:col>
          <xdr:colOff>28575</xdr:colOff>
          <xdr:row>231</xdr:row>
          <xdr:rowOff>180975</xdr:rowOff>
        </xdr:to>
        <xdr:sp macro="" textlink="">
          <xdr:nvSpPr>
            <xdr:cNvPr id="5472" name="Check Box 352" hidden="1">
              <a:extLst>
                <a:ext uri="{63B3BB69-23CF-44E3-9099-C40C66FF867C}">
                  <a14:compatExt spid="_x0000_s5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229</xdr:row>
          <xdr:rowOff>28575</xdr:rowOff>
        </xdr:from>
        <xdr:to>
          <xdr:col>50</xdr:col>
          <xdr:colOff>47625</xdr:colOff>
          <xdr:row>230</xdr:row>
          <xdr:rowOff>95250</xdr:rowOff>
        </xdr:to>
        <xdr:sp macro="" textlink="">
          <xdr:nvSpPr>
            <xdr:cNvPr id="5473" name="Check Box 353" hidden="1">
              <a:extLst>
                <a:ext uri="{63B3BB69-23CF-44E3-9099-C40C66FF867C}">
                  <a14:compatExt spid="_x0000_s5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230</xdr:row>
          <xdr:rowOff>57150</xdr:rowOff>
        </xdr:from>
        <xdr:to>
          <xdr:col>51</xdr:col>
          <xdr:colOff>66675</xdr:colOff>
          <xdr:row>232</xdr:row>
          <xdr:rowOff>0</xdr:rowOff>
        </xdr:to>
        <xdr:sp macro="" textlink="">
          <xdr:nvSpPr>
            <xdr:cNvPr id="5474" name="Check Box 354" hidden="1">
              <a:extLst>
                <a:ext uri="{63B3BB69-23CF-44E3-9099-C40C66FF867C}">
                  <a14:compatExt spid="_x0000_s5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231</xdr:row>
          <xdr:rowOff>180975</xdr:rowOff>
        </xdr:from>
        <xdr:to>
          <xdr:col>9</xdr:col>
          <xdr:colOff>114300</xdr:colOff>
          <xdr:row>232</xdr:row>
          <xdr:rowOff>190500</xdr:rowOff>
        </xdr:to>
        <xdr:sp macro="" textlink="">
          <xdr:nvSpPr>
            <xdr:cNvPr id="5475" name="Check Box 355" hidden="1">
              <a:extLst>
                <a:ext uri="{63B3BB69-23CF-44E3-9099-C40C66FF867C}">
                  <a14:compatExt spid="_x0000_s5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232</xdr:row>
          <xdr:rowOff>180975</xdr:rowOff>
        </xdr:from>
        <xdr:to>
          <xdr:col>9</xdr:col>
          <xdr:colOff>95250</xdr:colOff>
          <xdr:row>233</xdr:row>
          <xdr:rowOff>190500</xdr:rowOff>
        </xdr:to>
        <xdr:sp macro="" textlink="">
          <xdr:nvSpPr>
            <xdr:cNvPr id="5476" name="Check Box 356" hidden="1">
              <a:extLst>
                <a:ext uri="{63B3BB69-23CF-44E3-9099-C40C66FF867C}">
                  <a14:compatExt spid="_x0000_s5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233</xdr:row>
          <xdr:rowOff>171450</xdr:rowOff>
        </xdr:from>
        <xdr:to>
          <xdr:col>5</xdr:col>
          <xdr:colOff>28575</xdr:colOff>
          <xdr:row>234</xdr:row>
          <xdr:rowOff>180975</xdr:rowOff>
        </xdr:to>
        <xdr:sp macro="" textlink="">
          <xdr:nvSpPr>
            <xdr:cNvPr id="5477" name="Check Box 357" hidden="1">
              <a:extLst>
                <a:ext uri="{63B3BB69-23CF-44E3-9099-C40C66FF867C}">
                  <a14:compatExt spid="_x0000_s5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232</xdr:row>
          <xdr:rowOff>28575</xdr:rowOff>
        </xdr:from>
        <xdr:to>
          <xdr:col>50</xdr:col>
          <xdr:colOff>47625</xdr:colOff>
          <xdr:row>233</xdr:row>
          <xdr:rowOff>95250</xdr:rowOff>
        </xdr:to>
        <xdr:sp macro="" textlink="">
          <xdr:nvSpPr>
            <xdr:cNvPr id="5478" name="Check Box 358" hidden="1">
              <a:extLst>
                <a:ext uri="{63B3BB69-23CF-44E3-9099-C40C66FF867C}">
                  <a14:compatExt spid="_x0000_s5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233</xdr:row>
          <xdr:rowOff>57150</xdr:rowOff>
        </xdr:from>
        <xdr:to>
          <xdr:col>51</xdr:col>
          <xdr:colOff>66675</xdr:colOff>
          <xdr:row>235</xdr:row>
          <xdr:rowOff>0</xdr:rowOff>
        </xdr:to>
        <xdr:sp macro="" textlink="">
          <xdr:nvSpPr>
            <xdr:cNvPr id="5479" name="Check Box 359" hidden="1">
              <a:extLst>
                <a:ext uri="{63B3BB69-23CF-44E3-9099-C40C66FF867C}">
                  <a14:compatExt spid="_x0000_s5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234</xdr:row>
          <xdr:rowOff>180975</xdr:rowOff>
        </xdr:from>
        <xdr:to>
          <xdr:col>9</xdr:col>
          <xdr:colOff>114300</xdr:colOff>
          <xdr:row>235</xdr:row>
          <xdr:rowOff>190500</xdr:rowOff>
        </xdr:to>
        <xdr:sp macro="" textlink="">
          <xdr:nvSpPr>
            <xdr:cNvPr id="5480" name="Check Box 360" hidden="1">
              <a:extLst>
                <a:ext uri="{63B3BB69-23CF-44E3-9099-C40C66FF867C}">
                  <a14:compatExt spid="_x0000_s5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235</xdr:row>
          <xdr:rowOff>180975</xdr:rowOff>
        </xdr:from>
        <xdr:to>
          <xdr:col>9</xdr:col>
          <xdr:colOff>95250</xdr:colOff>
          <xdr:row>236</xdr:row>
          <xdr:rowOff>190500</xdr:rowOff>
        </xdr:to>
        <xdr:sp macro="" textlink="">
          <xdr:nvSpPr>
            <xdr:cNvPr id="5481" name="Check Box 361" hidden="1">
              <a:extLst>
                <a:ext uri="{63B3BB69-23CF-44E3-9099-C40C66FF867C}">
                  <a14:compatExt spid="_x0000_s5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236</xdr:row>
          <xdr:rowOff>171450</xdr:rowOff>
        </xdr:from>
        <xdr:to>
          <xdr:col>5</xdr:col>
          <xdr:colOff>28575</xdr:colOff>
          <xdr:row>237</xdr:row>
          <xdr:rowOff>180975</xdr:rowOff>
        </xdr:to>
        <xdr:sp macro="" textlink="">
          <xdr:nvSpPr>
            <xdr:cNvPr id="5482" name="Check Box 362" hidden="1">
              <a:extLst>
                <a:ext uri="{63B3BB69-23CF-44E3-9099-C40C66FF867C}">
                  <a14:compatExt spid="_x0000_s5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235</xdr:row>
          <xdr:rowOff>28575</xdr:rowOff>
        </xdr:from>
        <xdr:to>
          <xdr:col>50</xdr:col>
          <xdr:colOff>47625</xdr:colOff>
          <xdr:row>236</xdr:row>
          <xdr:rowOff>95250</xdr:rowOff>
        </xdr:to>
        <xdr:sp macro="" textlink="">
          <xdr:nvSpPr>
            <xdr:cNvPr id="5483" name="Check Box 363" hidden="1">
              <a:extLst>
                <a:ext uri="{63B3BB69-23CF-44E3-9099-C40C66FF867C}">
                  <a14:compatExt spid="_x0000_s5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236</xdr:row>
          <xdr:rowOff>57150</xdr:rowOff>
        </xdr:from>
        <xdr:to>
          <xdr:col>51</xdr:col>
          <xdr:colOff>66675</xdr:colOff>
          <xdr:row>238</xdr:row>
          <xdr:rowOff>0</xdr:rowOff>
        </xdr:to>
        <xdr:sp macro="" textlink="">
          <xdr:nvSpPr>
            <xdr:cNvPr id="5484" name="Check Box 364" hidden="1">
              <a:extLst>
                <a:ext uri="{63B3BB69-23CF-44E3-9099-C40C66FF867C}">
                  <a14:compatExt spid="_x0000_s5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237</xdr:row>
          <xdr:rowOff>180975</xdr:rowOff>
        </xdr:from>
        <xdr:to>
          <xdr:col>9</xdr:col>
          <xdr:colOff>114300</xdr:colOff>
          <xdr:row>238</xdr:row>
          <xdr:rowOff>190500</xdr:rowOff>
        </xdr:to>
        <xdr:sp macro="" textlink="">
          <xdr:nvSpPr>
            <xdr:cNvPr id="5485" name="Check Box 365" hidden="1">
              <a:extLst>
                <a:ext uri="{63B3BB69-23CF-44E3-9099-C40C66FF867C}">
                  <a14:compatExt spid="_x0000_s5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238</xdr:row>
          <xdr:rowOff>180975</xdr:rowOff>
        </xdr:from>
        <xdr:to>
          <xdr:col>9</xdr:col>
          <xdr:colOff>95250</xdr:colOff>
          <xdr:row>239</xdr:row>
          <xdr:rowOff>190500</xdr:rowOff>
        </xdr:to>
        <xdr:sp macro="" textlink="">
          <xdr:nvSpPr>
            <xdr:cNvPr id="5486" name="Check Box 366" hidden="1">
              <a:extLst>
                <a:ext uri="{63B3BB69-23CF-44E3-9099-C40C66FF867C}">
                  <a14:compatExt spid="_x0000_s5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239</xdr:row>
          <xdr:rowOff>171450</xdr:rowOff>
        </xdr:from>
        <xdr:to>
          <xdr:col>5</xdr:col>
          <xdr:colOff>28575</xdr:colOff>
          <xdr:row>240</xdr:row>
          <xdr:rowOff>180975</xdr:rowOff>
        </xdr:to>
        <xdr:sp macro="" textlink="">
          <xdr:nvSpPr>
            <xdr:cNvPr id="5487" name="Check Box 367" hidden="1">
              <a:extLst>
                <a:ext uri="{63B3BB69-23CF-44E3-9099-C40C66FF867C}">
                  <a14:compatExt spid="_x0000_s5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238</xdr:row>
          <xdr:rowOff>28575</xdr:rowOff>
        </xdr:from>
        <xdr:to>
          <xdr:col>50</xdr:col>
          <xdr:colOff>47625</xdr:colOff>
          <xdr:row>239</xdr:row>
          <xdr:rowOff>95250</xdr:rowOff>
        </xdr:to>
        <xdr:sp macro="" textlink="">
          <xdr:nvSpPr>
            <xdr:cNvPr id="5488" name="Check Box 368" hidden="1">
              <a:extLst>
                <a:ext uri="{63B3BB69-23CF-44E3-9099-C40C66FF867C}">
                  <a14:compatExt spid="_x0000_s5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239</xdr:row>
          <xdr:rowOff>57150</xdr:rowOff>
        </xdr:from>
        <xdr:to>
          <xdr:col>51</xdr:col>
          <xdr:colOff>66675</xdr:colOff>
          <xdr:row>241</xdr:row>
          <xdr:rowOff>0</xdr:rowOff>
        </xdr:to>
        <xdr:sp macro="" textlink="">
          <xdr:nvSpPr>
            <xdr:cNvPr id="5489" name="Check Box 369" hidden="1">
              <a:extLst>
                <a:ext uri="{63B3BB69-23CF-44E3-9099-C40C66FF867C}">
                  <a14:compatExt spid="_x0000_s5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240</xdr:row>
          <xdr:rowOff>180975</xdr:rowOff>
        </xdr:from>
        <xdr:to>
          <xdr:col>9</xdr:col>
          <xdr:colOff>114300</xdr:colOff>
          <xdr:row>241</xdr:row>
          <xdr:rowOff>190500</xdr:rowOff>
        </xdr:to>
        <xdr:sp macro="" textlink="">
          <xdr:nvSpPr>
            <xdr:cNvPr id="5490" name="Check Box 370" hidden="1">
              <a:extLst>
                <a:ext uri="{63B3BB69-23CF-44E3-9099-C40C66FF867C}">
                  <a14:compatExt spid="_x0000_s5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241</xdr:row>
          <xdr:rowOff>180975</xdr:rowOff>
        </xdr:from>
        <xdr:to>
          <xdr:col>9</xdr:col>
          <xdr:colOff>95250</xdr:colOff>
          <xdr:row>242</xdr:row>
          <xdr:rowOff>190500</xdr:rowOff>
        </xdr:to>
        <xdr:sp macro="" textlink="">
          <xdr:nvSpPr>
            <xdr:cNvPr id="5491" name="Check Box 371" hidden="1">
              <a:extLst>
                <a:ext uri="{63B3BB69-23CF-44E3-9099-C40C66FF867C}">
                  <a14:compatExt spid="_x0000_s5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242</xdr:row>
          <xdr:rowOff>171450</xdr:rowOff>
        </xdr:from>
        <xdr:to>
          <xdr:col>5</xdr:col>
          <xdr:colOff>28575</xdr:colOff>
          <xdr:row>243</xdr:row>
          <xdr:rowOff>180975</xdr:rowOff>
        </xdr:to>
        <xdr:sp macro="" textlink="">
          <xdr:nvSpPr>
            <xdr:cNvPr id="5492" name="Check Box 372" hidden="1">
              <a:extLst>
                <a:ext uri="{63B3BB69-23CF-44E3-9099-C40C66FF867C}">
                  <a14:compatExt spid="_x0000_s5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241</xdr:row>
          <xdr:rowOff>28575</xdr:rowOff>
        </xdr:from>
        <xdr:to>
          <xdr:col>50</xdr:col>
          <xdr:colOff>47625</xdr:colOff>
          <xdr:row>242</xdr:row>
          <xdr:rowOff>95250</xdr:rowOff>
        </xdr:to>
        <xdr:sp macro="" textlink="">
          <xdr:nvSpPr>
            <xdr:cNvPr id="5493" name="Check Box 373" hidden="1">
              <a:extLst>
                <a:ext uri="{63B3BB69-23CF-44E3-9099-C40C66FF867C}">
                  <a14:compatExt spid="_x0000_s5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242</xdr:row>
          <xdr:rowOff>57150</xdr:rowOff>
        </xdr:from>
        <xdr:to>
          <xdr:col>51</xdr:col>
          <xdr:colOff>66675</xdr:colOff>
          <xdr:row>244</xdr:row>
          <xdr:rowOff>0</xdr:rowOff>
        </xdr:to>
        <xdr:sp macro="" textlink="">
          <xdr:nvSpPr>
            <xdr:cNvPr id="5494" name="Check Box 374" hidden="1">
              <a:extLst>
                <a:ext uri="{63B3BB69-23CF-44E3-9099-C40C66FF867C}">
                  <a14:compatExt spid="_x0000_s5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243</xdr:row>
          <xdr:rowOff>180975</xdr:rowOff>
        </xdr:from>
        <xdr:to>
          <xdr:col>9</xdr:col>
          <xdr:colOff>114300</xdr:colOff>
          <xdr:row>244</xdr:row>
          <xdr:rowOff>190500</xdr:rowOff>
        </xdr:to>
        <xdr:sp macro="" textlink="">
          <xdr:nvSpPr>
            <xdr:cNvPr id="5495" name="Check Box 375" hidden="1">
              <a:extLst>
                <a:ext uri="{63B3BB69-23CF-44E3-9099-C40C66FF867C}">
                  <a14:compatExt spid="_x0000_s5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244</xdr:row>
          <xdr:rowOff>180975</xdr:rowOff>
        </xdr:from>
        <xdr:to>
          <xdr:col>9</xdr:col>
          <xdr:colOff>95250</xdr:colOff>
          <xdr:row>245</xdr:row>
          <xdr:rowOff>190500</xdr:rowOff>
        </xdr:to>
        <xdr:sp macro="" textlink="">
          <xdr:nvSpPr>
            <xdr:cNvPr id="5496" name="Check Box 376" hidden="1">
              <a:extLst>
                <a:ext uri="{63B3BB69-23CF-44E3-9099-C40C66FF867C}">
                  <a14:compatExt spid="_x0000_s5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245</xdr:row>
          <xdr:rowOff>171450</xdr:rowOff>
        </xdr:from>
        <xdr:to>
          <xdr:col>5</xdr:col>
          <xdr:colOff>28575</xdr:colOff>
          <xdr:row>246</xdr:row>
          <xdr:rowOff>180975</xdr:rowOff>
        </xdr:to>
        <xdr:sp macro="" textlink="">
          <xdr:nvSpPr>
            <xdr:cNvPr id="5497" name="Check Box 377" hidden="1">
              <a:extLst>
                <a:ext uri="{63B3BB69-23CF-44E3-9099-C40C66FF867C}">
                  <a14:compatExt spid="_x0000_s5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244</xdr:row>
          <xdr:rowOff>28575</xdr:rowOff>
        </xdr:from>
        <xdr:to>
          <xdr:col>50</xdr:col>
          <xdr:colOff>47625</xdr:colOff>
          <xdr:row>245</xdr:row>
          <xdr:rowOff>95250</xdr:rowOff>
        </xdr:to>
        <xdr:sp macro="" textlink="">
          <xdr:nvSpPr>
            <xdr:cNvPr id="5498" name="Check Box 378" hidden="1">
              <a:extLst>
                <a:ext uri="{63B3BB69-23CF-44E3-9099-C40C66FF867C}">
                  <a14:compatExt spid="_x0000_s5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245</xdr:row>
          <xdr:rowOff>57150</xdr:rowOff>
        </xdr:from>
        <xdr:to>
          <xdr:col>51</xdr:col>
          <xdr:colOff>66675</xdr:colOff>
          <xdr:row>247</xdr:row>
          <xdr:rowOff>0</xdr:rowOff>
        </xdr:to>
        <xdr:sp macro="" textlink="">
          <xdr:nvSpPr>
            <xdr:cNvPr id="5499" name="Check Box 379" hidden="1">
              <a:extLst>
                <a:ext uri="{63B3BB69-23CF-44E3-9099-C40C66FF867C}">
                  <a14:compatExt spid="_x0000_s5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246</xdr:row>
          <xdr:rowOff>180975</xdr:rowOff>
        </xdr:from>
        <xdr:to>
          <xdr:col>9</xdr:col>
          <xdr:colOff>114300</xdr:colOff>
          <xdr:row>247</xdr:row>
          <xdr:rowOff>190500</xdr:rowOff>
        </xdr:to>
        <xdr:sp macro="" textlink="">
          <xdr:nvSpPr>
            <xdr:cNvPr id="5502" name="Check Box 382" hidden="1">
              <a:extLst>
                <a:ext uri="{63B3BB69-23CF-44E3-9099-C40C66FF867C}">
                  <a14:compatExt spid="_x0000_s5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247</xdr:row>
          <xdr:rowOff>180975</xdr:rowOff>
        </xdr:from>
        <xdr:to>
          <xdr:col>9</xdr:col>
          <xdr:colOff>95250</xdr:colOff>
          <xdr:row>248</xdr:row>
          <xdr:rowOff>190500</xdr:rowOff>
        </xdr:to>
        <xdr:sp macro="" textlink="">
          <xdr:nvSpPr>
            <xdr:cNvPr id="5503" name="Check Box 383" hidden="1">
              <a:extLst>
                <a:ext uri="{63B3BB69-23CF-44E3-9099-C40C66FF867C}">
                  <a14:compatExt spid="_x0000_s5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248</xdr:row>
          <xdr:rowOff>171450</xdr:rowOff>
        </xdr:from>
        <xdr:to>
          <xdr:col>5</xdr:col>
          <xdr:colOff>28575</xdr:colOff>
          <xdr:row>249</xdr:row>
          <xdr:rowOff>180975</xdr:rowOff>
        </xdr:to>
        <xdr:sp macro="" textlink="">
          <xdr:nvSpPr>
            <xdr:cNvPr id="5504" name="Check Box 384" hidden="1">
              <a:extLst>
                <a:ext uri="{63B3BB69-23CF-44E3-9099-C40C66FF867C}">
                  <a14:compatExt spid="_x0000_s5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247</xdr:row>
          <xdr:rowOff>28575</xdr:rowOff>
        </xdr:from>
        <xdr:to>
          <xdr:col>50</xdr:col>
          <xdr:colOff>47625</xdr:colOff>
          <xdr:row>248</xdr:row>
          <xdr:rowOff>95250</xdr:rowOff>
        </xdr:to>
        <xdr:sp macro="" textlink="">
          <xdr:nvSpPr>
            <xdr:cNvPr id="5505" name="Check Box 385" hidden="1">
              <a:extLst>
                <a:ext uri="{63B3BB69-23CF-44E3-9099-C40C66FF867C}">
                  <a14:compatExt spid="_x0000_s5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248</xdr:row>
          <xdr:rowOff>57150</xdr:rowOff>
        </xdr:from>
        <xdr:to>
          <xdr:col>51</xdr:col>
          <xdr:colOff>66675</xdr:colOff>
          <xdr:row>250</xdr:row>
          <xdr:rowOff>0</xdr:rowOff>
        </xdr:to>
        <xdr:sp macro="" textlink="">
          <xdr:nvSpPr>
            <xdr:cNvPr id="5506" name="Check Box 386" hidden="1">
              <a:extLst>
                <a:ext uri="{63B3BB69-23CF-44E3-9099-C40C66FF867C}">
                  <a14:compatExt spid="_x0000_s5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249</xdr:row>
          <xdr:rowOff>180975</xdr:rowOff>
        </xdr:from>
        <xdr:to>
          <xdr:col>9</xdr:col>
          <xdr:colOff>114300</xdr:colOff>
          <xdr:row>250</xdr:row>
          <xdr:rowOff>190500</xdr:rowOff>
        </xdr:to>
        <xdr:sp macro="" textlink="">
          <xdr:nvSpPr>
            <xdr:cNvPr id="5507" name="Check Box 387" hidden="1">
              <a:extLst>
                <a:ext uri="{63B3BB69-23CF-44E3-9099-C40C66FF867C}">
                  <a14:compatExt spid="_x0000_s5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250</xdr:row>
          <xdr:rowOff>180975</xdr:rowOff>
        </xdr:from>
        <xdr:to>
          <xdr:col>9</xdr:col>
          <xdr:colOff>95250</xdr:colOff>
          <xdr:row>251</xdr:row>
          <xdr:rowOff>190500</xdr:rowOff>
        </xdr:to>
        <xdr:sp macro="" textlink="">
          <xdr:nvSpPr>
            <xdr:cNvPr id="5508" name="Check Box 388" hidden="1">
              <a:extLst>
                <a:ext uri="{63B3BB69-23CF-44E3-9099-C40C66FF867C}">
                  <a14:compatExt spid="_x0000_s5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251</xdr:row>
          <xdr:rowOff>171450</xdr:rowOff>
        </xdr:from>
        <xdr:to>
          <xdr:col>5</xdr:col>
          <xdr:colOff>28575</xdr:colOff>
          <xdr:row>252</xdr:row>
          <xdr:rowOff>180975</xdr:rowOff>
        </xdr:to>
        <xdr:sp macro="" textlink="">
          <xdr:nvSpPr>
            <xdr:cNvPr id="5509" name="Check Box 389" hidden="1">
              <a:extLst>
                <a:ext uri="{63B3BB69-23CF-44E3-9099-C40C66FF867C}">
                  <a14:compatExt spid="_x0000_s5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250</xdr:row>
          <xdr:rowOff>28575</xdr:rowOff>
        </xdr:from>
        <xdr:to>
          <xdr:col>50</xdr:col>
          <xdr:colOff>47625</xdr:colOff>
          <xdr:row>251</xdr:row>
          <xdr:rowOff>95250</xdr:rowOff>
        </xdr:to>
        <xdr:sp macro="" textlink="">
          <xdr:nvSpPr>
            <xdr:cNvPr id="5510" name="Check Box 390" hidden="1">
              <a:extLst>
                <a:ext uri="{63B3BB69-23CF-44E3-9099-C40C66FF867C}">
                  <a14:compatExt spid="_x0000_s5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251</xdr:row>
          <xdr:rowOff>57150</xdr:rowOff>
        </xdr:from>
        <xdr:to>
          <xdr:col>51</xdr:col>
          <xdr:colOff>66675</xdr:colOff>
          <xdr:row>253</xdr:row>
          <xdr:rowOff>0</xdr:rowOff>
        </xdr:to>
        <xdr:sp macro="" textlink="">
          <xdr:nvSpPr>
            <xdr:cNvPr id="5511" name="Check Box 391" hidden="1">
              <a:extLst>
                <a:ext uri="{63B3BB69-23CF-44E3-9099-C40C66FF867C}">
                  <a14:compatExt spid="_x0000_s5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252</xdr:row>
          <xdr:rowOff>180975</xdr:rowOff>
        </xdr:from>
        <xdr:to>
          <xdr:col>9</xdr:col>
          <xdr:colOff>114300</xdr:colOff>
          <xdr:row>253</xdr:row>
          <xdr:rowOff>190500</xdr:rowOff>
        </xdr:to>
        <xdr:sp macro="" textlink="">
          <xdr:nvSpPr>
            <xdr:cNvPr id="5512" name="Check Box 392" hidden="1">
              <a:extLst>
                <a:ext uri="{63B3BB69-23CF-44E3-9099-C40C66FF867C}">
                  <a14:compatExt spid="_x0000_s5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253</xdr:row>
          <xdr:rowOff>180975</xdr:rowOff>
        </xdr:from>
        <xdr:to>
          <xdr:col>9</xdr:col>
          <xdr:colOff>95250</xdr:colOff>
          <xdr:row>254</xdr:row>
          <xdr:rowOff>190500</xdr:rowOff>
        </xdr:to>
        <xdr:sp macro="" textlink="">
          <xdr:nvSpPr>
            <xdr:cNvPr id="5513" name="Check Box 393" hidden="1">
              <a:extLst>
                <a:ext uri="{63B3BB69-23CF-44E3-9099-C40C66FF867C}">
                  <a14:compatExt spid="_x0000_s5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254</xdr:row>
          <xdr:rowOff>171450</xdr:rowOff>
        </xdr:from>
        <xdr:to>
          <xdr:col>5</xdr:col>
          <xdr:colOff>28575</xdr:colOff>
          <xdr:row>255</xdr:row>
          <xdr:rowOff>180975</xdr:rowOff>
        </xdr:to>
        <xdr:sp macro="" textlink="">
          <xdr:nvSpPr>
            <xdr:cNvPr id="5514" name="Check Box 394" hidden="1">
              <a:extLst>
                <a:ext uri="{63B3BB69-23CF-44E3-9099-C40C66FF867C}">
                  <a14:compatExt spid="_x0000_s5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253</xdr:row>
          <xdr:rowOff>28575</xdr:rowOff>
        </xdr:from>
        <xdr:to>
          <xdr:col>50</xdr:col>
          <xdr:colOff>47625</xdr:colOff>
          <xdr:row>254</xdr:row>
          <xdr:rowOff>95250</xdr:rowOff>
        </xdr:to>
        <xdr:sp macro="" textlink="">
          <xdr:nvSpPr>
            <xdr:cNvPr id="5515" name="Check Box 395" hidden="1">
              <a:extLst>
                <a:ext uri="{63B3BB69-23CF-44E3-9099-C40C66FF867C}">
                  <a14:compatExt spid="_x0000_s5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254</xdr:row>
          <xdr:rowOff>57150</xdr:rowOff>
        </xdr:from>
        <xdr:to>
          <xdr:col>51</xdr:col>
          <xdr:colOff>66675</xdr:colOff>
          <xdr:row>256</xdr:row>
          <xdr:rowOff>0</xdr:rowOff>
        </xdr:to>
        <xdr:sp macro="" textlink="">
          <xdr:nvSpPr>
            <xdr:cNvPr id="5516" name="Check Box 396" hidden="1">
              <a:extLst>
                <a:ext uri="{63B3BB69-23CF-44E3-9099-C40C66FF867C}">
                  <a14:compatExt spid="_x0000_s5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255</xdr:row>
          <xdr:rowOff>180975</xdr:rowOff>
        </xdr:from>
        <xdr:to>
          <xdr:col>9</xdr:col>
          <xdr:colOff>114300</xdr:colOff>
          <xdr:row>256</xdr:row>
          <xdr:rowOff>190500</xdr:rowOff>
        </xdr:to>
        <xdr:sp macro="" textlink="">
          <xdr:nvSpPr>
            <xdr:cNvPr id="5517" name="Check Box 397" hidden="1">
              <a:extLst>
                <a:ext uri="{63B3BB69-23CF-44E3-9099-C40C66FF867C}">
                  <a14:compatExt spid="_x0000_s5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256</xdr:row>
          <xdr:rowOff>180975</xdr:rowOff>
        </xdr:from>
        <xdr:to>
          <xdr:col>9</xdr:col>
          <xdr:colOff>95250</xdr:colOff>
          <xdr:row>257</xdr:row>
          <xdr:rowOff>190500</xdr:rowOff>
        </xdr:to>
        <xdr:sp macro="" textlink="">
          <xdr:nvSpPr>
            <xdr:cNvPr id="5518" name="Check Box 398" hidden="1">
              <a:extLst>
                <a:ext uri="{63B3BB69-23CF-44E3-9099-C40C66FF867C}">
                  <a14:compatExt spid="_x0000_s5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257</xdr:row>
          <xdr:rowOff>171450</xdr:rowOff>
        </xdr:from>
        <xdr:to>
          <xdr:col>5</xdr:col>
          <xdr:colOff>28575</xdr:colOff>
          <xdr:row>258</xdr:row>
          <xdr:rowOff>180975</xdr:rowOff>
        </xdr:to>
        <xdr:sp macro="" textlink="">
          <xdr:nvSpPr>
            <xdr:cNvPr id="5519" name="Check Box 399" hidden="1">
              <a:extLst>
                <a:ext uri="{63B3BB69-23CF-44E3-9099-C40C66FF867C}">
                  <a14:compatExt spid="_x0000_s5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256</xdr:row>
          <xdr:rowOff>28575</xdr:rowOff>
        </xdr:from>
        <xdr:to>
          <xdr:col>50</xdr:col>
          <xdr:colOff>47625</xdr:colOff>
          <xdr:row>257</xdr:row>
          <xdr:rowOff>95250</xdr:rowOff>
        </xdr:to>
        <xdr:sp macro="" textlink="">
          <xdr:nvSpPr>
            <xdr:cNvPr id="5520" name="Check Box 400" hidden="1">
              <a:extLst>
                <a:ext uri="{63B3BB69-23CF-44E3-9099-C40C66FF867C}">
                  <a14:compatExt spid="_x0000_s5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257</xdr:row>
          <xdr:rowOff>57150</xdr:rowOff>
        </xdr:from>
        <xdr:to>
          <xdr:col>51</xdr:col>
          <xdr:colOff>66675</xdr:colOff>
          <xdr:row>259</xdr:row>
          <xdr:rowOff>0</xdr:rowOff>
        </xdr:to>
        <xdr:sp macro="" textlink="">
          <xdr:nvSpPr>
            <xdr:cNvPr id="5521" name="Check Box 401" hidden="1">
              <a:extLst>
                <a:ext uri="{63B3BB69-23CF-44E3-9099-C40C66FF867C}">
                  <a14:compatExt spid="_x0000_s5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258</xdr:row>
          <xdr:rowOff>180975</xdr:rowOff>
        </xdr:from>
        <xdr:to>
          <xdr:col>9</xdr:col>
          <xdr:colOff>114300</xdr:colOff>
          <xdr:row>259</xdr:row>
          <xdr:rowOff>190500</xdr:rowOff>
        </xdr:to>
        <xdr:sp macro="" textlink="">
          <xdr:nvSpPr>
            <xdr:cNvPr id="5522" name="Check Box 402" hidden="1">
              <a:extLst>
                <a:ext uri="{63B3BB69-23CF-44E3-9099-C40C66FF867C}">
                  <a14:compatExt spid="_x0000_s5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259</xdr:row>
          <xdr:rowOff>180975</xdr:rowOff>
        </xdr:from>
        <xdr:to>
          <xdr:col>9</xdr:col>
          <xdr:colOff>95250</xdr:colOff>
          <xdr:row>260</xdr:row>
          <xdr:rowOff>190500</xdr:rowOff>
        </xdr:to>
        <xdr:sp macro="" textlink="">
          <xdr:nvSpPr>
            <xdr:cNvPr id="5523" name="Check Box 403" hidden="1">
              <a:extLst>
                <a:ext uri="{63B3BB69-23CF-44E3-9099-C40C66FF867C}">
                  <a14:compatExt spid="_x0000_s5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260</xdr:row>
          <xdr:rowOff>171450</xdr:rowOff>
        </xdr:from>
        <xdr:to>
          <xdr:col>5</xdr:col>
          <xdr:colOff>28575</xdr:colOff>
          <xdr:row>261</xdr:row>
          <xdr:rowOff>180975</xdr:rowOff>
        </xdr:to>
        <xdr:sp macro="" textlink="">
          <xdr:nvSpPr>
            <xdr:cNvPr id="5524" name="Check Box 404" hidden="1">
              <a:extLst>
                <a:ext uri="{63B3BB69-23CF-44E3-9099-C40C66FF867C}">
                  <a14:compatExt spid="_x0000_s5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259</xdr:row>
          <xdr:rowOff>28575</xdr:rowOff>
        </xdr:from>
        <xdr:to>
          <xdr:col>50</xdr:col>
          <xdr:colOff>47625</xdr:colOff>
          <xdr:row>260</xdr:row>
          <xdr:rowOff>95250</xdr:rowOff>
        </xdr:to>
        <xdr:sp macro="" textlink="">
          <xdr:nvSpPr>
            <xdr:cNvPr id="5525" name="Check Box 405" hidden="1">
              <a:extLst>
                <a:ext uri="{63B3BB69-23CF-44E3-9099-C40C66FF867C}">
                  <a14:compatExt spid="_x0000_s5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260</xdr:row>
          <xdr:rowOff>57150</xdr:rowOff>
        </xdr:from>
        <xdr:to>
          <xdr:col>51</xdr:col>
          <xdr:colOff>66675</xdr:colOff>
          <xdr:row>262</xdr:row>
          <xdr:rowOff>0</xdr:rowOff>
        </xdr:to>
        <xdr:sp macro="" textlink="">
          <xdr:nvSpPr>
            <xdr:cNvPr id="5526" name="Check Box 406" hidden="1">
              <a:extLst>
                <a:ext uri="{63B3BB69-23CF-44E3-9099-C40C66FF867C}">
                  <a14:compatExt spid="_x0000_s5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261</xdr:row>
          <xdr:rowOff>180975</xdr:rowOff>
        </xdr:from>
        <xdr:to>
          <xdr:col>9</xdr:col>
          <xdr:colOff>114300</xdr:colOff>
          <xdr:row>262</xdr:row>
          <xdr:rowOff>190500</xdr:rowOff>
        </xdr:to>
        <xdr:sp macro="" textlink="">
          <xdr:nvSpPr>
            <xdr:cNvPr id="5527" name="Check Box 407" hidden="1">
              <a:extLst>
                <a:ext uri="{63B3BB69-23CF-44E3-9099-C40C66FF867C}">
                  <a14:compatExt spid="_x0000_s5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262</xdr:row>
          <xdr:rowOff>180975</xdr:rowOff>
        </xdr:from>
        <xdr:to>
          <xdr:col>9</xdr:col>
          <xdr:colOff>95250</xdr:colOff>
          <xdr:row>263</xdr:row>
          <xdr:rowOff>190500</xdr:rowOff>
        </xdr:to>
        <xdr:sp macro="" textlink="">
          <xdr:nvSpPr>
            <xdr:cNvPr id="5528" name="Check Box 408" hidden="1">
              <a:extLst>
                <a:ext uri="{63B3BB69-23CF-44E3-9099-C40C66FF867C}">
                  <a14:compatExt spid="_x0000_s5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263</xdr:row>
          <xdr:rowOff>171450</xdr:rowOff>
        </xdr:from>
        <xdr:to>
          <xdr:col>5</xdr:col>
          <xdr:colOff>28575</xdr:colOff>
          <xdr:row>264</xdr:row>
          <xdr:rowOff>180975</xdr:rowOff>
        </xdr:to>
        <xdr:sp macro="" textlink="">
          <xdr:nvSpPr>
            <xdr:cNvPr id="5529" name="Check Box 409" hidden="1">
              <a:extLst>
                <a:ext uri="{63B3BB69-23CF-44E3-9099-C40C66FF867C}">
                  <a14:compatExt spid="_x0000_s5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262</xdr:row>
          <xdr:rowOff>28575</xdr:rowOff>
        </xdr:from>
        <xdr:to>
          <xdr:col>50</xdr:col>
          <xdr:colOff>47625</xdr:colOff>
          <xdr:row>263</xdr:row>
          <xdr:rowOff>95250</xdr:rowOff>
        </xdr:to>
        <xdr:sp macro="" textlink="">
          <xdr:nvSpPr>
            <xdr:cNvPr id="5530" name="Check Box 410" hidden="1">
              <a:extLst>
                <a:ext uri="{63B3BB69-23CF-44E3-9099-C40C66FF867C}">
                  <a14:compatExt spid="_x0000_s5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263</xdr:row>
          <xdr:rowOff>57150</xdr:rowOff>
        </xdr:from>
        <xdr:to>
          <xdr:col>51</xdr:col>
          <xdr:colOff>66675</xdr:colOff>
          <xdr:row>265</xdr:row>
          <xdr:rowOff>0</xdr:rowOff>
        </xdr:to>
        <xdr:sp macro="" textlink="">
          <xdr:nvSpPr>
            <xdr:cNvPr id="5531" name="Check Box 411" hidden="1">
              <a:extLst>
                <a:ext uri="{63B3BB69-23CF-44E3-9099-C40C66FF867C}">
                  <a14:compatExt spid="_x0000_s5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264</xdr:row>
          <xdr:rowOff>180975</xdr:rowOff>
        </xdr:from>
        <xdr:to>
          <xdr:col>9</xdr:col>
          <xdr:colOff>114300</xdr:colOff>
          <xdr:row>265</xdr:row>
          <xdr:rowOff>190500</xdr:rowOff>
        </xdr:to>
        <xdr:sp macro="" textlink="">
          <xdr:nvSpPr>
            <xdr:cNvPr id="5534" name="Check Box 414" hidden="1">
              <a:extLst>
                <a:ext uri="{63B3BB69-23CF-44E3-9099-C40C66FF867C}">
                  <a14:compatExt spid="_x0000_s55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265</xdr:row>
          <xdr:rowOff>180975</xdr:rowOff>
        </xdr:from>
        <xdr:to>
          <xdr:col>9</xdr:col>
          <xdr:colOff>95250</xdr:colOff>
          <xdr:row>266</xdr:row>
          <xdr:rowOff>190500</xdr:rowOff>
        </xdr:to>
        <xdr:sp macro="" textlink="">
          <xdr:nvSpPr>
            <xdr:cNvPr id="5535" name="Check Box 415" hidden="1">
              <a:extLst>
                <a:ext uri="{63B3BB69-23CF-44E3-9099-C40C66FF867C}">
                  <a14:compatExt spid="_x0000_s5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266</xdr:row>
          <xdr:rowOff>171450</xdr:rowOff>
        </xdr:from>
        <xdr:to>
          <xdr:col>5</xdr:col>
          <xdr:colOff>28575</xdr:colOff>
          <xdr:row>267</xdr:row>
          <xdr:rowOff>180975</xdr:rowOff>
        </xdr:to>
        <xdr:sp macro="" textlink="">
          <xdr:nvSpPr>
            <xdr:cNvPr id="5536" name="Check Box 416" hidden="1">
              <a:extLst>
                <a:ext uri="{63B3BB69-23CF-44E3-9099-C40C66FF867C}">
                  <a14:compatExt spid="_x0000_s5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265</xdr:row>
          <xdr:rowOff>28575</xdr:rowOff>
        </xdr:from>
        <xdr:to>
          <xdr:col>50</xdr:col>
          <xdr:colOff>47625</xdr:colOff>
          <xdr:row>266</xdr:row>
          <xdr:rowOff>95250</xdr:rowOff>
        </xdr:to>
        <xdr:sp macro="" textlink="">
          <xdr:nvSpPr>
            <xdr:cNvPr id="5537" name="Check Box 417" hidden="1">
              <a:extLst>
                <a:ext uri="{63B3BB69-23CF-44E3-9099-C40C66FF867C}">
                  <a14:compatExt spid="_x0000_s5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266</xdr:row>
          <xdr:rowOff>57150</xdr:rowOff>
        </xdr:from>
        <xdr:to>
          <xdr:col>51</xdr:col>
          <xdr:colOff>66675</xdr:colOff>
          <xdr:row>268</xdr:row>
          <xdr:rowOff>0</xdr:rowOff>
        </xdr:to>
        <xdr:sp macro="" textlink="">
          <xdr:nvSpPr>
            <xdr:cNvPr id="5538" name="Check Box 418" hidden="1">
              <a:extLst>
                <a:ext uri="{63B3BB69-23CF-44E3-9099-C40C66FF867C}">
                  <a14:compatExt spid="_x0000_s55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267</xdr:row>
          <xdr:rowOff>180975</xdr:rowOff>
        </xdr:from>
        <xdr:to>
          <xdr:col>9</xdr:col>
          <xdr:colOff>114300</xdr:colOff>
          <xdr:row>268</xdr:row>
          <xdr:rowOff>190500</xdr:rowOff>
        </xdr:to>
        <xdr:sp macro="" textlink="">
          <xdr:nvSpPr>
            <xdr:cNvPr id="5539" name="Check Box 419" hidden="1">
              <a:extLst>
                <a:ext uri="{63B3BB69-23CF-44E3-9099-C40C66FF867C}">
                  <a14:compatExt spid="_x0000_s5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268</xdr:row>
          <xdr:rowOff>180975</xdr:rowOff>
        </xdr:from>
        <xdr:to>
          <xdr:col>9</xdr:col>
          <xdr:colOff>95250</xdr:colOff>
          <xdr:row>269</xdr:row>
          <xdr:rowOff>190500</xdr:rowOff>
        </xdr:to>
        <xdr:sp macro="" textlink="">
          <xdr:nvSpPr>
            <xdr:cNvPr id="5540" name="Check Box 420" hidden="1">
              <a:extLst>
                <a:ext uri="{63B3BB69-23CF-44E3-9099-C40C66FF867C}">
                  <a14:compatExt spid="_x0000_s5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269</xdr:row>
          <xdr:rowOff>171450</xdr:rowOff>
        </xdr:from>
        <xdr:to>
          <xdr:col>5</xdr:col>
          <xdr:colOff>28575</xdr:colOff>
          <xdr:row>270</xdr:row>
          <xdr:rowOff>180975</xdr:rowOff>
        </xdr:to>
        <xdr:sp macro="" textlink="">
          <xdr:nvSpPr>
            <xdr:cNvPr id="5541" name="Check Box 421" hidden="1">
              <a:extLst>
                <a:ext uri="{63B3BB69-23CF-44E3-9099-C40C66FF867C}">
                  <a14:compatExt spid="_x0000_s5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268</xdr:row>
          <xdr:rowOff>28575</xdr:rowOff>
        </xdr:from>
        <xdr:to>
          <xdr:col>50</xdr:col>
          <xdr:colOff>47625</xdr:colOff>
          <xdr:row>269</xdr:row>
          <xdr:rowOff>95250</xdr:rowOff>
        </xdr:to>
        <xdr:sp macro="" textlink="">
          <xdr:nvSpPr>
            <xdr:cNvPr id="5542" name="Check Box 422" hidden="1">
              <a:extLst>
                <a:ext uri="{63B3BB69-23CF-44E3-9099-C40C66FF867C}">
                  <a14:compatExt spid="_x0000_s55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269</xdr:row>
          <xdr:rowOff>57150</xdr:rowOff>
        </xdr:from>
        <xdr:to>
          <xdr:col>51</xdr:col>
          <xdr:colOff>66675</xdr:colOff>
          <xdr:row>271</xdr:row>
          <xdr:rowOff>0</xdr:rowOff>
        </xdr:to>
        <xdr:sp macro="" textlink="">
          <xdr:nvSpPr>
            <xdr:cNvPr id="5543" name="Check Box 423" hidden="1">
              <a:extLst>
                <a:ext uri="{63B3BB69-23CF-44E3-9099-C40C66FF867C}">
                  <a14:compatExt spid="_x0000_s55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270</xdr:row>
          <xdr:rowOff>180975</xdr:rowOff>
        </xdr:from>
        <xdr:to>
          <xdr:col>9</xdr:col>
          <xdr:colOff>114300</xdr:colOff>
          <xdr:row>271</xdr:row>
          <xdr:rowOff>190500</xdr:rowOff>
        </xdr:to>
        <xdr:sp macro="" textlink="">
          <xdr:nvSpPr>
            <xdr:cNvPr id="5544" name="Check Box 424" hidden="1">
              <a:extLst>
                <a:ext uri="{63B3BB69-23CF-44E3-9099-C40C66FF867C}">
                  <a14:compatExt spid="_x0000_s55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271</xdr:row>
          <xdr:rowOff>180975</xdr:rowOff>
        </xdr:from>
        <xdr:to>
          <xdr:col>9</xdr:col>
          <xdr:colOff>95250</xdr:colOff>
          <xdr:row>272</xdr:row>
          <xdr:rowOff>190500</xdr:rowOff>
        </xdr:to>
        <xdr:sp macro="" textlink="">
          <xdr:nvSpPr>
            <xdr:cNvPr id="5545" name="Check Box 425" hidden="1">
              <a:extLst>
                <a:ext uri="{63B3BB69-23CF-44E3-9099-C40C66FF867C}">
                  <a14:compatExt spid="_x0000_s5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272</xdr:row>
          <xdr:rowOff>171450</xdr:rowOff>
        </xdr:from>
        <xdr:to>
          <xdr:col>5</xdr:col>
          <xdr:colOff>28575</xdr:colOff>
          <xdr:row>273</xdr:row>
          <xdr:rowOff>180975</xdr:rowOff>
        </xdr:to>
        <xdr:sp macro="" textlink="">
          <xdr:nvSpPr>
            <xdr:cNvPr id="5546" name="Check Box 426" hidden="1">
              <a:extLst>
                <a:ext uri="{63B3BB69-23CF-44E3-9099-C40C66FF867C}">
                  <a14:compatExt spid="_x0000_s55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271</xdr:row>
          <xdr:rowOff>28575</xdr:rowOff>
        </xdr:from>
        <xdr:to>
          <xdr:col>50</xdr:col>
          <xdr:colOff>47625</xdr:colOff>
          <xdr:row>272</xdr:row>
          <xdr:rowOff>95250</xdr:rowOff>
        </xdr:to>
        <xdr:sp macro="" textlink="">
          <xdr:nvSpPr>
            <xdr:cNvPr id="5547" name="Check Box 427" hidden="1">
              <a:extLst>
                <a:ext uri="{63B3BB69-23CF-44E3-9099-C40C66FF867C}">
                  <a14:compatExt spid="_x0000_s55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272</xdr:row>
          <xdr:rowOff>57150</xdr:rowOff>
        </xdr:from>
        <xdr:to>
          <xdr:col>51</xdr:col>
          <xdr:colOff>66675</xdr:colOff>
          <xdr:row>274</xdr:row>
          <xdr:rowOff>0</xdr:rowOff>
        </xdr:to>
        <xdr:sp macro="" textlink="">
          <xdr:nvSpPr>
            <xdr:cNvPr id="5548" name="Check Box 428" hidden="1">
              <a:extLst>
                <a:ext uri="{63B3BB69-23CF-44E3-9099-C40C66FF867C}">
                  <a14:compatExt spid="_x0000_s55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273</xdr:row>
          <xdr:rowOff>180975</xdr:rowOff>
        </xdr:from>
        <xdr:to>
          <xdr:col>9</xdr:col>
          <xdr:colOff>114300</xdr:colOff>
          <xdr:row>274</xdr:row>
          <xdr:rowOff>190500</xdr:rowOff>
        </xdr:to>
        <xdr:sp macro="" textlink="">
          <xdr:nvSpPr>
            <xdr:cNvPr id="5549" name="Check Box 429" hidden="1">
              <a:extLst>
                <a:ext uri="{63B3BB69-23CF-44E3-9099-C40C66FF867C}">
                  <a14:compatExt spid="_x0000_s55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274</xdr:row>
          <xdr:rowOff>180975</xdr:rowOff>
        </xdr:from>
        <xdr:to>
          <xdr:col>9</xdr:col>
          <xdr:colOff>95250</xdr:colOff>
          <xdr:row>275</xdr:row>
          <xdr:rowOff>190500</xdr:rowOff>
        </xdr:to>
        <xdr:sp macro="" textlink="">
          <xdr:nvSpPr>
            <xdr:cNvPr id="5550" name="Check Box 430" hidden="1">
              <a:extLst>
                <a:ext uri="{63B3BB69-23CF-44E3-9099-C40C66FF867C}">
                  <a14:compatExt spid="_x0000_s55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275</xdr:row>
          <xdr:rowOff>171450</xdr:rowOff>
        </xdr:from>
        <xdr:to>
          <xdr:col>5</xdr:col>
          <xdr:colOff>28575</xdr:colOff>
          <xdr:row>276</xdr:row>
          <xdr:rowOff>180975</xdr:rowOff>
        </xdr:to>
        <xdr:sp macro="" textlink="">
          <xdr:nvSpPr>
            <xdr:cNvPr id="5551" name="Check Box 431" hidden="1">
              <a:extLst>
                <a:ext uri="{63B3BB69-23CF-44E3-9099-C40C66FF867C}">
                  <a14:compatExt spid="_x0000_s55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274</xdr:row>
          <xdr:rowOff>28575</xdr:rowOff>
        </xdr:from>
        <xdr:to>
          <xdr:col>50</xdr:col>
          <xdr:colOff>47625</xdr:colOff>
          <xdr:row>275</xdr:row>
          <xdr:rowOff>95250</xdr:rowOff>
        </xdr:to>
        <xdr:sp macro="" textlink="">
          <xdr:nvSpPr>
            <xdr:cNvPr id="5552" name="Check Box 432" hidden="1">
              <a:extLst>
                <a:ext uri="{63B3BB69-23CF-44E3-9099-C40C66FF867C}">
                  <a14:compatExt spid="_x0000_s5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275</xdr:row>
          <xdr:rowOff>57150</xdr:rowOff>
        </xdr:from>
        <xdr:to>
          <xdr:col>51</xdr:col>
          <xdr:colOff>66675</xdr:colOff>
          <xdr:row>277</xdr:row>
          <xdr:rowOff>0</xdr:rowOff>
        </xdr:to>
        <xdr:sp macro="" textlink="">
          <xdr:nvSpPr>
            <xdr:cNvPr id="5553" name="Check Box 433" hidden="1">
              <a:extLst>
                <a:ext uri="{63B3BB69-23CF-44E3-9099-C40C66FF867C}">
                  <a14:compatExt spid="_x0000_s55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276</xdr:row>
          <xdr:rowOff>180975</xdr:rowOff>
        </xdr:from>
        <xdr:to>
          <xdr:col>9</xdr:col>
          <xdr:colOff>114300</xdr:colOff>
          <xdr:row>277</xdr:row>
          <xdr:rowOff>190500</xdr:rowOff>
        </xdr:to>
        <xdr:sp macro="" textlink="">
          <xdr:nvSpPr>
            <xdr:cNvPr id="5554" name="Check Box 434" hidden="1">
              <a:extLst>
                <a:ext uri="{63B3BB69-23CF-44E3-9099-C40C66FF867C}">
                  <a14:compatExt spid="_x0000_s55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277</xdr:row>
          <xdr:rowOff>180975</xdr:rowOff>
        </xdr:from>
        <xdr:to>
          <xdr:col>9</xdr:col>
          <xdr:colOff>95250</xdr:colOff>
          <xdr:row>278</xdr:row>
          <xdr:rowOff>190500</xdr:rowOff>
        </xdr:to>
        <xdr:sp macro="" textlink="">
          <xdr:nvSpPr>
            <xdr:cNvPr id="5555" name="Check Box 435" hidden="1">
              <a:extLst>
                <a:ext uri="{63B3BB69-23CF-44E3-9099-C40C66FF867C}">
                  <a14:compatExt spid="_x0000_s5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278</xdr:row>
          <xdr:rowOff>171450</xdr:rowOff>
        </xdr:from>
        <xdr:to>
          <xdr:col>5</xdr:col>
          <xdr:colOff>28575</xdr:colOff>
          <xdr:row>279</xdr:row>
          <xdr:rowOff>180975</xdr:rowOff>
        </xdr:to>
        <xdr:sp macro="" textlink="">
          <xdr:nvSpPr>
            <xdr:cNvPr id="5556" name="Check Box 436" hidden="1">
              <a:extLst>
                <a:ext uri="{63B3BB69-23CF-44E3-9099-C40C66FF867C}">
                  <a14:compatExt spid="_x0000_s55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277</xdr:row>
          <xdr:rowOff>28575</xdr:rowOff>
        </xdr:from>
        <xdr:to>
          <xdr:col>50</xdr:col>
          <xdr:colOff>47625</xdr:colOff>
          <xdr:row>278</xdr:row>
          <xdr:rowOff>95250</xdr:rowOff>
        </xdr:to>
        <xdr:sp macro="" textlink="">
          <xdr:nvSpPr>
            <xdr:cNvPr id="5557" name="Check Box 437" hidden="1">
              <a:extLst>
                <a:ext uri="{63B3BB69-23CF-44E3-9099-C40C66FF867C}">
                  <a14:compatExt spid="_x0000_s55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278</xdr:row>
          <xdr:rowOff>57150</xdr:rowOff>
        </xdr:from>
        <xdr:to>
          <xdr:col>51</xdr:col>
          <xdr:colOff>66675</xdr:colOff>
          <xdr:row>280</xdr:row>
          <xdr:rowOff>0</xdr:rowOff>
        </xdr:to>
        <xdr:sp macro="" textlink="">
          <xdr:nvSpPr>
            <xdr:cNvPr id="5558" name="Check Box 438" hidden="1">
              <a:extLst>
                <a:ext uri="{63B3BB69-23CF-44E3-9099-C40C66FF867C}">
                  <a14:compatExt spid="_x0000_s5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279</xdr:row>
          <xdr:rowOff>180975</xdr:rowOff>
        </xdr:from>
        <xdr:to>
          <xdr:col>9</xdr:col>
          <xdr:colOff>114300</xdr:colOff>
          <xdr:row>280</xdr:row>
          <xdr:rowOff>190500</xdr:rowOff>
        </xdr:to>
        <xdr:sp macro="" textlink="">
          <xdr:nvSpPr>
            <xdr:cNvPr id="5559" name="Check Box 439" hidden="1">
              <a:extLst>
                <a:ext uri="{63B3BB69-23CF-44E3-9099-C40C66FF867C}">
                  <a14:compatExt spid="_x0000_s55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280</xdr:row>
          <xdr:rowOff>180975</xdr:rowOff>
        </xdr:from>
        <xdr:to>
          <xdr:col>9</xdr:col>
          <xdr:colOff>95250</xdr:colOff>
          <xdr:row>281</xdr:row>
          <xdr:rowOff>190500</xdr:rowOff>
        </xdr:to>
        <xdr:sp macro="" textlink="">
          <xdr:nvSpPr>
            <xdr:cNvPr id="5560" name="Check Box 440" hidden="1">
              <a:extLst>
                <a:ext uri="{63B3BB69-23CF-44E3-9099-C40C66FF867C}">
                  <a14:compatExt spid="_x0000_s5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281</xdr:row>
          <xdr:rowOff>171450</xdr:rowOff>
        </xdr:from>
        <xdr:to>
          <xdr:col>5</xdr:col>
          <xdr:colOff>28575</xdr:colOff>
          <xdr:row>282</xdr:row>
          <xdr:rowOff>180975</xdr:rowOff>
        </xdr:to>
        <xdr:sp macro="" textlink="">
          <xdr:nvSpPr>
            <xdr:cNvPr id="5561" name="Check Box 441" hidden="1">
              <a:extLst>
                <a:ext uri="{63B3BB69-23CF-44E3-9099-C40C66FF867C}">
                  <a14:compatExt spid="_x0000_s5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280</xdr:row>
          <xdr:rowOff>28575</xdr:rowOff>
        </xdr:from>
        <xdr:to>
          <xdr:col>50</xdr:col>
          <xdr:colOff>47625</xdr:colOff>
          <xdr:row>281</xdr:row>
          <xdr:rowOff>95250</xdr:rowOff>
        </xdr:to>
        <xdr:sp macro="" textlink="">
          <xdr:nvSpPr>
            <xdr:cNvPr id="5562" name="Check Box 442" hidden="1">
              <a:extLst>
                <a:ext uri="{63B3BB69-23CF-44E3-9099-C40C66FF867C}">
                  <a14:compatExt spid="_x0000_s5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281</xdr:row>
          <xdr:rowOff>57150</xdr:rowOff>
        </xdr:from>
        <xdr:to>
          <xdr:col>51</xdr:col>
          <xdr:colOff>66675</xdr:colOff>
          <xdr:row>283</xdr:row>
          <xdr:rowOff>0</xdr:rowOff>
        </xdr:to>
        <xdr:sp macro="" textlink="">
          <xdr:nvSpPr>
            <xdr:cNvPr id="5563" name="Check Box 443" hidden="1">
              <a:extLst>
                <a:ext uri="{63B3BB69-23CF-44E3-9099-C40C66FF867C}">
                  <a14:compatExt spid="_x0000_s5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282</xdr:row>
          <xdr:rowOff>180975</xdr:rowOff>
        </xdr:from>
        <xdr:to>
          <xdr:col>9</xdr:col>
          <xdr:colOff>114300</xdr:colOff>
          <xdr:row>283</xdr:row>
          <xdr:rowOff>190500</xdr:rowOff>
        </xdr:to>
        <xdr:sp macro="" textlink="">
          <xdr:nvSpPr>
            <xdr:cNvPr id="5565" name="Check Box 445" hidden="1">
              <a:extLst>
                <a:ext uri="{63B3BB69-23CF-44E3-9099-C40C66FF867C}">
                  <a14:compatExt spid="_x0000_s5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283</xdr:row>
          <xdr:rowOff>180975</xdr:rowOff>
        </xdr:from>
        <xdr:to>
          <xdr:col>9</xdr:col>
          <xdr:colOff>95250</xdr:colOff>
          <xdr:row>284</xdr:row>
          <xdr:rowOff>190500</xdr:rowOff>
        </xdr:to>
        <xdr:sp macro="" textlink="">
          <xdr:nvSpPr>
            <xdr:cNvPr id="5566" name="Check Box 446" hidden="1">
              <a:extLst>
                <a:ext uri="{63B3BB69-23CF-44E3-9099-C40C66FF867C}">
                  <a14:compatExt spid="_x0000_s5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284</xdr:row>
          <xdr:rowOff>171450</xdr:rowOff>
        </xdr:from>
        <xdr:to>
          <xdr:col>5</xdr:col>
          <xdr:colOff>28575</xdr:colOff>
          <xdr:row>285</xdr:row>
          <xdr:rowOff>180975</xdr:rowOff>
        </xdr:to>
        <xdr:sp macro="" textlink="">
          <xdr:nvSpPr>
            <xdr:cNvPr id="5567" name="Check Box 447" hidden="1">
              <a:extLst>
                <a:ext uri="{63B3BB69-23CF-44E3-9099-C40C66FF867C}">
                  <a14:compatExt spid="_x0000_s5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283</xdr:row>
          <xdr:rowOff>28575</xdr:rowOff>
        </xdr:from>
        <xdr:to>
          <xdr:col>50</xdr:col>
          <xdr:colOff>47625</xdr:colOff>
          <xdr:row>284</xdr:row>
          <xdr:rowOff>95250</xdr:rowOff>
        </xdr:to>
        <xdr:sp macro="" textlink="">
          <xdr:nvSpPr>
            <xdr:cNvPr id="5568" name="Check Box 448" hidden="1">
              <a:extLst>
                <a:ext uri="{63B3BB69-23CF-44E3-9099-C40C66FF867C}">
                  <a14:compatExt spid="_x0000_s5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284</xdr:row>
          <xdr:rowOff>57150</xdr:rowOff>
        </xdr:from>
        <xdr:to>
          <xdr:col>51</xdr:col>
          <xdr:colOff>66675</xdr:colOff>
          <xdr:row>286</xdr:row>
          <xdr:rowOff>0</xdr:rowOff>
        </xdr:to>
        <xdr:sp macro="" textlink="">
          <xdr:nvSpPr>
            <xdr:cNvPr id="5569" name="Check Box 449" hidden="1">
              <a:extLst>
                <a:ext uri="{63B3BB69-23CF-44E3-9099-C40C66FF867C}">
                  <a14:compatExt spid="_x0000_s5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285</xdr:row>
          <xdr:rowOff>180975</xdr:rowOff>
        </xdr:from>
        <xdr:to>
          <xdr:col>9</xdr:col>
          <xdr:colOff>114300</xdr:colOff>
          <xdr:row>286</xdr:row>
          <xdr:rowOff>190500</xdr:rowOff>
        </xdr:to>
        <xdr:sp macro="" textlink="">
          <xdr:nvSpPr>
            <xdr:cNvPr id="5570" name="Check Box 450" hidden="1">
              <a:extLst>
                <a:ext uri="{63B3BB69-23CF-44E3-9099-C40C66FF867C}">
                  <a14:compatExt spid="_x0000_s5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286</xdr:row>
          <xdr:rowOff>180975</xdr:rowOff>
        </xdr:from>
        <xdr:to>
          <xdr:col>9</xdr:col>
          <xdr:colOff>95250</xdr:colOff>
          <xdr:row>287</xdr:row>
          <xdr:rowOff>190500</xdr:rowOff>
        </xdr:to>
        <xdr:sp macro="" textlink="">
          <xdr:nvSpPr>
            <xdr:cNvPr id="5571" name="Check Box 451" hidden="1">
              <a:extLst>
                <a:ext uri="{63B3BB69-23CF-44E3-9099-C40C66FF867C}">
                  <a14:compatExt spid="_x0000_s5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287</xdr:row>
          <xdr:rowOff>171450</xdr:rowOff>
        </xdr:from>
        <xdr:to>
          <xdr:col>5</xdr:col>
          <xdr:colOff>28575</xdr:colOff>
          <xdr:row>288</xdr:row>
          <xdr:rowOff>180975</xdr:rowOff>
        </xdr:to>
        <xdr:sp macro="" textlink="">
          <xdr:nvSpPr>
            <xdr:cNvPr id="5572" name="Check Box 452" hidden="1">
              <a:extLst>
                <a:ext uri="{63B3BB69-23CF-44E3-9099-C40C66FF867C}">
                  <a14:compatExt spid="_x0000_s5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286</xdr:row>
          <xdr:rowOff>28575</xdr:rowOff>
        </xdr:from>
        <xdr:to>
          <xdr:col>50</xdr:col>
          <xdr:colOff>47625</xdr:colOff>
          <xdr:row>287</xdr:row>
          <xdr:rowOff>95250</xdr:rowOff>
        </xdr:to>
        <xdr:sp macro="" textlink="">
          <xdr:nvSpPr>
            <xdr:cNvPr id="5573" name="Check Box 453" hidden="1">
              <a:extLst>
                <a:ext uri="{63B3BB69-23CF-44E3-9099-C40C66FF867C}">
                  <a14:compatExt spid="_x0000_s5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287</xdr:row>
          <xdr:rowOff>57150</xdr:rowOff>
        </xdr:from>
        <xdr:to>
          <xdr:col>51</xdr:col>
          <xdr:colOff>66675</xdr:colOff>
          <xdr:row>289</xdr:row>
          <xdr:rowOff>0</xdr:rowOff>
        </xdr:to>
        <xdr:sp macro="" textlink="">
          <xdr:nvSpPr>
            <xdr:cNvPr id="5574" name="Check Box 454" hidden="1">
              <a:extLst>
                <a:ext uri="{63B3BB69-23CF-44E3-9099-C40C66FF867C}">
                  <a14:compatExt spid="_x0000_s5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369</xdr:row>
          <xdr:rowOff>152400</xdr:rowOff>
        </xdr:from>
        <xdr:to>
          <xdr:col>38</xdr:col>
          <xdr:colOff>28575</xdr:colOff>
          <xdr:row>371</xdr:row>
          <xdr:rowOff>19050</xdr:rowOff>
        </xdr:to>
        <xdr:sp macro="" textlink="">
          <xdr:nvSpPr>
            <xdr:cNvPr id="5580" name="Check Box 460" hidden="1">
              <a:extLst>
                <a:ext uri="{63B3BB69-23CF-44E3-9099-C40C66FF867C}">
                  <a14:compatExt spid="_x0000_s5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370</xdr:row>
          <xdr:rowOff>152400</xdr:rowOff>
        </xdr:from>
        <xdr:to>
          <xdr:col>36</xdr:col>
          <xdr:colOff>66675</xdr:colOff>
          <xdr:row>372</xdr:row>
          <xdr:rowOff>19050</xdr:rowOff>
        </xdr:to>
        <xdr:sp macro="" textlink="">
          <xdr:nvSpPr>
            <xdr:cNvPr id="5581" name="Check Box 461" hidden="1">
              <a:extLst>
                <a:ext uri="{63B3BB69-23CF-44E3-9099-C40C66FF867C}">
                  <a14:compatExt spid="_x0000_s5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371</xdr:row>
          <xdr:rowOff>161925</xdr:rowOff>
        </xdr:from>
        <xdr:to>
          <xdr:col>36</xdr:col>
          <xdr:colOff>19050</xdr:colOff>
          <xdr:row>373</xdr:row>
          <xdr:rowOff>28575</xdr:rowOff>
        </xdr:to>
        <xdr:sp macro="" textlink="">
          <xdr:nvSpPr>
            <xdr:cNvPr id="5582" name="Check Box 462" hidden="1">
              <a:extLst>
                <a:ext uri="{63B3BB69-23CF-44E3-9099-C40C66FF867C}">
                  <a14:compatExt spid="_x0000_s5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369</xdr:row>
          <xdr:rowOff>142875</xdr:rowOff>
        </xdr:from>
        <xdr:to>
          <xdr:col>10</xdr:col>
          <xdr:colOff>19050</xdr:colOff>
          <xdr:row>371</xdr:row>
          <xdr:rowOff>9525</xdr:rowOff>
        </xdr:to>
        <xdr:sp macro="" textlink="">
          <xdr:nvSpPr>
            <xdr:cNvPr id="5583" name="Check Box 463" hidden="1">
              <a:extLst>
                <a:ext uri="{63B3BB69-23CF-44E3-9099-C40C66FF867C}">
                  <a14:compatExt spid="_x0000_s5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370</xdr:row>
          <xdr:rowOff>142875</xdr:rowOff>
        </xdr:from>
        <xdr:to>
          <xdr:col>9</xdr:col>
          <xdr:colOff>28575</xdr:colOff>
          <xdr:row>372</xdr:row>
          <xdr:rowOff>9525</xdr:rowOff>
        </xdr:to>
        <xdr:sp macro="" textlink="">
          <xdr:nvSpPr>
            <xdr:cNvPr id="5584" name="Check Box 464" hidden="1">
              <a:extLst>
                <a:ext uri="{63B3BB69-23CF-44E3-9099-C40C66FF867C}">
                  <a14:compatExt spid="_x0000_s5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371</xdr:row>
          <xdr:rowOff>152400</xdr:rowOff>
        </xdr:from>
        <xdr:to>
          <xdr:col>8</xdr:col>
          <xdr:colOff>171450</xdr:colOff>
          <xdr:row>373</xdr:row>
          <xdr:rowOff>19050</xdr:rowOff>
        </xdr:to>
        <xdr:sp macro="" textlink="">
          <xdr:nvSpPr>
            <xdr:cNvPr id="5585" name="Check Box 465" hidden="1">
              <a:extLst>
                <a:ext uri="{63B3BB69-23CF-44E3-9099-C40C66FF867C}">
                  <a14:compatExt spid="_x0000_s5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365</xdr:row>
          <xdr:rowOff>152400</xdr:rowOff>
        </xdr:from>
        <xdr:to>
          <xdr:col>10</xdr:col>
          <xdr:colOff>28575</xdr:colOff>
          <xdr:row>367</xdr:row>
          <xdr:rowOff>19050</xdr:rowOff>
        </xdr:to>
        <xdr:sp macro="" textlink="">
          <xdr:nvSpPr>
            <xdr:cNvPr id="5586" name="Check Box 466" hidden="1">
              <a:extLst>
                <a:ext uri="{63B3BB69-23CF-44E3-9099-C40C66FF867C}">
                  <a14:compatExt spid="_x0000_s5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366</xdr:row>
          <xdr:rowOff>152400</xdr:rowOff>
        </xdr:from>
        <xdr:to>
          <xdr:col>9</xdr:col>
          <xdr:colOff>38100</xdr:colOff>
          <xdr:row>368</xdr:row>
          <xdr:rowOff>19050</xdr:rowOff>
        </xdr:to>
        <xdr:sp macro="" textlink="">
          <xdr:nvSpPr>
            <xdr:cNvPr id="5587" name="Check Box 467" hidden="1">
              <a:extLst>
                <a:ext uri="{63B3BB69-23CF-44E3-9099-C40C66FF867C}">
                  <a14:compatExt spid="_x0000_s5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367</xdr:row>
          <xdr:rowOff>161925</xdr:rowOff>
        </xdr:from>
        <xdr:to>
          <xdr:col>8</xdr:col>
          <xdr:colOff>180975</xdr:colOff>
          <xdr:row>369</xdr:row>
          <xdr:rowOff>28575</xdr:rowOff>
        </xdr:to>
        <xdr:sp macro="" textlink="">
          <xdr:nvSpPr>
            <xdr:cNvPr id="5588" name="Check Box 468" hidden="1">
              <a:extLst>
                <a:ext uri="{63B3BB69-23CF-44E3-9099-C40C66FF867C}">
                  <a14:compatExt spid="_x0000_s5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365</xdr:row>
          <xdr:rowOff>161925</xdr:rowOff>
        </xdr:from>
        <xdr:to>
          <xdr:col>38</xdr:col>
          <xdr:colOff>38100</xdr:colOff>
          <xdr:row>367</xdr:row>
          <xdr:rowOff>28575</xdr:rowOff>
        </xdr:to>
        <xdr:sp macro="" textlink="">
          <xdr:nvSpPr>
            <xdr:cNvPr id="5589" name="Check Box 469" hidden="1">
              <a:extLst>
                <a:ext uri="{63B3BB69-23CF-44E3-9099-C40C66FF867C}">
                  <a14:compatExt spid="_x0000_s5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366</xdr:row>
          <xdr:rowOff>161925</xdr:rowOff>
        </xdr:from>
        <xdr:to>
          <xdr:col>36</xdr:col>
          <xdr:colOff>76200</xdr:colOff>
          <xdr:row>368</xdr:row>
          <xdr:rowOff>28575</xdr:rowOff>
        </xdr:to>
        <xdr:sp macro="" textlink="">
          <xdr:nvSpPr>
            <xdr:cNvPr id="5590" name="Check Box 470" hidden="1">
              <a:extLst>
                <a:ext uri="{63B3BB69-23CF-44E3-9099-C40C66FF867C}">
                  <a14:compatExt spid="_x0000_s5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368</xdr:row>
          <xdr:rowOff>0</xdr:rowOff>
        </xdr:from>
        <xdr:to>
          <xdr:col>36</xdr:col>
          <xdr:colOff>28575</xdr:colOff>
          <xdr:row>369</xdr:row>
          <xdr:rowOff>38100</xdr:rowOff>
        </xdr:to>
        <xdr:sp macro="" textlink="">
          <xdr:nvSpPr>
            <xdr:cNvPr id="5591" name="Check Box 471" hidden="1">
              <a:extLst>
                <a:ext uri="{63B3BB69-23CF-44E3-9099-C40C66FF867C}">
                  <a14:compatExt spid="_x0000_s5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377</xdr:row>
          <xdr:rowOff>152400</xdr:rowOff>
        </xdr:from>
        <xdr:to>
          <xdr:col>38</xdr:col>
          <xdr:colOff>28575</xdr:colOff>
          <xdr:row>379</xdr:row>
          <xdr:rowOff>19050</xdr:rowOff>
        </xdr:to>
        <xdr:sp macro="" textlink="">
          <xdr:nvSpPr>
            <xdr:cNvPr id="5592" name="Check Box 472" hidden="1">
              <a:extLst>
                <a:ext uri="{63B3BB69-23CF-44E3-9099-C40C66FF867C}">
                  <a14:compatExt spid="_x0000_s5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378</xdr:row>
          <xdr:rowOff>152400</xdr:rowOff>
        </xdr:from>
        <xdr:to>
          <xdr:col>36</xdr:col>
          <xdr:colOff>66675</xdr:colOff>
          <xdr:row>380</xdr:row>
          <xdr:rowOff>19050</xdr:rowOff>
        </xdr:to>
        <xdr:sp macro="" textlink="">
          <xdr:nvSpPr>
            <xdr:cNvPr id="5593" name="Check Box 473" hidden="1">
              <a:extLst>
                <a:ext uri="{63B3BB69-23CF-44E3-9099-C40C66FF867C}">
                  <a14:compatExt spid="_x0000_s5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379</xdr:row>
          <xdr:rowOff>161925</xdr:rowOff>
        </xdr:from>
        <xdr:to>
          <xdr:col>36</xdr:col>
          <xdr:colOff>19050</xdr:colOff>
          <xdr:row>381</xdr:row>
          <xdr:rowOff>28575</xdr:rowOff>
        </xdr:to>
        <xdr:sp macro="" textlink="">
          <xdr:nvSpPr>
            <xdr:cNvPr id="5594" name="Check Box 474" hidden="1">
              <a:extLst>
                <a:ext uri="{63B3BB69-23CF-44E3-9099-C40C66FF867C}">
                  <a14:compatExt spid="_x0000_s5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377</xdr:row>
          <xdr:rowOff>142875</xdr:rowOff>
        </xdr:from>
        <xdr:to>
          <xdr:col>10</xdr:col>
          <xdr:colOff>19050</xdr:colOff>
          <xdr:row>379</xdr:row>
          <xdr:rowOff>9525</xdr:rowOff>
        </xdr:to>
        <xdr:sp macro="" textlink="">
          <xdr:nvSpPr>
            <xdr:cNvPr id="5595" name="Check Box 475" hidden="1">
              <a:extLst>
                <a:ext uri="{63B3BB69-23CF-44E3-9099-C40C66FF867C}">
                  <a14:compatExt spid="_x0000_s5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378</xdr:row>
          <xdr:rowOff>142875</xdr:rowOff>
        </xdr:from>
        <xdr:to>
          <xdr:col>9</xdr:col>
          <xdr:colOff>28575</xdr:colOff>
          <xdr:row>380</xdr:row>
          <xdr:rowOff>9525</xdr:rowOff>
        </xdr:to>
        <xdr:sp macro="" textlink="">
          <xdr:nvSpPr>
            <xdr:cNvPr id="5596" name="Check Box 476" hidden="1">
              <a:extLst>
                <a:ext uri="{63B3BB69-23CF-44E3-9099-C40C66FF867C}">
                  <a14:compatExt spid="_x0000_s5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379</xdr:row>
          <xdr:rowOff>152400</xdr:rowOff>
        </xdr:from>
        <xdr:to>
          <xdr:col>8</xdr:col>
          <xdr:colOff>171450</xdr:colOff>
          <xdr:row>381</xdr:row>
          <xdr:rowOff>19050</xdr:rowOff>
        </xdr:to>
        <xdr:sp macro="" textlink="">
          <xdr:nvSpPr>
            <xdr:cNvPr id="5597" name="Check Box 477" hidden="1">
              <a:extLst>
                <a:ext uri="{63B3BB69-23CF-44E3-9099-C40C66FF867C}">
                  <a14:compatExt spid="_x0000_s5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373</xdr:row>
          <xdr:rowOff>152400</xdr:rowOff>
        </xdr:from>
        <xdr:to>
          <xdr:col>10</xdr:col>
          <xdr:colOff>28575</xdr:colOff>
          <xdr:row>375</xdr:row>
          <xdr:rowOff>19050</xdr:rowOff>
        </xdr:to>
        <xdr:sp macro="" textlink="">
          <xdr:nvSpPr>
            <xdr:cNvPr id="5598" name="Check Box 478" hidden="1">
              <a:extLst>
                <a:ext uri="{63B3BB69-23CF-44E3-9099-C40C66FF867C}">
                  <a14:compatExt spid="_x0000_s5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374</xdr:row>
          <xdr:rowOff>152400</xdr:rowOff>
        </xdr:from>
        <xdr:to>
          <xdr:col>9</xdr:col>
          <xdr:colOff>38100</xdr:colOff>
          <xdr:row>376</xdr:row>
          <xdr:rowOff>19050</xdr:rowOff>
        </xdr:to>
        <xdr:sp macro="" textlink="">
          <xdr:nvSpPr>
            <xdr:cNvPr id="5599" name="Check Box 479" hidden="1">
              <a:extLst>
                <a:ext uri="{63B3BB69-23CF-44E3-9099-C40C66FF867C}">
                  <a14:compatExt spid="_x0000_s5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375</xdr:row>
          <xdr:rowOff>161925</xdr:rowOff>
        </xdr:from>
        <xdr:to>
          <xdr:col>8</xdr:col>
          <xdr:colOff>180975</xdr:colOff>
          <xdr:row>377</xdr:row>
          <xdr:rowOff>28575</xdr:rowOff>
        </xdr:to>
        <xdr:sp macro="" textlink="">
          <xdr:nvSpPr>
            <xdr:cNvPr id="5600" name="Check Box 480" hidden="1">
              <a:extLst>
                <a:ext uri="{63B3BB69-23CF-44E3-9099-C40C66FF867C}">
                  <a14:compatExt spid="_x0000_s5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373</xdr:row>
          <xdr:rowOff>161925</xdr:rowOff>
        </xdr:from>
        <xdr:to>
          <xdr:col>38</xdr:col>
          <xdr:colOff>38100</xdr:colOff>
          <xdr:row>375</xdr:row>
          <xdr:rowOff>28575</xdr:rowOff>
        </xdr:to>
        <xdr:sp macro="" textlink="">
          <xdr:nvSpPr>
            <xdr:cNvPr id="5601" name="Check Box 481" hidden="1">
              <a:extLst>
                <a:ext uri="{63B3BB69-23CF-44E3-9099-C40C66FF867C}">
                  <a14:compatExt spid="_x0000_s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374</xdr:row>
          <xdr:rowOff>161925</xdr:rowOff>
        </xdr:from>
        <xdr:to>
          <xdr:col>36</xdr:col>
          <xdr:colOff>76200</xdr:colOff>
          <xdr:row>376</xdr:row>
          <xdr:rowOff>28575</xdr:rowOff>
        </xdr:to>
        <xdr:sp macro="" textlink="">
          <xdr:nvSpPr>
            <xdr:cNvPr id="5602" name="Check Box 482" hidden="1">
              <a:extLst>
                <a:ext uri="{63B3BB69-23CF-44E3-9099-C40C66FF867C}">
                  <a14:compatExt spid="_x0000_s5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376</xdr:row>
          <xdr:rowOff>0</xdr:rowOff>
        </xdr:from>
        <xdr:to>
          <xdr:col>36</xdr:col>
          <xdr:colOff>28575</xdr:colOff>
          <xdr:row>377</xdr:row>
          <xdr:rowOff>38100</xdr:rowOff>
        </xdr:to>
        <xdr:sp macro="" textlink="">
          <xdr:nvSpPr>
            <xdr:cNvPr id="5603" name="Check Box 483" hidden="1">
              <a:extLst>
                <a:ext uri="{63B3BB69-23CF-44E3-9099-C40C66FF867C}">
                  <a14:compatExt spid="_x0000_s5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385</xdr:row>
          <xdr:rowOff>152400</xdr:rowOff>
        </xdr:from>
        <xdr:to>
          <xdr:col>38</xdr:col>
          <xdr:colOff>28575</xdr:colOff>
          <xdr:row>387</xdr:row>
          <xdr:rowOff>19050</xdr:rowOff>
        </xdr:to>
        <xdr:sp macro="" textlink="">
          <xdr:nvSpPr>
            <xdr:cNvPr id="5604" name="Check Box 484" hidden="1">
              <a:extLst>
                <a:ext uri="{63B3BB69-23CF-44E3-9099-C40C66FF867C}">
                  <a14:compatExt spid="_x0000_s5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386</xdr:row>
          <xdr:rowOff>152400</xdr:rowOff>
        </xdr:from>
        <xdr:to>
          <xdr:col>36</xdr:col>
          <xdr:colOff>66675</xdr:colOff>
          <xdr:row>388</xdr:row>
          <xdr:rowOff>19050</xdr:rowOff>
        </xdr:to>
        <xdr:sp macro="" textlink="">
          <xdr:nvSpPr>
            <xdr:cNvPr id="5605" name="Check Box 485" hidden="1">
              <a:extLst>
                <a:ext uri="{63B3BB69-23CF-44E3-9099-C40C66FF867C}">
                  <a14:compatExt spid="_x0000_s5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387</xdr:row>
          <xdr:rowOff>161925</xdr:rowOff>
        </xdr:from>
        <xdr:to>
          <xdr:col>36</xdr:col>
          <xdr:colOff>19050</xdr:colOff>
          <xdr:row>389</xdr:row>
          <xdr:rowOff>28575</xdr:rowOff>
        </xdr:to>
        <xdr:sp macro="" textlink="">
          <xdr:nvSpPr>
            <xdr:cNvPr id="5606" name="Check Box 486" hidden="1">
              <a:extLst>
                <a:ext uri="{63B3BB69-23CF-44E3-9099-C40C66FF867C}">
                  <a14:compatExt spid="_x0000_s5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385</xdr:row>
          <xdr:rowOff>142875</xdr:rowOff>
        </xdr:from>
        <xdr:to>
          <xdr:col>10</xdr:col>
          <xdr:colOff>19050</xdr:colOff>
          <xdr:row>387</xdr:row>
          <xdr:rowOff>9525</xdr:rowOff>
        </xdr:to>
        <xdr:sp macro="" textlink="">
          <xdr:nvSpPr>
            <xdr:cNvPr id="5607" name="Check Box 487" hidden="1">
              <a:extLst>
                <a:ext uri="{63B3BB69-23CF-44E3-9099-C40C66FF867C}">
                  <a14:compatExt spid="_x0000_s5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386</xdr:row>
          <xdr:rowOff>142875</xdr:rowOff>
        </xdr:from>
        <xdr:to>
          <xdr:col>9</xdr:col>
          <xdr:colOff>28575</xdr:colOff>
          <xdr:row>388</xdr:row>
          <xdr:rowOff>9525</xdr:rowOff>
        </xdr:to>
        <xdr:sp macro="" textlink="">
          <xdr:nvSpPr>
            <xdr:cNvPr id="5608" name="Check Box 488" hidden="1">
              <a:extLst>
                <a:ext uri="{63B3BB69-23CF-44E3-9099-C40C66FF867C}">
                  <a14:compatExt spid="_x0000_s5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387</xdr:row>
          <xdr:rowOff>152400</xdr:rowOff>
        </xdr:from>
        <xdr:to>
          <xdr:col>8</xdr:col>
          <xdr:colOff>171450</xdr:colOff>
          <xdr:row>389</xdr:row>
          <xdr:rowOff>19050</xdr:rowOff>
        </xdr:to>
        <xdr:sp macro="" textlink="">
          <xdr:nvSpPr>
            <xdr:cNvPr id="5609" name="Check Box 489" hidden="1">
              <a:extLst>
                <a:ext uri="{63B3BB69-23CF-44E3-9099-C40C66FF867C}">
                  <a14:compatExt spid="_x0000_s5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381</xdr:row>
          <xdr:rowOff>152400</xdr:rowOff>
        </xdr:from>
        <xdr:to>
          <xdr:col>10</xdr:col>
          <xdr:colOff>28575</xdr:colOff>
          <xdr:row>383</xdr:row>
          <xdr:rowOff>19050</xdr:rowOff>
        </xdr:to>
        <xdr:sp macro="" textlink="">
          <xdr:nvSpPr>
            <xdr:cNvPr id="5610" name="Check Box 490" hidden="1">
              <a:extLst>
                <a:ext uri="{63B3BB69-23CF-44E3-9099-C40C66FF867C}">
                  <a14:compatExt spid="_x0000_s5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382</xdr:row>
          <xdr:rowOff>152400</xdr:rowOff>
        </xdr:from>
        <xdr:to>
          <xdr:col>9</xdr:col>
          <xdr:colOff>38100</xdr:colOff>
          <xdr:row>384</xdr:row>
          <xdr:rowOff>19050</xdr:rowOff>
        </xdr:to>
        <xdr:sp macro="" textlink="">
          <xdr:nvSpPr>
            <xdr:cNvPr id="5611" name="Check Box 491" hidden="1">
              <a:extLst>
                <a:ext uri="{63B3BB69-23CF-44E3-9099-C40C66FF867C}">
                  <a14:compatExt spid="_x0000_s5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383</xdr:row>
          <xdr:rowOff>161925</xdr:rowOff>
        </xdr:from>
        <xdr:to>
          <xdr:col>8</xdr:col>
          <xdr:colOff>180975</xdr:colOff>
          <xdr:row>385</xdr:row>
          <xdr:rowOff>28575</xdr:rowOff>
        </xdr:to>
        <xdr:sp macro="" textlink="">
          <xdr:nvSpPr>
            <xdr:cNvPr id="5612" name="Check Box 492" hidden="1">
              <a:extLst>
                <a:ext uri="{63B3BB69-23CF-44E3-9099-C40C66FF867C}">
                  <a14:compatExt spid="_x0000_s5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381</xdr:row>
          <xdr:rowOff>161925</xdr:rowOff>
        </xdr:from>
        <xdr:to>
          <xdr:col>38</xdr:col>
          <xdr:colOff>38100</xdr:colOff>
          <xdr:row>383</xdr:row>
          <xdr:rowOff>28575</xdr:rowOff>
        </xdr:to>
        <xdr:sp macro="" textlink="">
          <xdr:nvSpPr>
            <xdr:cNvPr id="5613" name="Check Box 493" hidden="1">
              <a:extLst>
                <a:ext uri="{63B3BB69-23CF-44E3-9099-C40C66FF867C}">
                  <a14:compatExt spid="_x0000_s5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382</xdr:row>
          <xdr:rowOff>161925</xdr:rowOff>
        </xdr:from>
        <xdr:to>
          <xdr:col>36</xdr:col>
          <xdr:colOff>76200</xdr:colOff>
          <xdr:row>384</xdr:row>
          <xdr:rowOff>28575</xdr:rowOff>
        </xdr:to>
        <xdr:sp macro="" textlink="">
          <xdr:nvSpPr>
            <xdr:cNvPr id="5614" name="Check Box 494" hidden="1">
              <a:extLst>
                <a:ext uri="{63B3BB69-23CF-44E3-9099-C40C66FF867C}">
                  <a14:compatExt spid="_x0000_s5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384</xdr:row>
          <xdr:rowOff>0</xdr:rowOff>
        </xdr:from>
        <xdr:to>
          <xdr:col>36</xdr:col>
          <xdr:colOff>28575</xdr:colOff>
          <xdr:row>385</xdr:row>
          <xdr:rowOff>38100</xdr:rowOff>
        </xdr:to>
        <xdr:sp macro="" textlink="">
          <xdr:nvSpPr>
            <xdr:cNvPr id="5615" name="Check Box 495" hidden="1">
              <a:extLst>
                <a:ext uri="{63B3BB69-23CF-44E3-9099-C40C66FF867C}">
                  <a14:compatExt spid="_x0000_s5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393</xdr:row>
          <xdr:rowOff>152400</xdr:rowOff>
        </xdr:from>
        <xdr:to>
          <xdr:col>38</xdr:col>
          <xdr:colOff>28575</xdr:colOff>
          <xdr:row>395</xdr:row>
          <xdr:rowOff>19050</xdr:rowOff>
        </xdr:to>
        <xdr:sp macro="" textlink="">
          <xdr:nvSpPr>
            <xdr:cNvPr id="5628" name="Check Box 508" hidden="1">
              <a:extLst>
                <a:ext uri="{63B3BB69-23CF-44E3-9099-C40C66FF867C}">
                  <a14:compatExt spid="_x0000_s5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394</xdr:row>
          <xdr:rowOff>152400</xdr:rowOff>
        </xdr:from>
        <xdr:to>
          <xdr:col>36</xdr:col>
          <xdr:colOff>66675</xdr:colOff>
          <xdr:row>396</xdr:row>
          <xdr:rowOff>19050</xdr:rowOff>
        </xdr:to>
        <xdr:sp macro="" textlink="">
          <xdr:nvSpPr>
            <xdr:cNvPr id="5629" name="Check Box 509" hidden="1">
              <a:extLst>
                <a:ext uri="{63B3BB69-23CF-44E3-9099-C40C66FF867C}">
                  <a14:compatExt spid="_x0000_s5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395</xdr:row>
          <xdr:rowOff>161925</xdr:rowOff>
        </xdr:from>
        <xdr:to>
          <xdr:col>36</xdr:col>
          <xdr:colOff>19050</xdr:colOff>
          <xdr:row>397</xdr:row>
          <xdr:rowOff>28575</xdr:rowOff>
        </xdr:to>
        <xdr:sp macro="" textlink="">
          <xdr:nvSpPr>
            <xdr:cNvPr id="5630" name="Check Box 510" hidden="1">
              <a:extLst>
                <a:ext uri="{63B3BB69-23CF-44E3-9099-C40C66FF867C}">
                  <a14:compatExt spid="_x0000_s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393</xdr:row>
          <xdr:rowOff>142875</xdr:rowOff>
        </xdr:from>
        <xdr:to>
          <xdr:col>10</xdr:col>
          <xdr:colOff>19050</xdr:colOff>
          <xdr:row>395</xdr:row>
          <xdr:rowOff>9525</xdr:rowOff>
        </xdr:to>
        <xdr:sp macro="" textlink="">
          <xdr:nvSpPr>
            <xdr:cNvPr id="5631" name="Check Box 511" hidden="1">
              <a:extLst>
                <a:ext uri="{63B3BB69-23CF-44E3-9099-C40C66FF867C}">
                  <a14:compatExt spid="_x0000_s5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394</xdr:row>
          <xdr:rowOff>142875</xdr:rowOff>
        </xdr:from>
        <xdr:to>
          <xdr:col>9</xdr:col>
          <xdr:colOff>28575</xdr:colOff>
          <xdr:row>396</xdr:row>
          <xdr:rowOff>9525</xdr:rowOff>
        </xdr:to>
        <xdr:sp macro="" textlink="">
          <xdr:nvSpPr>
            <xdr:cNvPr id="5632" name="Check Box 512" hidden="1">
              <a:extLst>
                <a:ext uri="{63B3BB69-23CF-44E3-9099-C40C66FF867C}">
                  <a14:compatExt spid="_x0000_s5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395</xdr:row>
          <xdr:rowOff>152400</xdr:rowOff>
        </xdr:from>
        <xdr:to>
          <xdr:col>8</xdr:col>
          <xdr:colOff>171450</xdr:colOff>
          <xdr:row>397</xdr:row>
          <xdr:rowOff>19050</xdr:rowOff>
        </xdr:to>
        <xdr:sp macro="" textlink="">
          <xdr:nvSpPr>
            <xdr:cNvPr id="5633" name="Check Box 513" hidden="1">
              <a:extLst>
                <a:ext uri="{63B3BB69-23CF-44E3-9099-C40C66FF867C}">
                  <a14:compatExt spid="_x0000_s5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389</xdr:row>
          <xdr:rowOff>152400</xdr:rowOff>
        </xdr:from>
        <xdr:to>
          <xdr:col>10</xdr:col>
          <xdr:colOff>28575</xdr:colOff>
          <xdr:row>391</xdr:row>
          <xdr:rowOff>19050</xdr:rowOff>
        </xdr:to>
        <xdr:sp macro="" textlink="">
          <xdr:nvSpPr>
            <xdr:cNvPr id="5634" name="Check Box 514" hidden="1">
              <a:extLst>
                <a:ext uri="{63B3BB69-23CF-44E3-9099-C40C66FF867C}">
                  <a14:compatExt spid="_x0000_s5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390</xdr:row>
          <xdr:rowOff>152400</xdr:rowOff>
        </xdr:from>
        <xdr:to>
          <xdr:col>9</xdr:col>
          <xdr:colOff>38100</xdr:colOff>
          <xdr:row>392</xdr:row>
          <xdr:rowOff>19050</xdr:rowOff>
        </xdr:to>
        <xdr:sp macro="" textlink="">
          <xdr:nvSpPr>
            <xdr:cNvPr id="5635" name="Check Box 515" hidden="1">
              <a:extLst>
                <a:ext uri="{63B3BB69-23CF-44E3-9099-C40C66FF867C}">
                  <a14:compatExt spid="_x0000_s5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391</xdr:row>
          <xdr:rowOff>161925</xdr:rowOff>
        </xdr:from>
        <xdr:to>
          <xdr:col>8</xdr:col>
          <xdr:colOff>180975</xdr:colOff>
          <xdr:row>393</xdr:row>
          <xdr:rowOff>28575</xdr:rowOff>
        </xdr:to>
        <xdr:sp macro="" textlink="">
          <xdr:nvSpPr>
            <xdr:cNvPr id="5636" name="Check Box 516" hidden="1">
              <a:extLst>
                <a:ext uri="{63B3BB69-23CF-44E3-9099-C40C66FF867C}">
                  <a14:compatExt spid="_x0000_s5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389</xdr:row>
          <xdr:rowOff>161925</xdr:rowOff>
        </xdr:from>
        <xdr:to>
          <xdr:col>38</xdr:col>
          <xdr:colOff>38100</xdr:colOff>
          <xdr:row>391</xdr:row>
          <xdr:rowOff>28575</xdr:rowOff>
        </xdr:to>
        <xdr:sp macro="" textlink="">
          <xdr:nvSpPr>
            <xdr:cNvPr id="5637" name="Check Box 517" hidden="1">
              <a:extLst>
                <a:ext uri="{63B3BB69-23CF-44E3-9099-C40C66FF867C}">
                  <a14:compatExt spid="_x0000_s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390</xdr:row>
          <xdr:rowOff>161925</xdr:rowOff>
        </xdr:from>
        <xdr:to>
          <xdr:col>36</xdr:col>
          <xdr:colOff>76200</xdr:colOff>
          <xdr:row>392</xdr:row>
          <xdr:rowOff>28575</xdr:rowOff>
        </xdr:to>
        <xdr:sp macro="" textlink="">
          <xdr:nvSpPr>
            <xdr:cNvPr id="5638" name="Check Box 518" hidden="1">
              <a:extLst>
                <a:ext uri="{63B3BB69-23CF-44E3-9099-C40C66FF867C}">
                  <a14:compatExt spid="_x0000_s5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392</xdr:row>
          <xdr:rowOff>0</xdr:rowOff>
        </xdr:from>
        <xdr:to>
          <xdr:col>36</xdr:col>
          <xdr:colOff>28575</xdr:colOff>
          <xdr:row>393</xdr:row>
          <xdr:rowOff>38100</xdr:rowOff>
        </xdr:to>
        <xdr:sp macro="" textlink="">
          <xdr:nvSpPr>
            <xdr:cNvPr id="5639" name="Check Box 519" hidden="1">
              <a:extLst>
                <a:ext uri="{63B3BB69-23CF-44E3-9099-C40C66FF867C}">
                  <a14:compatExt spid="_x0000_s5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397</xdr:row>
          <xdr:rowOff>152400</xdr:rowOff>
        </xdr:from>
        <xdr:to>
          <xdr:col>38</xdr:col>
          <xdr:colOff>28575</xdr:colOff>
          <xdr:row>399</xdr:row>
          <xdr:rowOff>19050</xdr:rowOff>
        </xdr:to>
        <xdr:sp macro="" textlink="">
          <xdr:nvSpPr>
            <xdr:cNvPr id="5640" name="Check Box 520" hidden="1">
              <a:extLst>
                <a:ext uri="{63B3BB69-23CF-44E3-9099-C40C66FF867C}">
                  <a14:compatExt spid="_x0000_s5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398</xdr:row>
          <xdr:rowOff>152400</xdr:rowOff>
        </xdr:from>
        <xdr:to>
          <xdr:col>36</xdr:col>
          <xdr:colOff>66675</xdr:colOff>
          <xdr:row>400</xdr:row>
          <xdr:rowOff>19050</xdr:rowOff>
        </xdr:to>
        <xdr:sp macro="" textlink="">
          <xdr:nvSpPr>
            <xdr:cNvPr id="5641" name="Check Box 521" hidden="1">
              <a:extLst>
                <a:ext uri="{63B3BB69-23CF-44E3-9099-C40C66FF867C}">
                  <a14:compatExt spid="_x0000_s5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399</xdr:row>
          <xdr:rowOff>161925</xdr:rowOff>
        </xdr:from>
        <xdr:to>
          <xdr:col>36</xdr:col>
          <xdr:colOff>19050</xdr:colOff>
          <xdr:row>401</xdr:row>
          <xdr:rowOff>28575</xdr:rowOff>
        </xdr:to>
        <xdr:sp macro="" textlink="">
          <xdr:nvSpPr>
            <xdr:cNvPr id="5642" name="Check Box 522" hidden="1">
              <a:extLst>
                <a:ext uri="{63B3BB69-23CF-44E3-9099-C40C66FF867C}">
                  <a14:compatExt spid="_x0000_s5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397</xdr:row>
          <xdr:rowOff>142875</xdr:rowOff>
        </xdr:from>
        <xdr:to>
          <xdr:col>10</xdr:col>
          <xdr:colOff>19050</xdr:colOff>
          <xdr:row>399</xdr:row>
          <xdr:rowOff>9525</xdr:rowOff>
        </xdr:to>
        <xdr:sp macro="" textlink="">
          <xdr:nvSpPr>
            <xdr:cNvPr id="5643" name="Check Box 523" hidden="1">
              <a:extLst>
                <a:ext uri="{63B3BB69-23CF-44E3-9099-C40C66FF867C}">
                  <a14:compatExt spid="_x0000_s5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398</xdr:row>
          <xdr:rowOff>142875</xdr:rowOff>
        </xdr:from>
        <xdr:to>
          <xdr:col>9</xdr:col>
          <xdr:colOff>28575</xdr:colOff>
          <xdr:row>400</xdr:row>
          <xdr:rowOff>9525</xdr:rowOff>
        </xdr:to>
        <xdr:sp macro="" textlink="">
          <xdr:nvSpPr>
            <xdr:cNvPr id="5644" name="Check Box 524" hidden="1">
              <a:extLst>
                <a:ext uri="{63B3BB69-23CF-44E3-9099-C40C66FF867C}">
                  <a14:compatExt spid="_x0000_s5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399</xdr:row>
          <xdr:rowOff>152400</xdr:rowOff>
        </xdr:from>
        <xdr:to>
          <xdr:col>8</xdr:col>
          <xdr:colOff>171450</xdr:colOff>
          <xdr:row>401</xdr:row>
          <xdr:rowOff>19050</xdr:rowOff>
        </xdr:to>
        <xdr:sp macro="" textlink="">
          <xdr:nvSpPr>
            <xdr:cNvPr id="5645" name="Check Box 525" hidden="1">
              <a:extLst>
                <a:ext uri="{63B3BB69-23CF-44E3-9099-C40C66FF867C}">
                  <a14:compatExt spid="_x0000_s5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401</xdr:row>
          <xdr:rowOff>152400</xdr:rowOff>
        </xdr:from>
        <xdr:to>
          <xdr:col>38</xdr:col>
          <xdr:colOff>28575</xdr:colOff>
          <xdr:row>403</xdr:row>
          <xdr:rowOff>19050</xdr:rowOff>
        </xdr:to>
        <xdr:sp macro="" textlink="">
          <xdr:nvSpPr>
            <xdr:cNvPr id="5646" name="Check Box 526" hidden="1">
              <a:extLst>
                <a:ext uri="{63B3BB69-23CF-44E3-9099-C40C66FF867C}">
                  <a14:compatExt spid="_x0000_s5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402</xdr:row>
          <xdr:rowOff>152400</xdr:rowOff>
        </xdr:from>
        <xdr:to>
          <xdr:col>36</xdr:col>
          <xdr:colOff>66675</xdr:colOff>
          <xdr:row>404</xdr:row>
          <xdr:rowOff>19050</xdr:rowOff>
        </xdr:to>
        <xdr:sp macro="" textlink="">
          <xdr:nvSpPr>
            <xdr:cNvPr id="5647" name="Check Box 527" hidden="1">
              <a:extLst>
                <a:ext uri="{63B3BB69-23CF-44E3-9099-C40C66FF867C}">
                  <a14:compatExt spid="_x0000_s5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403</xdr:row>
          <xdr:rowOff>161925</xdr:rowOff>
        </xdr:from>
        <xdr:to>
          <xdr:col>36</xdr:col>
          <xdr:colOff>19050</xdr:colOff>
          <xdr:row>405</xdr:row>
          <xdr:rowOff>28575</xdr:rowOff>
        </xdr:to>
        <xdr:sp macro="" textlink="">
          <xdr:nvSpPr>
            <xdr:cNvPr id="5648" name="Check Box 528" hidden="1">
              <a:extLst>
                <a:ext uri="{63B3BB69-23CF-44E3-9099-C40C66FF867C}">
                  <a14:compatExt spid="_x0000_s5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401</xdr:row>
          <xdr:rowOff>142875</xdr:rowOff>
        </xdr:from>
        <xdr:to>
          <xdr:col>10</xdr:col>
          <xdr:colOff>19050</xdr:colOff>
          <xdr:row>403</xdr:row>
          <xdr:rowOff>9525</xdr:rowOff>
        </xdr:to>
        <xdr:sp macro="" textlink="">
          <xdr:nvSpPr>
            <xdr:cNvPr id="5649" name="Check Box 529" hidden="1">
              <a:extLst>
                <a:ext uri="{63B3BB69-23CF-44E3-9099-C40C66FF867C}">
                  <a14:compatExt spid="_x0000_s5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402</xdr:row>
          <xdr:rowOff>142875</xdr:rowOff>
        </xdr:from>
        <xdr:to>
          <xdr:col>9</xdr:col>
          <xdr:colOff>28575</xdr:colOff>
          <xdr:row>404</xdr:row>
          <xdr:rowOff>9525</xdr:rowOff>
        </xdr:to>
        <xdr:sp macro="" textlink="">
          <xdr:nvSpPr>
            <xdr:cNvPr id="5650" name="Check Box 530" hidden="1">
              <a:extLst>
                <a:ext uri="{63B3BB69-23CF-44E3-9099-C40C66FF867C}">
                  <a14:compatExt spid="_x0000_s5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403</xdr:row>
          <xdr:rowOff>152400</xdr:rowOff>
        </xdr:from>
        <xdr:to>
          <xdr:col>8</xdr:col>
          <xdr:colOff>171450</xdr:colOff>
          <xdr:row>405</xdr:row>
          <xdr:rowOff>19050</xdr:rowOff>
        </xdr:to>
        <xdr:sp macro="" textlink="">
          <xdr:nvSpPr>
            <xdr:cNvPr id="5651" name="Check Box 531" hidden="1">
              <a:extLst>
                <a:ext uri="{63B3BB69-23CF-44E3-9099-C40C66FF867C}">
                  <a14:compatExt spid="_x0000_s5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405</xdr:row>
          <xdr:rowOff>152400</xdr:rowOff>
        </xdr:from>
        <xdr:to>
          <xdr:col>38</xdr:col>
          <xdr:colOff>28575</xdr:colOff>
          <xdr:row>407</xdr:row>
          <xdr:rowOff>19050</xdr:rowOff>
        </xdr:to>
        <xdr:sp macro="" textlink="">
          <xdr:nvSpPr>
            <xdr:cNvPr id="5652" name="Check Box 532" hidden="1">
              <a:extLst>
                <a:ext uri="{63B3BB69-23CF-44E3-9099-C40C66FF867C}">
                  <a14:compatExt spid="_x0000_s5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406</xdr:row>
          <xdr:rowOff>152400</xdr:rowOff>
        </xdr:from>
        <xdr:to>
          <xdr:col>36</xdr:col>
          <xdr:colOff>66675</xdr:colOff>
          <xdr:row>408</xdr:row>
          <xdr:rowOff>19050</xdr:rowOff>
        </xdr:to>
        <xdr:sp macro="" textlink="">
          <xdr:nvSpPr>
            <xdr:cNvPr id="5653" name="Check Box 533" hidden="1">
              <a:extLst>
                <a:ext uri="{63B3BB69-23CF-44E3-9099-C40C66FF867C}">
                  <a14:compatExt spid="_x0000_s5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407</xdr:row>
          <xdr:rowOff>161925</xdr:rowOff>
        </xdr:from>
        <xdr:to>
          <xdr:col>36</xdr:col>
          <xdr:colOff>19050</xdr:colOff>
          <xdr:row>409</xdr:row>
          <xdr:rowOff>28575</xdr:rowOff>
        </xdr:to>
        <xdr:sp macro="" textlink="">
          <xdr:nvSpPr>
            <xdr:cNvPr id="5654" name="Check Box 534" hidden="1">
              <a:extLst>
                <a:ext uri="{63B3BB69-23CF-44E3-9099-C40C66FF867C}">
                  <a14:compatExt spid="_x0000_s5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405</xdr:row>
          <xdr:rowOff>142875</xdr:rowOff>
        </xdr:from>
        <xdr:to>
          <xdr:col>10</xdr:col>
          <xdr:colOff>19050</xdr:colOff>
          <xdr:row>407</xdr:row>
          <xdr:rowOff>9525</xdr:rowOff>
        </xdr:to>
        <xdr:sp macro="" textlink="">
          <xdr:nvSpPr>
            <xdr:cNvPr id="5655" name="Check Box 535" hidden="1">
              <a:extLst>
                <a:ext uri="{63B3BB69-23CF-44E3-9099-C40C66FF867C}">
                  <a14:compatExt spid="_x0000_s5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406</xdr:row>
          <xdr:rowOff>142875</xdr:rowOff>
        </xdr:from>
        <xdr:to>
          <xdr:col>9</xdr:col>
          <xdr:colOff>28575</xdr:colOff>
          <xdr:row>408</xdr:row>
          <xdr:rowOff>9525</xdr:rowOff>
        </xdr:to>
        <xdr:sp macro="" textlink="">
          <xdr:nvSpPr>
            <xdr:cNvPr id="5656" name="Check Box 536" hidden="1">
              <a:extLst>
                <a:ext uri="{63B3BB69-23CF-44E3-9099-C40C66FF867C}">
                  <a14:compatExt spid="_x0000_s5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407</xdr:row>
          <xdr:rowOff>152400</xdr:rowOff>
        </xdr:from>
        <xdr:to>
          <xdr:col>8</xdr:col>
          <xdr:colOff>171450</xdr:colOff>
          <xdr:row>409</xdr:row>
          <xdr:rowOff>19050</xdr:rowOff>
        </xdr:to>
        <xdr:sp macro="" textlink="">
          <xdr:nvSpPr>
            <xdr:cNvPr id="5657" name="Check Box 537" hidden="1">
              <a:extLst>
                <a:ext uri="{63B3BB69-23CF-44E3-9099-C40C66FF867C}">
                  <a14:compatExt spid="_x0000_s5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409</xdr:row>
          <xdr:rowOff>152400</xdr:rowOff>
        </xdr:from>
        <xdr:to>
          <xdr:col>38</xdr:col>
          <xdr:colOff>28575</xdr:colOff>
          <xdr:row>411</xdr:row>
          <xdr:rowOff>19050</xdr:rowOff>
        </xdr:to>
        <xdr:sp macro="" textlink="">
          <xdr:nvSpPr>
            <xdr:cNvPr id="5658" name="Check Box 538" hidden="1">
              <a:extLst>
                <a:ext uri="{63B3BB69-23CF-44E3-9099-C40C66FF867C}">
                  <a14:compatExt spid="_x0000_s5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410</xdr:row>
          <xdr:rowOff>152400</xdr:rowOff>
        </xdr:from>
        <xdr:to>
          <xdr:col>36</xdr:col>
          <xdr:colOff>66675</xdr:colOff>
          <xdr:row>412</xdr:row>
          <xdr:rowOff>19050</xdr:rowOff>
        </xdr:to>
        <xdr:sp macro="" textlink="">
          <xdr:nvSpPr>
            <xdr:cNvPr id="5659" name="Check Box 539" hidden="1">
              <a:extLst>
                <a:ext uri="{63B3BB69-23CF-44E3-9099-C40C66FF867C}">
                  <a14:compatExt spid="_x0000_s5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411</xdr:row>
          <xdr:rowOff>161925</xdr:rowOff>
        </xdr:from>
        <xdr:to>
          <xdr:col>36</xdr:col>
          <xdr:colOff>19050</xdr:colOff>
          <xdr:row>413</xdr:row>
          <xdr:rowOff>28575</xdr:rowOff>
        </xdr:to>
        <xdr:sp macro="" textlink="">
          <xdr:nvSpPr>
            <xdr:cNvPr id="5660" name="Check Box 540" hidden="1">
              <a:extLst>
                <a:ext uri="{63B3BB69-23CF-44E3-9099-C40C66FF867C}">
                  <a14:compatExt spid="_x0000_s5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409</xdr:row>
          <xdr:rowOff>142875</xdr:rowOff>
        </xdr:from>
        <xdr:to>
          <xdr:col>10</xdr:col>
          <xdr:colOff>19050</xdr:colOff>
          <xdr:row>411</xdr:row>
          <xdr:rowOff>9525</xdr:rowOff>
        </xdr:to>
        <xdr:sp macro="" textlink="">
          <xdr:nvSpPr>
            <xdr:cNvPr id="5661" name="Check Box 541" hidden="1">
              <a:extLst>
                <a:ext uri="{63B3BB69-23CF-44E3-9099-C40C66FF867C}">
                  <a14:compatExt spid="_x0000_s5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410</xdr:row>
          <xdr:rowOff>142875</xdr:rowOff>
        </xdr:from>
        <xdr:to>
          <xdr:col>9</xdr:col>
          <xdr:colOff>28575</xdr:colOff>
          <xdr:row>412</xdr:row>
          <xdr:rowOff>9525</xdr:rowOff>
        </xdr:to>
        <xdr:sp macro="" textlink="">
          <xdr:nvSpPr>
            <xdr:cNvPr id="5662" name="Check Box 542" hidden="1">
              <a:extLst>
                <a:ext uri="{63B3BB69-23CF-44E3-9099-C40C66FF867C}">
                  <a14:compatExt spid="_x0000_s5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411</xdr:row>
          <xdr:rowOff>152400</xdr:rowOff>
        </xdr:from>
        <xdr:to>
          <xdr:col>8</xdr:col>
          <xdr:colOff>171450</xdr:colOff>
          <xdr:row>413</xdr:row>
          <xdr:rowOff>19050</xdr:rowOff>
        </xdr:to>
        <xdr:sp macro="" textlink="">
          <xdr:nvSpPr>
            <xdr:cNvPr id="5663" name="Check Box 543" hidden="1">
              <a:extLst>
                <a:ext uri="{63B3BB69-23CF-44E3-9099-C40C66FF867C}">
                  <a14:compatExt spid="_x0000_s5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413</xdr:row>
          <xdr:rowOff>152400</xdr:rowOff>
        </xdr:from>
        <xdr:to>
          <xdr:col>38</xdr:col>
          <xdr:colOff>28575</xdr:colOff>
          <xdr:row>415</xdr:row>
          <xdr:rowOff>19050</xdr:rowOff>
        </xdr:to>
        <xdr:sp macro="" textlink="">
          <xdr:nvSpPr>
            <xdr:cNvPr id="5664" name="Check Box 544" hidden="1">
              <a:extLst>
                <a:ext uri="{63B3BB69-23CF-44E3-9099-C40C66FF867C}">
                  <a14:compatExt spid="_x0000_s5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414</xdr:row>
          <xdr:rowOff>152400</xdr:rowOff>
        </xdr:from>
        <xdr:to>
          <xdr:col>36</xdr:col>
          <xdr:colOff>66675</xdr:colOff>
          <xdr:row>416</xdr:row>
          <xdr:rowOff>19050</xdr:rowOff>
        </xdr:to>
        <xdr:sp macro="" textlink="">
          <xdr:nvSpPr>
            <xdr:cNvPr id="5665" name="Check Box 545" hidden="1">
              <a:extLst>
                <a:ext uri="{63B3BB69-23CF-44E3-9099-C40C66FF867C}">
                  <a14:compatExt spid="_x0000_s5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415</xdr:row>
          <xdr:rowOff>161925</xdr:rowOff>
        </xdr:from>
        <xdr:to>
          <xdr:col>36</xdr:col>
          <xdr:colOff>19050</xdr:colOff>
          <xdr:row>417</xdr:row>
          <xdr:rowOff>28575</xdr:rowOff>
        </xdr:to>
        <xdr:sp macro="" textlink="">
          <xdr:nvSpPr>
            <xdr:cNvPr id="5666" name="Check Box 546" hidden="1">
              <a:extLst>
                <a:ext uri="{63B3BB69-23CF-44E3-9099-C40C66FF867C}">
                  <a14:compatExt spid="_x0000_s5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413</xdr:row>
          <xdr:rowOff>142875</xdr:rowOff>
        </xdr:from>
        <xdr:to>
          <xdr:col>10</xdr:col>
          <xdr:colOff>19050</xdr:colOff>
          <xdr:row>415</xdr:row>
          <xdr:rowOff>9525</xdr:rowOff>
        </xdr:to>
        <xdr:sp macro="" textlink="">
          <xdr:nvSpPr>
            <xdr:cNvPr id="5667" name="Check Box 547" hidden="1">
              <a:extLst>
                <a:ext uri="{63B3BB69-23CF-44E3-9099-C40C66FF867C}">
                  <a14:compatExt spid="_x0000_s5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414</xdr:row>
          <xdr:rowOff>142875</xdr:rowOff>
        </xdr:from>
        <xdr:to>
          <xdr:col>9</xdr:col>
          <xdr:colOff>28575</xdr:colOff>
          <xdr:row>416</xdr:row>
          <xdr:rowOff>9525</xdr:rowOff>
        </xdr:to>
        <xdr:sp macro="" textlink="">
          <xdr:nvSpPr>
            <xdr:cNvPr id="5668" name="Check Box 548" hidden="1">
              <a:extLst>
                <a:ext uri="{63B3BB69-23CF-44E3-9099-C40C66FF867C}">
                  <a14:compatExt spid="_x0000_s56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415</xdr:row>
          <xdr:rowOff>152400</xdr:rowOff>
        </xdr:from>
        <xdr:to>
          <xdr:col>8</xdr:col>
          <xdr:colOff>171450</xdr:colOff>
          <xdr:row>417</xdr:row>
          <xdr:rowOff>19050</xdr:rowOff>
        </xdr:to>
        <xdr:sp macro="" textlink="">
          <xdr:nvSpPr>
            <xdr:cNvPr id="5669" name="Check Box 549" hidden="1">
              <a:extLst>
                <a:ext uri="{63B3BB69-23CF-44E3-9099-C40C66FF867C}">
                  <a14:compatExt spid="_x0000_s5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417</xdr:row>
          <xdr:rowOff>152400</xdr:rowOff>
        </xdr:from>
        <xdr:to>
          <xdr:col>38</xdr:col>
          <xdr:colOff>28575</xdr:colOff>
          <xdr:row>419</xdr:row>
          <xdr:rowOff>19050</xdr:rowOff>
        </xdr:to>
        <xdr:sp macro="" textlink="">
          <xdr:nvSpPr>
            <xdr:cNvPr id="5670" name="Check Box 550" hidden="1">
              <a:extLst>
                <a:ext uri="{63B3BB69-23CF-44E3-9099-C40C66FF867C}">
                  <a14:compatExt spid="_x0000_s5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418</xdr:row>
          <xdr:rowOff>152400</xdr:rowOff>
        </xdr:from>
        <xdr:to>
          <xdr:col>36</xdr:col>
          <xdr:colOff>66675</xdr:colOff>
          <xdr:row>420</xdr:row>
          <xdr:rowOff>19050</xdr:rowOff>
        </xdr:to>
        <xdr:sp macro="" textlink="">
          <xdr:nvSpPr>
            <xdr:cNvPr id="5671" name="Check Box 551" hidden="1">
              <a:extLst>
                <a:ext uri="{63B3BB69-23CF-44E3-9099-C40C66FF867C}">
                  <a14:compatExt spid="_x0000_s5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419</xdr:row>
          <xdr:rowOff>161925</xdr:rowOff>
        </xdr:from>
        <xdr:to>
          <xdr:col>36</xdr:col>
          <xdr:colOff>19050</xdr:colOff>
          <xdr:row>421</xdr:row>
          <xdr:rowOff>28575</xdr:rowOff>
        </xdr:to>
        <xdr:sp macro="" textlink="">
          <xdr:nvSpPr>
            <xdr:cNvPr id="5672" name="Check Box 552" hidden="1">
              <a:extLst>
                <a:ext uri="{63B3BB69-23CF-44E3-9099-C40C66FF867C}">
                  <a14:compatExt spid="_x0000_s5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417</xdr:row>
          <xdr:rowOff>142875</xdr:rowOff>
        </xdr:from>
        <xdr:to>
          <xdr:col>10</xdr:col>
          <xdr:colOff>19050</xdr:colOff>
          <xdr:row>419</xdr:row>
          <xdr:rowOff>9525</xdr:rowOff>
        </xdr:to>
        <xdr:sp macro="" textlink="">
          <xdr:nvSpPr>
            <xdr:cNvPr id="5673" name="Check Box 553" hidden="1">
              <a:extLst>
                <a:ext uri="{63B3BB69-23CF-44E3-9099-C40C66FF867C}">
                  <a14:compatExt spid="_x0000_s5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418</xdr:row>
          <xdr:rowOff>142875</xdr:rowOff>
        </xdr:from>
        <xdr:to>
          <xdr:col>9</xdr:col>
          <xdr:colOff>28575</xdr:colOff>
          <xdr:row>420</xdr:row>
          <xdr:rowOff>9525</xdr:rowOff>
        </xdr:to>
        <xdr:sp macro="" textlink="">
          <xdr:nvSpPr>
            <xdr:cNvPr id="5674" name="Check Box 554" hidden="1">
              <a:extLst>
                <a:ext uri="{63B3BB69-23CF-44E3-9099-C40C66FF867C}">
                  <a14:compatExt spid="_x0000_s5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419</xdr:row>
          <xdr:rowOff>152400</xdr:rowOff>
        </xdr:from>
        <xdr:to>
          <xdr:col>8</xdr:col>
          <xdr:colOff>171450</xdr:colOff>
          <xdr:row>421</xdr:row>
          <xdr:rowOff>19050</xdr:rowOff>
        </xdr:to>
        <xdr:sp macro="" textlink="">
          <xdr:nvSpPr>
            <xdr:cNvPr id="5675" name="Check Box 555" hidden="1">
              <a:extLst>
                <a:ext uri="{63B3BB69-23CF-44E3-9099-C40C66FF867C}">
                  <a14:compatExt spid="_x0000_s5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421</xdr:row>
          <xdr:rowOff>152400</xdr:rowOff>
        </xdr:from>
        <xdr:to>
          <xdr:col>38</xdr:col>
          <xdr:colOff>28575</xdr:colOff>
          <xdr:row>423</xdr:row>
          <xdr:rowOff>19050</xdr:rowOff>
        </xdr:to>
        <xdr:sp macro="" textlink="">
          <xdr:nvSpPr>
            <xdr:cNvPr id="5676" name="Check Box 556" hidden="1">
              <a:extLst>
                <a:ext uri="{63B3BB69-23CF-44E3-9099-C40C66FF867C}">
                  <a14:compatExt spid="_x0000_s5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422</xdr:row>
          <xdr:rowOff>152400</xdr:rowOff>
        </xdr:from>
        <xdr:to>
          <xdr:col>36</xdr:col>
          <xdr:colOff>66675</xdr:colOff>
          <xdr:row>424</xdr:row>
          <xdr:rowOff>19050</xdr:rowOff>
        </xdr:to>
        <xdr:sp macro="" textlink="">
          <xdr:nvSpPr>
            <xdr:cNvPr id="5677" name="Check Box 557" hidden="1">
              <a:extLst>
                <a:ext uri="{63B3BB69-23CF-44E3-9099-C40C66FF867C}">
                  <a14:compatExt spid="_x0000_s5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423</xdr:row>
          <xdr:rowOff>161925</xdr:rowOff>
        </xdr:from>
        <xdr:to>
          <xdr:col>36</xdr:col>
          <xdr:colOff>19050</xdr:colOff>
          <xdr:row>425</xdr:row>
          <xdr:rowOff>28575</xdr:rowOff>
        </xdr:to>
        <xdr:sp macro="" textlink="">
          <xdr:nvSpPr>
            <xdr:cNvPr id="5678" name="Check Box 558" hidden="1">
              <a:extLst>
                <a:ext uri="{63B3BB69-23CF-44E3-9099-C40C66FF867C}">
                  <a14:compatExt spid="_x0000_s5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421</xdr:row>
          <xdr:rowOff>142875</xdr:rowOff>
        </xdr:from>
        <xdr:to>
          <xdr:col>10</xdr:col>
          <xdr:colOff>19050</xdr:colOff>
          <xdr:row>423</xdr:row>
          <xdr:rowOff>9525</xdr:rowOff>
        </xdr:to>
        <xdr:sp macro="" textlink="">
          <xdr:nvSpPr>
            <xdr:cNvPr id="5679" name="Check Box 559" hidden="1">
              <a:extLst>
                <a:ext uri="{63B3BB69-23CF-44E3-9099-C40C66FF867C}">
                  <a14:compatExt spid="_x0000_s5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422</xdr:row>
          <xdr:rowOff>142875</xdr:rowOff>
        </xdr:from>
        <xdr:to>
          <xdr:col>9</xdr:col>
          <xdr:colOff>28575</xdr:colOff>
          <xdr:row>424</xdr:row>
          <xdr:rowOff>9525</xdr:rowOff>
        </xdr:to>
        <xdr:sp macro="" textlink="">
          <xdr:nvSpPr>
            <xdr:cNvPr id="5680" name="Check Box 560" hidden="1">
              <a:extLst>
                <a:ext uri="{63B3BB69-23CF-44E3-9099-C40C66FF867C}">
                  <a14:compatExt spid="_x0000_s5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423</xdr:row>
          <xdr:rowOff>152400</xdr:rowOff>
        </xdr:from>
        <xdr:to>
          <xdr:col>8</xdr:col>
          <xdr:colOff>171450</xdr:colOff>
          <xdr:row>425</xdr:row>
          <xdr:rowOff>19050</xdr:rowOff>
        </xdr:to>
        <xdr:sp macro="" textlink="">
          <xdr:nvSpPr>
            <xdr:cNvPr id="5681" name="Check Box 561" hidden="1">
              <a:extLst>
                <a:ext uri="{63B3BB69-23CF-44E3-9099-C40C66FF867C}">
                  <a14:compatExt spid="_x0000_s5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425</xdr:row>
          <xdr:rowOff>152400</xdr:rowOff>
        </xdr:from>
        <xdr:to>
          <xdr:col>38</xdr:col>
          <xdr:colOff>28575</xdr:colOff>
          <xdr:row>429</xdr:row>
          <xdr:rowOff>28575</xdr:rowOff>
        </xdr:to>
        <xdr:grpSp>
          <xdr:nvGrpSpPr>
            <xdr:cNvPr id="600" name="Group 636"/>
            <xdr:cNvGrpSpPr>
              <a:grpSpLocks/>
            </xdr:cNvGrpSpPr>
          </xdr:nvGrpSpPr>
          <xdr:grpSpPr bwMode="auto">
            <a:xfrm>
              <a:off x="4257675" y="75171300"/>
              <a:ext cx="1047750" cy="561975"/>
              <a:chOff x="447" y="2888"/>
              <a:chExt cx="110" cy="59"/>
            </a:xfrm>
          </xdr:grpSpPr>
          <xdr:sp macro="" textlink="">
            <xdr:nvSpPr>
              <xdr:cNvPr id="5682" name="Check Box 562" hidden="1">
                <a:extLst>
                  <a:ext uri="{63B3BB69-23CF-44E3-9099-C40C66FF867C}">
                    <a14:compatExt spid="_x0000_s568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683" name="Check Box 563" hidden="1">
                <a:extLst>
                  <a:ext uri="{63B3BB69-23CF-44E3-9099-C40C66FF867C}">
                    <a14:compatExt spid="_x0000_s568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684" name="Check Box 564" hidden="1">
                <a:extLst>
                  <a:ext uri="{63B3BB69-23CF-44E3-9099-C40C66FF867C}">
                    <a14:compatExt spid="_x0000_s568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425</xdr:row>
          <xdr:rowOff>142875</xdr:rowOff>
        </xdr:from>
        <xdr:to>
          <xdr:col>10</xdr:col>
          <xdr:colOff>19050</xdr:colOff>
          <xdr:row>429</xdr:row>
          <xdr:rowOff>19050</xdr:rowOff>
        </xdr:to>
        <xdr:grpSp>
          <xdr:nvGrpSpPr>
            <xdr:cNvPr id="604" name="Group 640"/>
            <xdr:cNvGrpSpPr>
              <a:grpSpLocks/>
            </xdr:cNvGrpSpPr>
          </xdr:nvGrpSpPr>
          <xdr:grpSpPr bwMode="auto">
            <a:xfrm>
              <a:off x="533400" y="75161775"/>
              <a:ext cx="1047750" cy="561975"/>
              <a:chOff x="447" y="2888"/>
              <a:chExt cx="110" cy="59"/>
            </a:xfrm>
          </xdr:grpSpPr>
          <xdr:sp macro="" textlink="">
            <xdr:nvSpPr>
              <xdr:cNvPr id="5685" name="Check Box 565" hidden="1">
                <a:extLst>
                  <a:ext uri="{63B3BB69-23CF-44E3-9099-C40C66FF867C}">
                    <a14:compatExt spid="_x0000_s568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686" name="Check Box 566" hidden="1">
                <a:extLst>
                  <a:ext uri="{63B3BB69-23CF-44E3-9099-C40C66FF867C}">
                    <a14:compatExt spid="_x0000_s568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687" name="Check Box 567" hidden="1">
                <a:extLst>
                  <a:ext uri="{63B3BB69-23CF-44E3-9099-C40C66FF867C}">
                    <a14:compatExt spid="_x0000_s568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429</xdr:row>
          <xdr:rowOff>152400</xdr:rowOff>
        </xdr:from>
        <xdr:to>
          <xdr:col>38</xdr:col>
          <xdr:colOff>28575</xdr:colOff>
          <xdr:row>431</xdr:row>
          <xdr:rowOff>19050</xdr:rowOff>
        </xdr:to>
        <xdr:sp macro="" textlink="">
          <xdr:nvSpPr>
            <xdr:cNvPr id="5688" name="Check Box 568" hidden="1">
              <a:extLst>
                <a:ext uri="{63B3BB69-23CF-44E3-9099-C40C66FF867C}">
                  <a14:compatExt spid="_x0000_s5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430</xdr:row>
          <xdr:rowOff>152400</xdr:rowOff>
        </xdr:from>
        <xdr:to>
          <xdr:col>36</xdr:col>
          <xdr:colOff>66675</xdr:colOff>
          <xdr:row>432</xdr:row>
          <xdr:rowOff>19050</xdr:rowOff>
        </xdr:to>
        <xdr:sp macro="" textlink="">
          <xdr:nvSpPr>
            <xdr:cNvPr id="5689" name="Check Box 569" hidden="1">
              <a:extLst>
                <a:ext uri="{63B3BB69-23CF-44E3-9099-C40C66FF867C}">
                  <a14:compatExt spid="_x0000_s5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431</xdr:row>
          <xdr:rowOff>161925</xdr:rowOff>
        </xdr:from>
        <xdr:to>
          <xdr:col>36</xdr:col>
          <xdr:colOff>19050</xdr:colOff>
          <xdr:row>433</xdr:row>
          <xdr:rowOff>28575</xdr:rowOff>
        </xdr:to>
        <xdr:sp macro="" textlink="">
          <xdr:nvSpPr>
            <xdr:cNvPr id="5690" name="Check Box 570" hidden="1">
              <a:extLst>
                <a:ext uri="{63B3BB69-23CF-44E3-9099-C40C66FF867C}">
                  <a14:compatExt spid="_x0000_s5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429</xdr:row>
          <xdr:rowOff>142875</xdr:rowOff>
        </xdr:from>
        <xdr:to>
          <xdr:col>10</xdr:col>
          <xdr:colOff>19050</xdr:colOff>
          <xdr:row>431</xdr:row>
          <xdr:rowOff>9525</xdr:rowOff>
        </xdr:to>
        <xdr:sp macro="" textlink="">
          <xdr:nvSpPr>
            <xdr:cNvPr id="5691" name="Check Box 571" hidden="1">
              <a:extLst>
                <a:ext uri="{63B3BB69-23CF-44E3-9099-C40C66FF867C}">
                  <a14:compatExt spid="_x0000_s5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430</xdr:row>
          <xdr:rowOff>142875</xdr:rowOff>
        </xdr:from>
        <xdr:to>
          <xdr:col>9</xdr:col>
          <xdr:colOff>28575</xdr:colOff>
          <xdr:row>432</xdr:row>
          <xdr:rowOff>9525</xdr:rowOff>
        </xdr:to>
        <xdr:sp macro="" textlink="">
          <xdr:nvSpPr>
            <xdr:cNvPr id="5692" name="Check Box 572" hidden="1">
              <a:extLst>
                <a:ext uri="{63B3BB69-23CF-44E3-9099-C40C66FF867C}">
                  <a14:compatExt spid="_x0000_s5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431</xdr:row>
          <xdr:rowOff>152400</xdr:rowOff>
        </xdr:from>
        <xdr:to>
          <xdr:col>8</xdr:col>
          <xdr:colOff>171450</xdr:colOff>
          <xdr:row>433</xdr:row>
          <xdr:rowOff>19050</xdr:rowOff>
        </xdr:to>
        <xdr:sp macro="" textlink="">
          <xdr:nvSpPr>
            <xdr:cNvPr id="5693" name="Check Box 573" hidden="1">
              <a:extLst>
                <a:ext uri="{63B3BB69-23CF-44E3-9099-C40C66FF867C}">
                  <a14:compatExt spid="_x0000_s5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433</xdr:row>
          <xdr:rowOff>152400</xdr:rowOff>
        </xdr:from>
        <xdr:to>
          <xdr:col>38</xdr:col>
          <xdr:colOff>28575</xdr:colOff>
          <xdr:row>435</xdr:row>
          <xdr:rowOff>19050</xdr:rowOff>
        </xdr:to>
        <xdr:sp macro="" textlink="">
          <xdr:nvSpPr>
            <xdr:cNvPr id="5694" name="Check Box 574" hidden="1">
              <a:extLst>
                <a:ext uri="{63B3BB69-23CF-44E3-9099-C40C66FF867C}">
                  <a14:compatExt spid="_x0000_s5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434</xdr:row>
          <xdr:rowOff>152400</xdr:rowOff>
        </xdr:from>
        <xdr:to>
          <xdr:col>36</xdr:col>
          <xdr:colOff>66675</xdr:colOff>
          <xdr:row>436</xdr:row>
          <xdr:rowOff>19050</xdr:rowOff>
        </xdr:to>
        <xdr:sp macro="" textlink="">
          <xdr:nvSpPr>
            <xdr:cNvPr id="5695" name="Check Box 575" hidden="1">
              <a:extLst>
                <a:ext uri="{63B3BB69-23CF-44E3-9099-C40C66FF867C}">
                  <a14:compatExt spid="_x0000_s5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435</xdr:row>
          <xdr:rowOff>161925</xdr:rowOff>
        </xdr:from>
        <xdr:to>
          <xdr:col>36</xdr:col>
          <xdr:colOff>19050</xdr:colOff>
          <xdr:row>437</xdr:row>
          <xdr:rowOff>28575</xdr:rowOff>
        </xdr:to>
        <xdr:sp macro="" textlink="">
          <xdr:nvSpPr>
            <xdr:cNvPr id="5696" name="Check Box 576" hidden="1">
              <a:extLst>
                <a:ext uri="{63B3BB69-23CF-44E3-9099-C40C66FF867C}">
                  <a14:compatExt spid="_x0000_s5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433</xdr:row>
          <xdr:rowOff>142875</xdr:rowOff>
        </xdr:from>
        <xdr:to>
          <xdr:col>10</xdr:col>
          <xdr:colOff>19050</xdr:colOff>
          <xdr:row>435</xdr:row>
          <xdr:rowOff>9525</xdr:rowOff>
        </xdr:to>
        <xdr:sp macro="" textlink="">
          <xdr:nvSpPr>
            <xdr:cNvPr id="5697" name="Check Box 577" hidden="1">
              <a:extLst>
                <a:ext uri="{63B3BB69-23CF-44E3-9099-C40C66FF867C}">
                  <a14:compatExt spid="_x0000_s5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434</xdr:row>
          <xdr:rowOff>142875</xdr:rowOff>
        </xdr:from>
        <xdr:to>
          <xdr:col>9</xdr:col>
          <xdr:colOff>28575</xdr:colOff>
          <xdr:row>436</xdr:row>
          <xdr:rowOff>9525</xdr:rowOff>
        </xdr:to>
        <xdr:sp macro="" textlink="">
          <xdr:nvSpPr>
            <xdr:cNvPr id="5698" name="Check Box 578" hidden="1">
              <a:extLst>
                <a:ext uri="{63B3BB69-23CF-44E3-9099-C40C66FF867C}">
                  <a14:compatExt spid="_x0000_s5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435</xdr:row>
          <xdr:rowOff>152400</xdr:rowOff>
        </xdr:from>
        <xdr:to>
          <xdr:col>8</xdr:col>
          <xdr:colOff>171450</xdr:colOff>
          <xdr:row>437</xdr:row>
          <xdr:rowOff>19050</xdr:rowOff>
        </xdr:to>
        <xdr:sp macro="" textlink="">
          <xdr:nvSpPr>
            <xdr:cNvPr id="5699" name="Check Box 579" hidden="1">
              <a:extLst>
                <a:ext uri="{63B3BB69-23CF-44E3-9099-C40C66FF867C}">
                  <a14:compatExt spid="_x0000_s5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437</xdr:row>
          <xdr:rowOff>152400</xdr:rowOff>
        </xdr:from>
        <xdr:to>
          <xdr:col>38</xdr:col>
          <xdr:colOff>28575</xdr:colOff>
          <xdr:row>439</xdr:row>
          <xdr:rowOff>19050</xdr:rowOff>
        </xdr:to>
        <xdr:sp macro="" textlink="">
          <xdr:nvSpPr>
            <xdr:cNvPr id="5700" name="Check Box 580" hidden="1">
              <a:extLst>
                <a:ext uri="{63B3BB69-23CF-44E3-9099-C40C66FF867C}">
                  <a14:compatExt spid="_x0000_s5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438</xdr:row>
          <xdr:rowOff>152400</xdr:rowOff>
        </xdr:from>
        <xdr:to>
          <xdr:col>36</xdr:col>
          <xdr:colOff>66675</xdr:colOff>
          <xdr:row>440</xdr:row>
          <xdr:rowOff>19050</xdr:rowOff>
        </xdr:to>
        <xdr:sp macro="" textlink="">
          <xdr:nvSpPr>
            <xdr:cNvPr id="5701" name="Check Box 581" hidden="1">
              <a:extLst>
                <a:ext uri="{63B3BB69-23CF-44E3-9099-C40C66FF867C}">
                  <a14:compatExt spid="_x0000_s5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439</xdr:row>
          <xdr:rowOff>161925</xdr:rowOff>
        </xdr:from>
        <xdr:to>
          <xdr:col>36</xdr:col>
          <xdr:colOff>19050</xdr:colOff>
          <xdr:row>441</xdr:row>
          <xdr:rowOff>28575</xdr:rowOff>
        </xdr:to>
        <xdr:sp macro="" textlink="">
          <xdr:nvSpPr>
            <xdr:cNvPr id="5702" name="Check Box 582" hidden="1">
              <a:extLst>
                <a:ext uri="{63B3BB69-23CF-44E3-9099-C40C66FF867C}">
                  <a14:compatExt spid="_x0000_s5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437</xdr:row>
          <xdr:rowOff>142875</xdr:rowOff>
        </xdr:from>
        <xdr:to>
          <xdr:col>10</xdr:col>
          <xdr:colOff>19050</xdr:colOff>
          <xdr:row>439</xdr:row>
          <xdr:rowOff>9525</xdr:rowOff>
        </xdr:to>
        <xdr:sp macro="" textlink="">
          <xdr:nvSpPr>
            <xdr:cNvPr id="5703" name="Check Box 583" hidden="1">
              <a:extLst>
                <a:ext uri="{63B3BB69-23CF-44E3-9099-C40C66FF867C}">
                  <a14:compatExt spid="_x0000_s5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438</xdr:row>
          <xdr:rowOff>142875</xdr:rowOff>
        </xdr:from>
        <xdr:to>
          <xdr:col>9</xdr:col>
          <xdr:colOff>28575</xdr:colOff>
          <xdr:row>440</xdr:row>
          <xdr:rowOff>9525</xdr:rowOff>
        </xdr:to>
        <xdr:sp macro="" textlink="">
          <xdr:nvSpPr>
            <xdr:cNvPr id="5704" name="Check Box 584" hidden="1">
              <a:extLst>
                <a:ext uri="{63B3BB69-23CF-44E3-9099-C40C66FF867C}">
                  <a14:compatExt spid="_x0000_s5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439</xdr:row>
          <xdr:rowOff>152400</xdr:rowOff>
        </xdr:from>
        <xdr:to>
          <xdr:col>8</xdr:col>
          <xdr:colOff>171450</xdr:colOff>
          <xdr:row>441</xdr:row>
          <xdr:rowOff>19050</xdr:rowOff>
        </xdr:to>
        <xdr:sp macro="" textlink="">
          <xdr:nvSpPr>
            <xdr:cNvPr id="5705" name="Check Box 585" hidden="1">
              <a:extLst>
                <a:ext uri="{63B3BB69-23CF-44E3-9099-C40C66FF867C}">
                  <a14:compatExt spid="_x0000_s5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441</xdr:row>
          <xdr:rowOff>152400</xdr:rowOff>
        </xdr:from>
        <xdr:to>
          <xdr:col>38</xdr:col>
          <xdr:colOff>28575</xdr:colOff>
          <xdr:row>443</xdr:row>
          <xdr:rowOff>19050</xdr:rowOff>
        </xdr:to>
        <xdr:sp macro="" textlink="">
          <xdr:nvSpPr>
            <xdr:cNvPr id="5706" name="Check Box 586" hidden="1">
              <a:extLst>
                <a:ext uri="{63B3BB69-23CF-44E3-9099-C40C66FF867C}">
                  <a14:compatExt spid="_x0000_s5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442</xdr:row>
          <xdr:rowOff>152400</xdr:rowOff>
        </xdr:from>
        <xdr:to>
          <xdr:col>36</xdr:col>
          <xdr:colOff>66675</xdr:colOff>
          <xdr:row>444</xdr:row>
          <xdr:rowOff>19050</xdr:rowOff>
        </xdr:to>
        <xdr:sp macro="" textlink="">
          <xdr:nvSpPr>
            <xdr:cNvPr id="5707" name="Check Box 587" hidden="1">
              <a:extLst>
                <a:ext uri="{63B3BB69-23CF-44E3-9099-C40C66FF867C}">
                  <a14:compatExt spid="_x0000_s5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443</xdr:row>
          <xdr:rowOff>161925</xdr:rowOff>
        </xdr:from>
        <xdr:to>
          <xdr:col>36</xdr:col>
          <xdr:colOff>19050</xdr:colOff>
          <xdr:row>445</xdr:row>
          <xdr:rowOff>28575</xdr:rowOff>
        </xdr:to>
        <xdr:sp macro="" textlink="">
          <xdr:nvSpPr>
            <xdr:cNvPr id="5708" name="Check Box 588" hidden="1">
              <a:extLst>
                <a:ext uri="{63B3BB69-23CF-44E3-9099-C40C66FF867C}">
                  <a14:compatExt spid="_x0000_s5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441</xdr:row>
          <xdr:rowOff>142875</xdr:rowOff>
        </xdr:from>
        <xdr:to>
          <xdr:col>10</xdr:col>
          <xdr:colOff>19050</xdr:colOff>
          <xdr:row>443</xdr:row>
          <xdr:rowOff>9525</xdr:rowOff>
        </xdr:to>
        <xdr:sp macro="" textlink="">
          <xdr:nvSpPr>
            <xdr:cNvPr id="5709" name="Check Box 589" hidden="1">
              <a:extLst>
                <a:ext uri="{63B3BB69-23CF-44E3-9099-C40C66FF867C}">
                  <a14:compatExt spid="_x0000_s5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442</xdr:row>
          <xdr:rowOff>142875</xdr:rowOff>
        </xdr:from>
        <xdr:to>
          <xdr:col>9</xdr:col>
          <xdr:colOff>28575</xdr:colOff>
          <xdr:row>444</xdr:row>
          <xdr:rowOff>9525</xdr:rowOff>
        </xdr:to>
        <xdr:sp macro="" textlink="">
          <xdr:nvSpPr>
            <xdr:cNvPr id="5710" name="Check Box 590" hidden="1">
              <a:extLst>
                <a:ext uri="{63B3BB69-23CF-44E3-9099-C40C66FF867C}">
                  <a14:compatExt spid="_x0000_s5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443</xdr:row>
          <xdr:rowOff>152400</xdr:rowOff>
        </xdr:from>
        <xdr:to>
          <xdr:col>8</xdr:col>
          <xdr:colOff>171450</xdr:colOff>
          <xdr:row>445</xdr:row>
          <xdr:rowOff>19050</xdr:rowOff>
        </xdr:to>
        <xdr:sp macro="" textlink="">
          <xdr:nvSpPr>
            <xdr:cNvPr id="5711" name="Check Box 591" hidden="1">
              <a:extLst>
                <a:ext uri="{63B3BB69-23CF-44E3-9099-C40C66FF867C}">
                  <a14:compatExt spid="_x0000_s5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445</xdr:row>
          <xdr:rowOff>152400</xdr:rowOff>
        </xdr:from>
        <xdr:to>
          <xdr:col>38</xdr:col>
          <xdr:colOff>28575</xdr:colOff>
          <xdr:row>447</xdr:row>
          <xdr:rowOff>19050</xdr:rowOff>
        </xdr:to>
        <xdr:sp macro="" textlink="">
          <xdr:nvSpPr>
            <xdr:cNvPr id="5712" name="Check Box 592" hidden="1">
              <a:extLst>
                <a:ext uri="{63B3BB69-23CF-44E3-9099-C40C66FF867C}">
                  <a14:compatExt spid="_x0000_s5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446</xdr:row>
          <xdr:rowOff>152400</xdr:rowOff>
        </xdr:from>
        <xdr:to>
          <xdr:col>36</xdr:col>
          <xdr:colOff>66675</xdr:colOff>
          <xdr:row>448</xdr:row>
          <xdr:rowOff>19050</xdr:rowOff>
        </xdr:to>
        <xdr:sp macro="" textlink="">
          <xdr:nvSpPr>
            <xdr:cNvPr id="5713" name="Check Box 593" hidden="1">
              <a:extLst>
                <a:ext uri="{63B3BB69-23CF-44E3-9099-C40C66FF867C}">
                  <a14:compatExt spid="_x0000_s5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447</xdr:row>
          <xdr:rowOff>161925</xdr:rowOff>
        </xdr:from>
        <xdr:to>
          <xdr:col>36</xdr:col>
          <xdr:colOff>19050</xdr:colOff>
          <xdr:row>449</xdr:row>
          <xdr:rowOff>28575</xdr:rowOff>
        </xdr:to>
        <xdr:sp macro="" textlink="">
          <xdr:nvSpPr>
            <xdr:cNvPr id="5714" name="Check Box 594" hidden="1">
              <a:extLst>
                <a:ext uri="{63B3BB69-23CF-44E3-9099-C40C66FF867C}">
                  <a14:compatExt spid="_x0000_s5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445</xdr:row>
          <xdr:rowOff>142875</xdr:rowOff>
        </xdr:from>
        <xdr:to>
          <xdr:col>10</xdr:col>
          <xdr:colOff>19050</xdr:colOff>
          <xdr:row>447</xdr:row>
          <xdr:rowOff>9525</xdr:rowOff>
        </xdr:to>
        <xdr:sp macro="" textlink="">
          <xdr:nvSpPr>
            <xdr:cNvPr id="5715" name="Check Box 595" hidden="1">
              <a:extLst>
                <a:ext uri="{63B3BB69-23CF-44E3-9099-C40C66FF867C}">
                  <a14:compatExt spid="_x0000_s5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446</xdr:row>
          <xdr:rowOff>142875</xdr:rowOff>
        </xdr:from>
        <xdr:to>
          <xdr:col>9</xdr:col>
          <xdr:colOff>28575</xdr:colOff>
          <xdr:row>448</xdr:row>
          <xdr:rowOff>9525</xdr:rowOff>
        </xdr:to>
        <xdr:sp macro="" textlink="">
          <xdr:nvSpPr>
            <xdr:cNvPr id="5716" name="Check Box 596" hidden="1">
              <a:extLst>
                <a:ext uri="{63B3BB69-23CF-44E3-9099-C40C66FF867C}">
                  <a14:compatExt spid="_x0000_s5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447</xdr:row>
          <xdr:rowOff>152400</xdr:rowOff>
        </xdr:from>
        <xdr:to>
          <xdr:col>8</xdr:col>
          <xdr:colOff>171450</xdr:colOff>
          <xdr:row>449</xdr:row>
          <xdr:rowOff>19050</xdr:rowOff>
        </xdr:to>
        <xdr:sp macro="" textlink="">
          <xdr:nvSpPr>
            <xdr:cNvPr id="5717" name="Check Box 597" hidden="1">
              <a:extLst>
                <a:ext uri="{63B3BB69-23CF-44E3-9099-C40C66FF867C}">
                  <a14:compatExt spid="_x0000_s5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355</xdr:row>
          <xdr:rowOff>0</xdr:rowOff>
        </xdr:from>
        <xdr:to>
          <xdr:col>9</xdr:col>
          <xdr:colOff>95250</xdr:colOff>
          <xdr:row>358</xdr:row>
          <xdr:rowOff>19050</xdr:rowOff>
        </xdr:to>
        <xdr:grpSp>
          <xdr:nvGrpSpPr>
            <xdr:cNvPr id="2" name="Group 6"/>
            <xdr:cNvGrpSpPr>
              <a:grpSpLocks/>
            </xdr:cNvGrpSpPr>
          </xdr:nvGrpSpPr>
          <xdr:grpSpPr bwMode="auto">
            <a:xfrm>
              <a:off x="676275" y="61607700"/>
              <a:ext cx="762000" cy="561975"/>
              <a:chOff x="47" y="3669"/>
              <a:chExt cx="78" cy="60"/>
            </a:xfrm>
          </xdr:grpSpPr>
          <xdr:sp macro="" textlink="">
            <xdr:nvSpPr>
              <xdr:cNvPr id="6145" name="Check Box 1" hidden="1">
                <a:extLst>
                  <a:ext uri="{63B3BB69-23CF-44E3-9099-C40C66FF867C}">
                    <a14:compatExt spid="_x0000_s6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46" name="Check Box 2" hidden="1">
                <a:extLst>
                  <a:ext uri="{63B3BB69-23CF-44E3-9099-C40C66FF867C}">
                    <a14:compatExt spid="_x0000_s6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47" name="Check Box 3" hidden="1">
                <a:extLst>
                  <a:ext uri="{63B3BB69-23CF-44E3-9099-C40C66FF867C}">
                    <a14:compatExt spid="_x0000_s6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6149" name="Check Box 5" hidden="1">
                <a:extLst>
                  <a:ext uri="{63B3BB69-23CF-44E3-9099-C40C66FF867C}">
                    <a14:compatExt spid="_x0000_s61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50" name="Check Box 6" hidden="1">
                <a:extLst>
                  <a:ext uri="{63B3BB69-23CF-44E3-9099-C40C66FF867C}">
                    <a14:compatExt spid="_x0000_s61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51" name="Check Box 7" hidden="1">
                <a:extLst>
                  <a:ext uri="{63B3BB69-23CF-44E3-9099-C40C66FF867C}">
                    <a14:compatExt spid="_x0000_s61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345</xdr:row>
          <xdr:rowOff>38100</xdr:rowOff>
        </xdr:from>
        <xdr:to>
          <xdr:col>5</xdr:col>
          <xdr:colOff>9525</xdr:colOff>
          <xdr:row>346</xdr:row>
          <xdr:rowOff>19050</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350</xdr:row>
          <xdr:rowOff>0</xdr:rowOff>
        </xdr:from>
        <xdr:to>
          <xdr:col>5</xdr:col>
          <xdr:colOff>19050</xdr:colOff>
          <xdr:row>351</xdr:row>
          <xdr:rowOff>19050</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350</xdr:row>
          <xdr:rowOff>0</xdr:rowOff>
        </xdr:from>
        <xdr:to>
          <xdr:col>21</xdr:col>
          <xdr:colOff>57150</xdr:colOff>
          <xdr:row>351</xdr:row>
          <xdr:rowOff>19050</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358</xdr:row>
          <xdr:rowOff>0</xdr:rowOff>
        </xdr:from>
        <xdr:to>
          <xdr:col>13</xdr:col>
          <xdr:colOff>114300</xdr:colOff>
          <xdr:row>361</xdr:row>
          <xdr:rowOff>19050</xdr:rowOff>
        </xdr:to>
        <xdr:grpSp>
          <xdr:nvGrpSpPr>
            <xdr:cNvPr id="25" name="Group 490"/>
            <xdr:cNvGrpSpPr>
              <a:grpSpLocks/>
            </xdr:cNvGrpSpPr>
          </xdr:nvGrpSpPr>
          <xdr:grpSpPr bwMode="auto">
            <a:xfrm>
              <a:off x="676275" y="62150625"/>
              <a:ext cx="1371600" cy="561975"/>
              <a:chOff x="47" y="3669"/>
              <a:chExt cx="78" cy="60"/>
            </a:xfrm>
          </xdr:grpSpPr>
          <xdr:sp macro="" textlink="">
            <xdr:nvSpPr>
              <xdr:cNvPr id="6166" name="Check Box 22" hidden="1">
                <a:extLst>
                  <a:ext uri="{63B3BB69-23CF-44E3-9099-C40C66FF867C}">
                    <a14:compatExt spid="_x0000_s616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67" name="Check Box 23" hidden="1">
                <a:extLst>
                  <a:ext uri="{63B3BB69-23CF-44E3-9099-C40C66FF867C}">
                    <a14:compatExt spid="_x0000_s616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68" name="Check Box 24" hidden="1">
                <a:extLst>
                  <a:ext uri="{63B3BB69-23CF-44E3-9099-C40C66FF867C}">
                    <a14:compatExt spid="_x0000_s616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361</xdr:row>
          <xdr:rowOff>0</xdr:rowOff>
        </xdr:from>
        <xdr:to>
          <xdr:col>13</xdr:col>
          <xdr:colOff>114300</xdr:colOff>
          <xdr:row>364</xdr:row>
          <xdr:rowOff>19050</xdr:rowOff>
        </xdr:to>
        <xdr:grpSp>
          <xdr:nvGrpSpPr>
            <xdr:cNvPr id="29" name="Group 494"/>
            <xdr:cNvGrpSpPr>
              <a:grpSpLocks/>
            </xdr:cNvGrpSpPr>
          </xdr:nvGrpSpPr>
          <xdr:grpSpPr bwMode="auto">
            <a:xfrm>
              <a:off x="676275" y="62693673"/>
              <a:ext cx="1371600" cy="590552"/>
              <a:chOff x="47" y="3669"/>
              <a:chExt cx="78" cy="60"/>
            </a:xfrm>
          </xdr:grpSpPr>
          <xdr:sp macro="" textlink="">
            <xdr:nvSpPr>
              <xdr:cNvPr id="6169" name="Check Box 25" hidden="1">
                <a:extLst>
                  <a:ext uri="{63B3BB69-23CF-44E3-9099-C40C66FF867C}">
                    <a14:compatExt spid="_x0000_s616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0" name="Check Box 26" hidden="1">
                <a:extLst>
                  <a:ext uri="{63B3BB69-23CF-44E3-9099-C40C66FF867C}">
                    <a14:compatExt spid="_x0000_s617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1" name="Check Box 27" hidden="1">
                <a:extLst>
                  <a:ext uri="{63B3BB69-23CF-44E3-9099-C40C66FF867C}">
                    <a14:compatExt spid="_x0000_s617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364</xdr:row>
          <xdr:rowOff>0</xdr:rowOff>
        </xdr:from>
        <xdr:to>
          <xdr:col>13</xdr:col>
          <xdr:colOff>114300</xdr:colOff>
          <xdr:row>367</xdr:row>
          <xdr:rowOff>19050</xdr:rowOff>
        </xdr:to>
        <xdr:grpSp>
          <xdr:nvGrpSpPr>
            <xdr:cNvPr id="33" name="Group 498"/>
            <xdr:cNvGrpSpPr>
              <a:grpSpLocks/>
            </xdr:cNvGrpSpPr>
          </xdr:nvGrpSpPr>
          <xdr:grpSpPr bwMode="auto">
            <a:xfrm>
              <a:off x="676275" y="63265173"/>
              <a:ext cx="1371600" cy="590552"/>
              <a:chOff x="47" y="3669"/>
              <a:chExt cx="78" cy="60"/>
            </a:xfrm>
          </xdr:grpSpPr>
          <xdr:sp macro="" textlink="">
            <xdr:nvSpPr>
              <xdr:cNvPr id="6172" name="Check Box 28" hidden="1">
                <a:extLst>
                  <a:ext uri="{63B3BB69-23CF-44E3-9099-C40C66FF867C}">
                    <a14:compatExt spid="_x0000_s617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3" name="Check Box 29" hidden="1">
                <a:extLst>
                  <a:ext uri="{63B3BB69-23CF-44E3-9099-C40C66FF867C}">
                    <a14:compatExt spid="_x0000_s617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4" name="Check Box 30" hidden="1">
                <a:extLst>
                  <a:ext uri="{63B3BB69-23CF-44E3-9099-C40C66FF867C}">
                    <a14:compatExt spid="_x0000_s617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367</xdr:row>
          <xdr:rowOff>0</xdr:rowOff>
        </xdr:from>
        <xdr:to>
          <xdr:col>13</xdr:col>
          <xdr:colOff>114300</xdr:colOff>
          <xdr:row>370</xdr:row>
          <xdr:rowOff>19050</xdr:rowOff>
        </xdr:to>
        <xdr:grpSp>
          <xdr:nvGrpSpPr>
            <xdr:cNvPr id="37" name="Group 502"/>
            <xdr:cNvGrpSpPr>
              <a:grpSpLocks/>
            </xdr:cNvGrpSpPr>
          </xdr:nvGrpSpPr>
          <xdr:grpSpPr bwMode="auto">
            <a:xfrm>
              <a:off x="676275" y="63836673"/>
              <a:ext cx="1371600" cy="590552"/>
              <a:chOff x="47" y="3669"/>
              <a:chExt cx="78" cy="60"/>
            </a:xfrm>
          </xdr:grpSpPr>
          <xdr:sp macro="" textlink="">
            <xdr:nvSpPr>
              <xdr:cNvPr id="6175" name="Check Box 31" hidden="1">
                <a:extLst>
                  <a:ext uri="{63B3BB69-23CF-44E3-9099-C40C66FF867C}">
                    <a14:compatExt spid="_x0000_s617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6" name="Check Box 32" hidden="1">
                <a:extLst>
                  <a:ext uri="{63B3BB69-23CF-44E3-9099-C40C66FF867C}">
                    <a14:compatExt spid="_x0000_s617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7" name="Check Box 33" hidden="1">
                <a:extLst>
                  <a:ext uri="{63B3BB69-23CF-44E3-9099-C40C66FF867C}">
                    <a14:compatExt spid="_x0000_s617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401</xdr:row>
          <xdr:rowOff>171450</xdr:rowOff>
        </xdr:from>
        <xdr:to>
          <xdr:col>15</xdr:col>
          <xdr:colOff>76200</xdr:colOff>
          <xdr:row>405</xdr:row>
          <xdr:rowOff>0</xdr:rowOff>
        </xdr:to>
        <xdr:grpSp>
          <xdr:nvGrpSpPr>
            <xdr:cNvPr id="46" name="Group 511"/>
            <xdr:cNvGrpSpPr>
              <a:grpSpLocks/>
            </xdr:cNvGrpSpPr>
          </xdr:nvGrpSpPr>
          <xdr:grpSpPr bwMode="auto">
            <a:xfrm>
              <a:off x="581025" y="70380225"/>
              <a:ext cx="1676400" cy="590550"/>
              <a:chOff x="44" y="3557"/>
              <a:chExt cx="176" cy="62"/>
            </a:xfrm>
          </xdr:grpSpPr>
          <xdr:sp macro="" textlink="">
            <xdr:nvSpPr>
              <xdr:cNvPr id="6182" name="Check Box 38" hidden="1">
                <a:extLst>
                  <a:ext uri="{63B3BB69-23CF-44E3-9099-C40C66FF867C}">
                    <a14:compatExt spid="_x0000_s6182"/>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3" name="Check Box 39" hidden="1">
                <a:extLst>
                  <a:ext uri="{63B3BB69-23CF-44E3-9099-C40C66FF867C}">
                    <a14:compatExt spid="_x0000_s6183"/>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4" name="Check Box 40" hidden="1">
                <a:extLst>
                  <a:ext uri="{63B3BB69-23CF-44E3-9099-C40C66FF867C}">
                    <a14:compatExt spid="_x0000_s6184"/>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404</xdr:row>
          <xdr:rowOff>180975</xdr:rowOff>
        </xdr:from>
        <xdr:to>
          <xdr:col>15</xdr:col>
          <xdr:colOff>95250</xdr:colOff>
          <xdr:row>408</xdr:row>
          <xdr:rowOff>9525</xdr:rowOff>
        </xdr:to>
        <xdr:grpSp>
          <xdr:nvGrpSpPr>
            <xdr:cNvPr id="50" name="Group 515"/>
            <xdr:cNvGrpSpPr>
              <a:grpSpLocks/>
            </xdr:cNvGrpSpPr>
          </xdr:nvGrpSpPr>
          <xdr:grpSpPr bwMode="auto">
            <a:xfrm>
              <a:off x="590550" y="70961250"/>
              <a:ext cx="1685925" cy="590550"/>
              <a:chOff x="44" y="3557"/>
              <a:chExt cx="176" cy="62"/>
            </a:xfrm>
          </xdr:grpSpPr>
          <xdr:sp macro="" textlink="">
            <xdr:nvSpPr>
              <xdr:cNvPr id="6185" name="Check Box 41" hidden="1">
                <a:extLst>
                  <a:ext uri="{63B3BB69-23CF-44E3-9099-C40C66FF867C}">
                    <a14:compatExt spid="_x0000_s6185"/>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6" name="Check Box 42" hidden="1">
                <a:extLst>
                  <a:ext uri="{63B3BB69-23CF-44E3-9099-C40C66FF867C}">
                    <a14:compatExt spid="_x0000_s6186"/>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7" name="Check Box 43" hidden="1">
                <a:extLst>
                  <a:ext uri="{63B3BB69-23CF-44E3-9099-C40C66FF867C}">
                    <a14:compatExt spid="_x0000_s6187"/>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457</xdr:row>
          <xdr:rowOff>161925</xdr:rowOff>
        </xdr:from>
        <xdr:to>
          <xdr:col>20</xdr:col>
          <xdr:colOff>0</xdr:colOff>
          <xdr:row>459</xdr:row>
          <xdr:rowOff>28575</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459</xdr:row>
          <xdr:rowOff>9525</xdr:rowOff>
        </xdr:from>
        <xdr:to>
          <xdr:col>19</xdr:col>
          <xdr:colOff>28575</xdr:colOff>
          <xdr:row>460</xdr:row>
          <xdr:rowOff>47625</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6190" name="Check Box 46" hidden="1">
                <a:extLst>
                  <a:ext uri="{63B3BB69-23CF-44E3-9099-C40C66FF867C}">
                    <a14:compatExt spid="_x0000_s6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1" name="Check Box 47" hidden="1">
                <a:extLst>
                  <a:ext uri="{63B3BB69-23CF-44E3-9099-C40C66FF867C}">
                    <a14:compatExt spid="_x0000_s6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2" name="Check Box 48" hidden="1">
                <a:extLst>
                  <a:ext uri="{63B3BB69-23CF-44E3-9099-C40C66FF867C}">
                    <a14:compatExt spid="_x0000_s6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6193" name="Check Box 49" hidden="1">
                <a:extLst>
                  <a:ext uri="{63B3BB69-23CF-44E3-9099-C40C66FF867C}">
                    <a14:compatExt spid="_x0000_s6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4" name="Check Box 50" hidden="1">
                <a:extLst>
                  <a:ext uri="{63B3BB69-23CF-44E3-9099-C40C66FF867C}">
                    <a14:compatExt spid="_x0000_s6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5" name="Check Box 51" hidden="1">
                <a:extLst>
                  <a:ext uri="{63B3BB69-23CF-44E3-9099-C40C66FF867C}">
                    <a14:compatExt spid="_x0000_s6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6196" name="Check Box 52" hidden="1">
                <a:extLst>
                  <a:ext uri="{63B3BB69-23CF-44E3-9099-C40C66FF867C}">
                    <a14:compatExt spid="_x0000_s6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7" name="Check Box 53" hidden="1">
                <a:extLst>
                  <a:ext uri="{63B3BB69-23CF-44E3-9099-C40C66FF867C}">
                    <a14:compatExt spid="_x0000_s6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8" name="Check Box 54" hidden="1">
                <a:extLst>
                  <a:ext uri="{63B3BB69-23CF-44E3-9099-C40C66FF867C}">
                    <a14:compatExt spid="_x0000_s6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6199" name="Check Box 55" hidden="1">
                <a:extLst>
                  <a:ext uri="{63B3BB69-23CF-44E3-9099-C40C66FF867C}">
                    <a14:compatExt spid="_x0000_s6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0" name="Check Box 56" hidden="1">
                <a:extLst>
                  <a:ext uri="{63B3BB69-23CF-44E3-9099-C40C66FF867C}">
                    <a14:compatExt spid="_x0000_s6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1" name="Check Box 57" hidden="1">
                <a:extLst>
                  <a:ext uri="{63B3BB69-23CF-44E3-9099-C40C66FF867C}">
                    <a14:compatExt spid="_x0000_s6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6202" name="Check Box 58" hidden="1">
                <a:extLst>
                  <a:ext uri="{63B3BB69-23CF-44E3-9099-C40C66FF867C}">
                    <a14:compatExt spid="_x0000_s6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3" name="Check Box 59" hidden="1">
                <a:extLst>
                  <a:ext uri="{63B3BB69-23CF-44E3-9099-C40C66FF867C}">
                    <a14:compatExt spid="_x0000_s6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4" name="Check Box 60" hidden="1">
                <a:extLst>
                  <a:ext uri="{63B3BB69-23CF-44E3-9099-C40C66FF867C}">
                    <a14:compatExt spid="_x0000_s6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6205" name="Check Box 61" hidden="1">
                <a:extLst>
                  <a:ext uri="{63B3BB69-23CF-44E3-9099-C40C66FF867C}">
                    <a14:compatExt spid="_x0000_s6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6" name="Check Box 62" hidden="1">
                <a:extLst>
                  <a:ext uri="{63B3BB69-23CF-44E3-9099-C40C66FF867C}">
                    <a14:compatExt spid="_x0000_s6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7" name="Check Box 63" hidden="1">
                <a:extLst>
                  <a:ext uri="{63B3BB69-23CF-44E3-9099-C40C66FF867C}">
                    <a14:compatExt spid="_x0000_s6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6208" name="Check Box 64" hidden="1">
                <a:extLst>
                  <a:ext uri="{63B3BB69-23CF-44E3-9099-C40C66FF867C}">
                    <a14:compatExt spid="_x0000_s6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9" name="Check Box 65" hidden="1">
                <a:extLst>
                  <a:ext uri="{63B3BB69-23CF-44E3-9099-C40C66FF867C}">
                    <a14:compatExt spid="_x0000_s6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0" name="Check Box 66" hidden="1">
                <a:extLst>
                  <a:ext uri="{63B3BB69-23CF-44E3-9099-C40C66FF867C}">
                    <a14:compatExt spid="_x0000_s6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6211" name="Check Box 67" hidden="1">
                <a:extLst>
                  <a:ext uri="{63B3BB69-23CF-44E3-9099-C40C66FF867C}">
                    <a14:compatExt spid="_x0000_s6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2" name="Check Box 68" hidden="1">
                <a:extLst>
                  <a:ext uri="{63B3BB69-23CF-44E3-9099-C40C66FF867C}">
                    <a14:compatExt spid="_x0000_s6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3" name="Check Box 69" hidden="1">
                <a:extLst>
                  <a:ext uri="{63B3BB69-23CF-44E3-9099-C40C66FF867C}">
                    <a14:compatExt spid="_x0000_s6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6214" name="Check Box 70" hidden="1">
                <a:extLst>
                  <a:ext uri="{63B3BB69-23CF-44E3-9099-C40C66FF867C}">
                    <a14:compatExt spid="_x0000_s6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5" name="Check Box 71" hidden="1">
                <a:extLst>
                  <a:ext uri="{63B3BB69-23CF-44E3-9099-C40C66FF867C}">
                    <a14:compatExt spid="_x0000_s6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6" name="Check Box 72" hidden="1">
                <a:extLst>
                  <a:ext uri="{63B3BB69-23CF-44E3-9099-C40C66FF867C}">
                    <a14:compatExt spid="_x0000_s6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6217" name="Check Box 73" hidden="1">
                <a:extLst>
                  <a:ext uri="{63B3BB69-23CF-44E3-9099-C40C66FF867C}">
                    <a14:compatExt spid="_x0000_s6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8" name="Check Box 74" hidden="1">
                <a:extLst>
                  <a:ext uri="{63B3BB69-23CF-44E3-9099-C40C66FF867C}">
                    <a14:compatExt spid="_x0000_s6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9" name="Check Box 75" hidden="1">
                <a:extLst>
                  <a:ext uri="{63B3BB69-23CF-44E3-9099-C40C66FF867C}">
                    <a14:compatExt spid="_x0000_s6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6220" name="Check Box 76" hidden="1">
                <a:extLst>
                  <a:ext uri="{63B3BB69-23CF-44E3-9099-C40C66FF867C}">
                    <a14:compatExt spid="_x0000_s6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1" name="Check Box 77" hidden="1">
                <a:extLst>
                  <a:ext uri="{63B3BB69-23CF-44E3-9099-C40C66FF867C}">
                    <a14:compatExt spid="_x0000_s6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2" name="Check Box 78" hidden="1">
                <a:extLst>
                  <a:ext uri="{63B3BB69-23CF-44E3-9099-C40C66FF867C}">
                    <a14:compatExt spid="_x0000_s6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6223" name="Check Box 79" hidden="1">
                <a:extLst>
                  <a:ext uri="{63B3BB69-23CF-44E3-9099-C40C66FF867C}">
                    <a14:compatExt spid="_x0000_s6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4" name="Check Box 80" hidden="1">
                <a:extLst>
                  <a:ext uri="{63B3BB69-23CF-44E3-9099-C40C66FF867C}">
                    <a14:compatExt spid="_x0000_s6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5" name="Check Box 81" hidden="1">
                <a:extLst>
                  <a:ext uri="{63B3BB69-23CF-44E3-9099-C40C66FF867C}">
                    <a14:compatExt spid="_x0000_s6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6226" name="Check Box 82" hidden="1">
                <a:extLst>
                  <a:ext uri="{63B3BB69-23CF-44E3-9099-C40C66FF867C}">
                    <a14:compatExt spid="_x0000_s6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7" name="Check Box 83" hidden="1">
                <a:extLst>
                  <a:ext uri="{63B3BB69-23CF-44E3-9099-C40C66FF867C}">
                    <a14:compatExt spid="_x0000_s6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8" name="Check Box 84" hidden="1">
                <a:extLst>
                  <a:ext uri="{63B3BB69-23CF-44E3-9099-C40C66FF867C}">
                    <a14:compatExt spid="_x0000_s6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6229" name="Check Box 85" hidden="1">
                <a:extLst>
                  <a:ext uri="{63B3BB69-23CF-44E3-9099-C40C66FF867C}">
                    <a14:compatExt spid="_x0000_s6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0" name="Check Box 86" hidden="1">
                <a:extLst>
                  <a:ext uri="{63B3BB69-23CF-44E3-9099-C40C66FF867C}">
                    <a14:compatExt spid="_x0000_s6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1" name="Check Box 87" hidden="1">
                <a:extLst>
                  <a:ext uri="{63B3BB69-23CF-44E3-9099-C40C66FF867C}">
                    <a14:compatExt spid="_x0000_s6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6232" name="Check Box 88" hidden="1">
                <a:extLst>
                  <a:ext uri="{63B3BB69-23CF-44E3-9099-C40C66FF867C}">
                    <a14:compatExt spid="_x0000_s6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3" name="Check Box 89" hidden="1">
                <a:extLst>
                  <a:ext uri="{63B3BB69-23CF-44E3-9099-C40C66FF867C}">
                    <a14:compatExt spid="_x0000_s6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4" name="Check Box 90" hidden="1">
                <a:extLst>
                  <a:ext uri="{63B3BB69-23CF-44E3-9099-C40C66FF867C}">
                    <a14:compatExt spid="_x0000_s6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6235" name="Check Box 91" hidden="1">
                <a:extLst>
                  <a:ext uri="{63B3BB69-23CF-44E3-9099-C40C66FF867C}">
                    <a14:compatExt spid="_x0000_s6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6" name="Check Box 92" hidden="1">
                <a:extLst>
                  <a:ext uri="{63B3BB69-23CF-44E3-9099-C40C66FF867C}">
                    <a14:compatExt spid="_x0000_s6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7" name="Check Box 93" hidden="1">
                <a:extLst>
                  <a:ext uri="{63B3BB69-23CF-44E3-9099-C40C66FF867C}">
                    <a14:compatExt spid="_x0000_s6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6238" name="Check Box 94" hidden="1">
                <a:extLst>
                  <a:ext uri="{63B3BB69-23CF-44E3-9099-C40C66FF867C}">
                    <a14:compatExt spid="_x0000_s6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9" name="Check Box 95" hidden="1">
                <a:extLst>
                  <a:ext uri="{63B3BB69-23CF-44E3-9099-C40C66FF867C}">
                    <a14:compatExt spid="_x0000_s6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0" name="Check Box 96" hidden="1">
                <a:extLst>
                  <a:ext uri="{63B3BB69-23CF-44E3-9099-C40C66FF867C}">
                    <a14:compatExt spid="_x0000_s6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6241" name="Check Box 97" hidden="1">
                <a:extLst>
                  <a:ext uri="{63B3BB69-23CF-44E3-9099-C40C66FF867C}">
                    <a14:compatExt spid="_x0000_s6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2" name="Check Box 98" hidden="1">
                <a:extLst>
                  <a:ext uri="{63B3BB69-23CF-44E3-9099-C40C66FF867C}">
                    <a14:compatExt spid="_x0000_s6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3" name="Check Box 99" hidden="1">
                <a:extLst>
                  <a:ext uri="{63B3BB69-23CF-44E3-9099-C40C66FF867C}">
                    <a14:compatExt spid="_x0000_s6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6244" name="Check Box 100" hidden="1">
                <a:extLst>
                  <a:ext uri="{63B3BB69-23CF-44E3-9099-C40C66FF867C}">
                    <a14:compatExt spid="_x0000_s6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5" name="Check Box 101" hidden="1">
                <a:extLst>
                  <a:ext uri="{63B3BB69-23CF-44E3-9099-C40C66FF867C}">
                    <a14:compatExt spid="_x0000_s6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6" name="Check Box 102" hidden="1">
                <a:extLst>
                  <a:ext uri="{63B3BB69-23CF-44E3-9099-C40C66FF867C}">
                    <a14:compatExt spid="_x0000_s6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6247" name="Check Box 103" hidden="1">
                <a:extLst>
                  <a:ext uri="{63B3BB69-23CF-44E3-9099-C40C66FF867C}">
                    <a14:compatExt spid="_x0000_s6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8" name="Check Box 104" hidden="1">
                <a:extLst>
                  <a:ext uri="{63B3BB69-23CF-44E3-9099-C40C66FF867C}">
                    <a14:compatExt spid="_x0000_s6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9" name="Check Box 105" hidden="1">
                <a:extLst>
                  <a:ext uri="{63B3BB69-23CF-44E3-9099-C40C66FF867C}">
                    <a14:compatExt spid="_x0000_s6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6250" name="Check Box 106" hidden="1">
                <a:extLst>
                  <a:ext uri="{63B3BB69-23CF-44E3-9099-C40C66FF867C}">
                    <a14:compatExt spid="_x0000_s6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1" name="Check Box 107" hidden="1">
                <a:extLst>
                  <a:ext uri="{63B3BB69-23CF-44E3-9099-C40C66FF867C}">
                    <a14:compatExt spid="_x0000_s6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2" name="Check Box 108" hidden="1">
                <a:extLst>
                  <a:ext uri="{63B3BB69-23CF-44E3-9099-C40C66FF867C}">
                    <a14:compatExt spid="_x0000_s6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6253" name="Check Box 109" hidden="1">
                <a:extLst>
                  <a:ext uri="{63B3BB69-23CF-44E3-9099-C40C66FF867C}">
                    <a14:compatExt spid="_x0000_s625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4" name="Check Box 110" hidden="1">
                <a:extLst>
                  <a:ext uri="{63B3BB69-23CF-44E3-9099-C40C66FF867C}">
                    <a14:compatExt spid="_x0000_s625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5" name="Check Box 111" hidden="1">
                <a:extLst>
                  <a:ext uri="{63B3BB69-23CF-44E3-9099-C40C66FF867C}">
                    <a14:compatExt spid="_x0000_s625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6256" name="Check Box 112" hidden="1">
                <a:extLst>
                  <a:ext uri="{63B3BB69-23CF-44E3-9099-C40C66FF867C}">
                    <a14:compatExt spid="_x0000_s625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7" name="Check Box 113" hidden="1">
                <a:extLst>
                  <a:ext uri="{63B3BB69-23CF-44E3-9099-C40C66FF867C}">
                    <a14:compatExt spid="_x0000_s625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8" name="Check Box 114" hidden="1">
                <a:extLst>
                  <a:ext uri="{63B3BB69-23CF-44E3-9099-C40C66FF867C}">
                    <a14:compatExt spid="_x0000_s625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6259" name="Check Box 115" hidden="1">
                <a:extLst>
                  <a:ext uri="{63B3BB69-23CF-44E3-9099-C40C66FF867C}">
                    <a14:compatExt spid="_x0000_s625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0" name="Check Box 116" hidden="1">
                <a:extLst>
                  <a:ext uri="{63B3BB69-23CF-44E3-9099-C40C66FF867C}">
                    <a14:compatExt spid="_x0000_s626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1" name="Check Box 117" hidden="1">
                <a:extLst>
                  <a:ext uri="{63B3BB69-23CF-44E3-9099-C40C66FF867C}">
                    <a14:compatExt spid="_x0000_s626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6262" name="Check Box 118" hidden="1">
                <a:extLst>
                  <a:ext uri="{63B3BB69-23CF-44E3-9099-C40C66FF867C}">
                    <a14:compatExt spid="_x0000_s626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3" name="Check Box 119" hidden="1">
                <a:extLst>
                  <a:ext uri="{63B3BB69-23CF-44E3-9099-C40C66FF867C}">
                    <a14:compatExt spid="_x0000_s626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4" name="Check Box 120" hidden="1">
                <a:extLst>
                  <a:ext uri="{63B3BB69-23CF-44E3-9099-C40C66FF867C}">
                    <a14:compatExt spid="_x0000_s626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6265" name="Check Box 121" hidden="1">
                <a:extLst>
                  <a:ext uri="{63B3BB69-23CF-44E3-9099-C40C66FF867C}">
                    <a14:compatExt spid="_x0000_s626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6" name="Check Box 122" hidden="1">
                <a:extLst>
                  <a:ext uri="{63B3BB69-23CF-44E3-9099-C40C66FF867C}">
                    <a14:compatExt spid="_x0000_s626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7" name="Check Box 123" hidden="1">
                <a:extLst>
                  <a:ext uri="{63B3BB69-23CF-44E3-9099-C40C66FF867C}">
                    <a14:compatExt spid="_x0000_s626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74"/>
              <a:ext cx="1047750" cy="571501"/>
              <a:chOff x="447" y="2888"/>
              <a:chExt cx="110" cy="59"/>
            </a:xfrm>
          </xdr:grpSpPr>
          <xdr:sp macro="" textlink="">
            <xdr:nvSpPr>
              <xdr:cNvPr id="6268" name="Check Box 124" hidden="1">
                <a:extLst>
                  <a:ext uri="{63B3BB69-23CF-44E3-9099-C40C66FF867C}">
                    <a14:compatExt spid="_x0000_s626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9" name="Check Box 125" hidden="1">
                <a:extLst>
                  <a:ext uri="{63B3BB69-23CF-44E3-9099-C40C66FF867C}">
                    <a14:compatExt spid="_x0000_s626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0" name="Check Box 126" hidden="1">
                <a:extLst>
                  <a:ext uri="{63B3BB69-23CF-44E3-9099-C40C66FF867C}">
                    <a14:compatExt spid="_x0000_s627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6271" name="Check Box 127" hidden="1">
                <a:extLst>
                  <a:ext uri="{63B3BB69-23CF-44E3-9099-C40C66FF867C}">
                    <a14:compatExt spid="_x0000_s627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2" name="Check Box 128" hidden="1">
                <a:extLst>
                  <a:ext uri="{63B3BB69-23CF-44E3-9099-C40C66FF867C}">
                    <a14:compatExt spid="_x0000_s627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3" name="Check Box 129" hidden="1">
                <a:extLst>
                  <a:ext uri="{63B3BB69-23CF-44E3-9099-C40C66FF867C}">
                    <a14:compatExt spid="_x0000_s627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6274" name="Check Box 130" hidden="1">
                <a:extLst>
                  <a:ext uri="{63B3BB69-23CF-44E3-9099-C40C66FF867C}">
                    <a14:compatExt spid="_x0000_s627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5" name="Check Box 131" hidden="1">
                <a:extLst>
                  <a:ext uri="{63B3BB69-23CF-44E3-9099-C40C66FF867C}">
                    <a14:compatExt spid="_x0000_s627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6" name="Check Box 132" hidden="1">
                <a:extLst>
                  <a:ext uri="{63B3BB69-23CF-44E3-9099-C40C66FF867C}">
                    <a14:compatExt spid="_x0000_s627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6277" name="Check Box 133" hidden="1">
              <a:extLst>
                <a:ext uri="{63B3BB69-23CF-44E3-9099-C40C66FF867C}">
                  <a14:compatExt spid="_x0000_s6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460</xdr:row>
          <xdr:rowOff>28575</xdr:rowOff>
        </xdr:from>
        <xdr:to>
          <xdr:col>9</xdr:col>
          <xdr:colOff>104775</xdr:colOff>
          <xdr:row>461</xdr:row>
          <xdr:rowOff>66675</xdr:rowOff>
        </xdr:to>
        <xdr:sp macro="" textlink="">
          <xdr:nvSpPr>
            <xdr:cNvPr id="6278" name="Check Box 134" hidden="1">
              <a:extLst>
                <a:ext uri="{63B3BB69-23CF-44E3-9099-C40C66FF867C}">
                  <a14:compatExt spid="_x0000_s6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6279" name="Check Box 135" hidden="1">
              <a:extLst>
                <a:ext uri="{63B3BB69-23CF-44E3-9099-C40C66FF867C}">
                  <a14:compatExt spid="_x0000_s6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6280" name="Check Box 136" hidden="1">
              <a:extLst>
                <a:ext uri="{63B3BB69-23CF-44E3-9099-C40C66FF867C}">
                  <a14:compatExt spid="_x0000_s6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6281" name="Check Box 137" hidden="1">
              <a:extLst>
                <a:ext uri="{63B3BB69-23CF-44E3-9099-C40C66FF867C}">
                  <a14:compatExt spid="_x0000_s6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6282" name="Check Box 138" hidden="1">
              <a:extLst>
                <a:ext uri="{63B3BB69-23CF-44E3-9099-C40C66FF867C}">
                  <a14:compatExt spid="_x0000_s6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6283" name="Check Box 139" hidden="1">
              <a:extLst>
                <a:ext uri="{63B3BB69-23CF-44E3-9099-C40C66FF867C}">
                  <a14:compatExt spid="_x0000_s6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6284" name="Check Box 140" hidden="1">
              <a:extLst>
                <a:ext uri="{63B3BB69-23CF-44E3-9099-C40C66FF867C}">
                  <a14:compatExt spid="_x0000_s6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6285" name="Check Box 141" hidden="1">
              <a:extLst>
                <a:ext uri="{63B3BB69-23CF-44E3-9099-C40C66FF867C}">
                  <a14:compatExt spid="_x0000_s6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6286" name="Check Box 142" hidden="1">
              <a:extLst>
                <a:ext uri="{63B3BB69-23CF-44E3-9099-C40C66FF867C}">
                  <a14:compatExt spid="_x0000_s6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6287" name="Check Box 143" hidden="1">
              <a:extLst>
                <a:ext uri="{63B3BB69-23CF-44E3-9099-C40C66FF867C}">
                  <a14:compatExt spid="_x0000_s6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6288" name="Check Box 144" hidden="1">
              <a:extLst>
                <a:ext uri="{63B3BB69-23CF-44E3-9099-C40C66FF867C}">
                  <a14:compatExt spid="_x0000_s6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6289" name="Check Box 145" hidden="1">
              <a:extLst>
                <a:ext uri="{63B3BB69-23CF-44E3-9099-C40C66FF867C}">
                  <a14:compatExt spid="_x0000_s6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6290" name="Check Box 146" hidden="1">
              <a:extLst>
                <a:ext uri="{63B3BB69-23CF-44E3-9099-C40C66FF867C}">
                  <a14:compatExt spid="_x0000_s6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6291" name="Check Box 147" hidden="1">
              <a:extLst>
                <a:ext uri="{63B3BB69-23CF-44E3-9099-C40C66FF867C}">
                  <a14:compatExt spid="_x0000_s6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6292" name="Check Box 148" hidden="1">
              <a:extLst>
                <a:ext uri="{63B3BB69-23CF-44E3-9099-C40C66FF867C}">
                  <a14:compatExt spid="_x0000_s6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6293" name="Check Box 149" hidden="1">
              <a:extLst>
                <a:ext uri="{63B3BB69-23CF-44E3-9099-C40C66FF867C}">
                  <a14:compatExt spid="_x0000_s6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6294" name="Check Box 150" hidden="1">
              <a:extLst>
                <a:ext uri="{63B3BB69-23CF-44E3-9099-C40C66FF867C}">
                  <a14:compatExt spid="_x0000_s6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6295" name="Check Box 151" hidden="1">
              <a:extLst>
                <a:ext uri="{63B3BB69-23CF-44E3-9099-C40C66FF867C}">
                  <a14:compatExt spid="_x0000_s6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6296" name="Check Box 152" hidden="1">
              <a:extLst>
                <a:ext uri="{63B3BB69-23CF-44E3-9099-C40C66FF867C}">
                  <a14:compatExt spid="_x0000_s6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6297" name="Check Box 153" hidden="1">
              <a:extLst>
                <a:ext uri="{63B3BB69-23CF-44E3-9099-C40C66FF867C}">
                  <a14:compatExt spid="_x0000_s6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6298" name="Check Box 154" hidden="1">
              <a:extLst>
                <a:ext uri="{63B3BB69-23CF-44E3-9099-C40C66FF867C}">
                  <a14:compatExt spid="_x0000_s6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6299" name="Check Box 155" hidden="1">
              <a:extLst>
                <a:ext uri="{63B3BB69-23CF-44E3-9099-C40C66FF867C}">
                  <a14:compatExt spid="_x0000_s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6300" name="Check Box 156" hidden="1">
              <a:extLst>
                <a:ext uri="{63B3BB69-23CF-44E3-9099-C40C66FF867C}">
                  <a14:compatExt spid="_x0000_s6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6301" name="Check Box 157" hidden="1">
              <a:extLst>
                <a:ext uri="{63B3BB69-23CF-44E3-9099-C40C66FF867C}">
                  <a14:compatExt spid="_x0000_s6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6302" name="Check Box 158" hidden="1">
              <a:extLst>
                <a:ext uri="{63B3BB69-23CF-44E3-9099-C40C66FF867C}">
                  <a14:compatExt spid="_x0000_s6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6303" name="Check Box 159" hidden="1">
              <a:extLst>
                <a:ext uri="{63B3BB69-23CF-44E3-9099-C40C66FF867C}">
                  <a14:compatExt spid="_x0000_s6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6305" name="Check Box 161" hidden="1">
              <a:extLst>
                <a:ext uri="{63B3BB69-23CF-44E3-9099-C40C66FF867C}">
                  <a14:compatExt spid="_x0000_s6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6306" name="Check Box 162" hidden="1">
              <a:extLst>
                <a:ext uri="{63B3BB69-23CF-44E3-9099-C40C66FF867C}">
                  <a14:compatExt spid="_x0000_s6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6307" name="Check Box 163" hidden="1">
              <a:extLst>
                <a:ext uri="{63B3BB69-23CF-44E3-9099-C40C66FF867C}">
                  <a14:compatExt spid="_x0000_s6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6309" name="Check Box 165" hidden="1">
              <a:extLst>
                <a:ext uri="{63B3BB69-23CF-44E3-9099-C40C66FF867C}">
                  <a14:compatExt spid="_x0000_s6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6310" name="Check Box 166" hidden="1">
              <a:extLst>
                <a:ext uri="{63B3BB69-23CF-44E3-9099-C40C66FF867C}">
                  <a14:compatExt spid="_x0000_s6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6311" name="Check Box 167" hidden="1">
              <a:extLst>
                <a:ext uri="{63B3BB69-23CF-44E3-9099-C40C66FF867C}">
                  <a14:compatExt spid="_x0000_s6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6312" name="Check Box 168" hidden="1">
              <a:extLst>
                <a:ext uri="{63B3BB69-23CF-44E3-9099-C40C66FF867C}">
                  <a14:compatExt spid="_x0000_s6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6313" name="Check Box 169" hidden="1">
              <a:extLst>
                <a:ext uri="{63B3BB69-23CF-44E3-9099-C40C66FF867C}">
                  <a14:compatExt spid="_x0000_s6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6314" name="Check Box 170" hidden="1">
              <a:extLst>
                <a:ext uri="{63B3BB69-23CF-44E3-9099-C40C66FF867C}">
                  <a14:compatExt spid="_x0000_s6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6315" name="Check Box 171" hidden="1">
              <a:extLst>
                <a:ext uri="{63B3BB69-23CF-44E3-9099-C40C66FF867C}">
                  <a14:compatExt spid="_x0000_s6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6316" name="Check Box 172" hidden="1">
              <a:extLst>
                <a:ext uri="{63B3BB69-23CF-44E3-9099-C40C66FF867C}">
                  <a14:compatExt spid="_x0000_s6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6317" name="Check Box 173" hidden="1">
              <a:extLst>
                <a:ext uri="{63B3BB69-23CF-44E3-9099-C40C66FF867C}">
                  <a14:compatExt spid="_x0000_s6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6318" name="Check Box 174" hidden="1">
              <a:extLst>
                <a:ext uri="{63B3BB69-23CF-44E3-9099-C40C66FF867C}">
                  <a14:compatExt spid="_x0000_s6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6319" name="Check Box 175" hidden="1">
              <a:extLst>
                <a:ext uri="{63B3BB69-23CF-44E3-9099-C40C66FF867C}">
                  <a14:compatExt spid="_x0000_s6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6320" name="Check Box 176" hidden="1">
              <a:extLst>
                <a:ext uri="{63B3BB69-23CF-44E3-9099-C40C66FF867C}">
                  <a14:compatExt spid="_x0000_s6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6322" name="Check Box 178" hidden="1">
              <a:extLst>
                <a:ext uri="{63B3BB69-23CF-44E3-9099-C40C66FF867C}">
                  <a14:compatExt spid="_x0000_s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6323" name="Check Box 179" hidden="1">
              <a:extLst>
                <a:ext uri="{63B3BB69-23CF-44E3-9099-C40C66FF867C}">
                  <a14:compatExt spid="_x0000_s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6325" name="Check Box 181" hidden="1">
              <a:extLst>
                <a:ext uri="{63B3BB69-23CF-44E3-9099-C40C66FF867C}">
                  <a14:compatExt spid="_x0000_s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6326" name="Check Box 182" hidden="1">
              <a:extLst>
                <a:ext uri="{63B3BB69-23CF-44E3-9099-C40C66FF867C}">
                  <a14:compatExt spid="_x0000_s6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6327" name="Check Box 183" hidden="1">
              <a:extLst>
                <a:ext uri="{63B3BB69-23CF-44E3-9099-C40C66FF867C}">
                  <a14:compatExt spid="_x0000_s6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6328" name="Check Box 184" hidden="1">
              <a:extLst>
                <a:ext uri="{63B3BB69-23CF-44E3-9099-C40C66FF867C}">
                  <a14:compatExt spid="_x0000_s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6329" name="Check Box 185" hidden="1">
              <a:extLst>
                <a:ext uri="{63B3BB69-23CF-44E3-9099-C40C66FF867C}">
                  <a14:compatExt spid="_x0000_s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6330" name="Check Box 186" hidden="1">
              <a:extLst>
                <a:ext uri="{63B3BB69-23CF-44E3-9099-C40C66FF867C}">
                  <a14:compatExt spid="_x0000_s6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6332" name="Check Box 188" hidden="1">
              <a:extLst>
                <a:ext uri="{63B3BB69-23CF-44E3-9099-C40C66FF867C}">
                  <a14:compatExt spid="_x0000_s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6334" name="Check Box 190" hidden="1">
              <a:extLst>
                <a:ext uri="{63B3BB69-23CF-44E3-9099-C40C66FF867C}">
                  <a14:compatExt spid="_x0000_s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6335" name="Check Box 191" hidden="1">
              <a:extLst>
                <a:ext uri="{63B3BB69-23CF-44E3-9099-C40C66FF867C}">
                  <a14:compatExt spid="_x0000_s6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6336" name="Check Box 192" hidden="1">
              <a:extLst>
                <a:ext uri="{63B3BB69-23CF-44E3-9099-C40C66FF867C}">
                  <a14:compatExt spid="_x0000_s6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6337" name="Check Box 193" hidden="1">
              <a:extLst>
                <a:ext uri="{63B3BB69-23CF-44E3-9099-C40C66FF867C}">
                  <a14:compatExt spid="_x0000_s6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6338" name="Check Box 194" hidden="1">
              <a:extLst>
                <a:ext uri="{63B3BB69-23CF-44E3-9099-C40C66FF867C}">
                  <a14:compatExt spid="_x0000_s6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6339" name="Check Box 195" hidden="1">
              <a:extLst>
                <a:ext uri="{63B3BB69-23CF-44E3-9099-C40C66FF867C}">
                  <a14:compatExt spid="_x0000_s6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6340" name="Check Box 196" hidden="1">
              <a:extLst>
                <a:ext uri="{63B3BB69-23CF-44E3-9099-C40C66FF867C}">
                  <a14:compatExt spid="_x0000_s6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6341" name="Check Box 197" hidden="1">
              <a:extLst>
                <a:ext uri="{63B3BB69-23CF-44E3-9099-C40C66FF867C}">
                  <a14:compatExt spid="_x0000_s6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6342" name="Check Box 198" hidden="1">
              <a:extLst>
                <a:ext uri="{63B3BB69-23CF-44E3-9099-C40C66FF867C}">
                  <a14:compatExt spid="_x0000_s6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6343" name="Check Box 199" hidden="1">
              <a:extLst>
                <a:ext uri="{63B3BB69-23CF-44E3-9099-C40C66FF867C}">
                  <a14:compatExt spid="_x0000_s6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6344" name="Check Box 200" hidden="1">
              <a:extLst>
                <a:ext uri="{63B3BB69-23CF-44E3-9099-C40C66FF867C}">
                  <a14:compatExt spid="_x0000_s6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6345" name="Check Box 201" hidden="1">
              <a:extLst>
                <a:ext uri="{63B3BB69-23CF-44E3-9099-C40C66FF867C}">
                  <a14:compatExt spid="_x0000_s6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6346" name="Check Box 202" hidden="1">
              <a:extLst>
                <a:ext uri="{63B3BB69-23CF-44E3-9099-C40C66FF867C}">
                  <a14:compatExt spid="_x0000_s6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6347" name="Check Box 203" hidden="1">
              <a:extLst>
                <a:ext uri="{63B3BB69-23CF-44E3-9099-C40C66FF867C}">
                  <a14:compatExt spid="_x0000_s6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6348" name="Check Box 204" hidden="1">
              <a:extLst>
                <a:ext uri="{63B3BB69-23CF-44E3-9099-C40C66FF867C}">
                  <a14:compatExt spid="_x0000_s6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6349" name="Check Box 205" hidden="1">
              <a:extLst>
                <a:ext uri="{63B3BB69-23CF-44E3-9099-C40C66FF867C}">
                  <a14:compatExt spid="_x0000_s6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6350" name="Check Box 206" hidden="1">
              <a:extLst>
                <a:ext uri="{63B3BB69-23CF-44E3-9099-C40C66FF867C}">
                  <a14:compatExt spid="_x0000_s6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6351" name="Check Box 207" hidden="1">
                <a:extLst>
                  <a:ext uri="{63B3BB69-23CF-44E3-9099-C40C66FF867C}">
                    <a14:compatExt spid="_x0000_s63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2" name="Check Box 208" hidden="1">
                <a:extLst>
                  <a:ext uri="{63B3BB69-23CF-44E3-9099-C40C66FF867C}">
                    <a14:compatExt spid="_x0000_s63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3" name="Check Box 209" hidden="1">
                <a:extLst>
                  <a:ext uri="{63B3BB69-23CF-44E3-9099-C40C66FF867C}">
                    <a14:compatExt spid="_x0000_s63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6354" name="Check Box 210" hidden="1">
                <a:extLst>
                  <a:ext uri="{63B3BB69-23CF-44E3-9099-C40C66FF867C}">
                    <a14:compatExt spid="_x0000_s63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5" name="Check Box 211" hidden="1">
                <a:extLst>
                  <a:ext uri="{63B3BB69-23CF-44E3-9099-C40C66FF867C}">
                    <a14:compatExt spid="_x0000_s63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6" name="Check Box 212" hidden="1">
                <a:extLst>
                  <a:ext uri="{63B3BB69-23CF-44E3-9099-C40C66FF867C}">
                    <a14:compatExt spid="_x0000_s63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6357" name="Check Box 213" hidden="1">
                <a:extLst>
                  <a:ext uri="{63B3BB69-23CF-44E3-9099-C40C66FF867C}">
                    <a14:compatExt spid="_x0000_s63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8" name="Check Box 214" hidden="1">
                <a:extLst>
                  <a:ext uri="{63B3BB69-23CF-44E3-9099-C40C66FF867C}">
                    <a14:compatExt spid="_x0000_s63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9" name="Check Box 215" hidden="1">
                <a:extLst>
                  <a:ext uri="{63B3BB69-23CF-44E3-9099-C40C66FF867C}">
                    <a14:compatExt spid="_x0000_s63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6360" name="Check Box 216" hidden="1">
                <a:extLst>
                  <a:ext uri="{63B3BB69-23CF-44E3-9099-C40C66FF867C}">
                    <a14:compatExt spid="_x0000_s63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61" name="Check Box 217" hidden="1">
                <a:extLst>
                  <a:ext uri="{63B3BB69-23CF-44E3-9099-C40C66FF867C}">
                    <a14:compatExt spid="_x0000_s63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62" name="Check Box 218" hidden="1">
                <a:extLst>
                  <a:ext uri="{63B3BB69-23CF-44E3-9099-C40C66FF867C}">
                    <a14:compatExt spid="_x0000_s63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6363" name="Check Box 219" hidden="1">
              <a:extLst>
                <a:ext uri="{63B3BB69-23CF-44E3-9099-C40C66FF867C}">
                  <a14:compatExt spid="_x0000_s6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6364" name="Check Box 220" hidden="1">
              <a:extLst>
                <a:ext uri="{63B3BB69-23CF-44E3-9099-C40C66FF867C}">
                  <a14:compatExt spid="_x0000_s6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6366" name="Check Box 222" hidden="1">
              <a:extLst>
                <a:ext uri="{63B3BB69-23CF-44E3-9099-C40C66FF867C}">
                  <a14:compatExt spid="_x0000_s6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6367" name="Check Box 223" hidden="1">
              <a:extLst>
                <a:ext uri="{63B3BB69-23CF-44E3-9099-C40C66FF867C}">
                  <a14:compatExt spid="_x0000_s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394</xdr:row>
          <xdr:rowOff>171450</xdr:rowOff>
        </xdr:from>
        <xdr:to>
          <xdr:col>15</xdr:col>
          <xdr:colOff>76200</xdr:colOff>
          <xdr:row>398</xdr:row>
          <xdr:rowOff>0</xdr:rowOff>
        </xdr:to>
        <xdr:grpSp>
          <xdr:nvGrpSpPr>
            <xdr:cNvPr id="267" name="Group 511"/>
            <xdr:cNvGrpSpPr>
              <a:grpSpLocks/>
            </xdr:cNvGrpSpPr>
          </xdr:nvGrpSpPr>
          <xdr:grpSpPr bwMode="auto">
            <a:xfrm>
              <a:off x="581025" y="69046725"/>
              <a:ext cx="1676400" cy="590550"/>
              <a:chOff x="44" y="3557"/>
              <a:chExt cx="176" cy="62"/>
            </a:xfrm>
          </xdr:grpSpPr>
          <xdr:sp macro="" textlink="">
            <xdr:nvSpPr>
              <xdr:cNvPr id="6368" name="Check Box 224" hidden="1">
                <a:extLst>
                  <a:ext uri="{63B3BB69-23CF-44E3-9099-C40C66FF867C}">
                    <a14:compatExt spid="_x0000_s636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369" name="Check Box 225" hidden="1">
                <a:extLst>
                  <a:ext uri="{63B3BB69-23CF-44E3-9099-C40C66FF867C}">
                    <a14:compatExt spid="_x0000_s636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370" name="Check Box 226" hidden="1">
                <a:extLst>
                  <a:ext uri="{63B3BB69-23CF-44E3-9099-C40C66FF867C}">
                    <a14:compatExt spid="_x0000_s637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xdr:twoCellAnchor>
    <xdr:from>
      <xdr:col>31</xdr:col>
      <xdr:colOff>120037</xdr:colOff>
      <xdr:row>12</xdr:row>
      <xdr:rowOff>19050</xdr:rowOff>
    </xdr:from>
    <xdr:to>
      <xdr:col>34</xdr:col>
      <xdr:colOff>81937</xdr:colOff>
      <xdr:row>15</xdr:row>
      <xdr:rowOff>36068</xdr:rowOff>
    </xdr:to>
    <xdr:cxnSp macro="">
      <xdr:nvCxnSpPr>
        <xdr:cNvPr id="271" name="直線矢印コネクタ 270"/>
        <xdr:cNvCxnSpPr/>
      </xdr:nvCxnSpPr>
      <xdr:spPr>
        <a:xfrm flipH="1">
          <a:off x="4530112" y="1819275"/>
          <a:ext cx="333375" cy="36944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15262</xdr:colOff>
      <xdr:row>11</xdr:row>
      <xdr:rowOff>85725</xdr:rowOff>
    </xdr:from>
    <xdr:to>
      <xdr:col>33</xdr:col>
      <xdr:colOff>104775</xdr:colOff>
      <xdr:row>15</xdr:row>
      <xdr:rowOff>109479</xdr:rowOff>
    </xdr:to>
    <xdr:cxnSp macro="">
      <xdr:nvCxnSpPr>
        <xdr:cNvPr id="272" name="直線矢印コネクタ 271"/>
        <xdr:cNvCxnSpPr>
          <a:stCxn id="275" idx="1"/>
          <a:endCxn id="277" idx="7"/>
        </xdr:cNvCxnSpPr>
      </xdr:nvCxnSpPr>
      <xdr:spPr>
        <a:xfrm flipH="1">
          <a:off x="3206137" y="1743075"/>
          <a:ext cx="1556363" cy="519054"/>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142875</xdr:colOff>
      <xdr:row>15</xdr:row>
      <xdr:rowOff>19051</xdr:rowOff>
    </xdr:from>
    <xdr:to>
      <xdr:col>35</xdr:col>
      <xdr:colOff>38100</xdr:colOff>
      <xdr:row>17</xdr:row>
      <xdr:rowOff>190499</xdr:rowOff>
    </xdr:to>
    <xdr:sp macro="" textlink="">
      <xdr:nvSpPr>
        <xdr:cNvPr id="273" name="円/楕円 272"/>
        <xdr:cNvSpPr/>
      </xdr:nvSpPr>
      <xdr:spPr>
        <a:xfrm>
          <a:off x="4267200" y="2171701"/>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38100</xdr:colOff>
      <xdr:row>14</xdr:row>
      <xdr:rowOff>180976</xdr:rowOff>
    </xdr:from>
    <xdr:to>
      <xdr:col>10</xdr:col>
      <xdr:colOff>57150</xdr:colOff>
      <xdr:row>17</xdr:row>
      <xdr:rowOff>180974</xdr:rowOff>
    </xdr:to>
    <xdr:sp macro="" textlink="">
      <xdr:nvSpPr>
        <xdr:cNvPr id="274" name="円/楕円 273"/>
        <xdr:cNvSpPr/>
      </xdr:nvSpPr>
      <xdr:spPr>
        <a:xfrm>
          <a:off x="942975" y="2143126"/>
          <a:ext cx="676275"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104775</xdr:colOff>
      <xdr:row>9</xdr:row>
      <xdr:rowOff>19050</xdr:rowOff>
    </xdr:from>
    <xdr:to>
      <xdr:col>57</xdr:col>
      <xdr:colOff>0</xdr:colOff>
      <xdr:row>14</xdr:row>
      <xdr:rowOff>133350</xdr:rowOff>
    </xdr:to>
    <xdr:sp macro="" textlink="">
      <xdr:nvSpPr>
        <xdr:cNvPr id="275" name="角丸四角形 274"/>
        <xdr:cNvSpPr/>
      </xdr:nvSpPr>
      <xdr:spPr>
        <a:xfrm>
          <a:off x="4762500" y="1390650"/>
          <a:ext cx="3476625" cy="704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10</xdr:col>
      <xdr:colOff>66675</xdr:colOff>
      <xdr:row>11</xdr:row>
      <xdr:rowOff>9524</xdr:rowOff>
    </xdr:from>
    <xdr:to>
      <xdr:col>33</xdr:col>
      <xdr:colOff>95251</xdr:colOff>
      <xdr:row>15</xdr:row>
      <xdr:rowOff>142875</xdr:rowOff>
    </xdr:to>
    <xdr:cxnSp macro="">
      <xdr:nvCxnSpPr>
        <xdr:cNvPr id="276" name="直線矢印コネクタ 275"/>
        <xdr:cNvCxnSpPr/>
      </xdr:nvCxnSpPr>
      <xdr:spPr>
        <a:xfrm flipH="1">
          <a:off x="1628775" y="1666874"/>
          <a:ext cx="3124201" cy="62865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15</xdr:row>
      <xdr:rowOff>28575</xdr:rowOff>
    </xdr:from>
    <xdr:to>
      <xdr:col>23</xdr:col>
      <xdr:colOff>114300</xdr:colOff>
      <xdr:row>18</xdr:row>
      <xdr:rowOff>9523</xdr:rowOff>
    </xdr:to>
    <xdr:sp macro="" textlink="">
      <xdr:nvSpPr>
        <xdr:cNvPr id="277" name="円/楕円 276"/>
        <xdr:cNvSpPr/>
      </xdr:nvSpPr>
      <xdr:spPr>
        <a:xfrm>
          <a:off x="2628900" y="2181225"/>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44</xdr:row>
      <xdr:rowOff>114300</xdr:rowOff>
    </xdr:from>
    <xdr:to>
      <xdr:col>6</xdr:col>
      <xdr:colOff>19050</xdr:colOff>
      <xdr:row>48</xdr:row>
      <xdr:rowOff>114298</xdr:rowOff>
    </xdr:to>
    <xdr:sp macro="" textlink="">
      <xdr:nvSpPr>
        <xdr:cNvPr id="280" name="円/楕円 279"/>
        <xdr:cNvSpPr/>
      </xdr:nvSpPr>
      <xdr:spPr>
        <a:xfrm>
          <a:off x="123825" y="6638925"/>
          <a:ext cx="800100"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25703</xdr:colOff>
      <xdr:row>48</xdr:row>
      <xdr:rowOff>30604</xdr:rowOff>
    </xdr:from>
    <xdr:to>
      <xdr:col>34</xdr:col>
      <xdr:colOff>19050</xdr:colOff>
      <xdr:row>58</xdr:row>
      <xdr:rowOff>28575</xdr:rowOff>
    </xdr:to>
    <xdr:cxnSp macro="">
      <xdr:nvCxnSpPr>
        <xdr:cNvPr id="281" name="直線矢印コネクタ 280"/>
        <xdr:cNvCxnSpPr>
          <a:endCxn id="280" idx="5"/>
        </xdr:cNvCxnSpPr>
      </xdr:nvCxnSpPr>
      <xdr:spPr>
        <a:xfrm flipH="1" flipV="1">
          <a:off x="806753" y="7126729"/>
          <a:ext cx="3993847" cy="142672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xdr:colOff>
      <xdr:row>54</xdr:row>
      <xdr:rowOff>38100</xdr:rowOff>
    </xdr:from>
    <xdr:to>
      <xdr:col>55</xdr:col>
      <xdr:colOff>135007</xdr:colOff>
      <xdr:row>66</xdr:row>
      <xdr:rowOff>87699</xdr:rowOff>
    </xdr:to>
    <xdr:sp macro="" textlink="">
      <xdr:nvSpPr>
        <xdr:cNvPr id="282" name="角丸四角形 281"/>
        <xdr:cNvSpPr/>
      </xdr:nvSpPr>
      <xdr:spPr>
        <a:xfrm>
          <a:off x="4800600" y="7991475"/>
          <a:ext cx="3268732" cy="17640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46</xdr:col>
      <xdr:colOff>57150</xdr:colOff>
      <xdr:row>123</xdr:row>
      <xdr:rowOff>157162</xdr:rowOff>
    </xdr:from>
    <xdr:to>
      <xdr:col>58</xdr:col>
      <xdr:colOff>28575</xdr:colOff>
      <xdr:row>129</xdr:row>
      <xdr:rowOff>100012</xdr:rowOff>
    </xdr:to>
    <xdr:sp macro="" textlink="">
      <xdr:nvSpPr>
        <xdr:cNvPr id="283" name="角丸四角形 282"/>
        <xdr:cNvSpPr/>
      </xdr:nvSpPr>
      <xdr:spPr>
        <a:xfrm>
          <a:off x="6629400" y="19226212"/>
          <a:ext cx="1790700" cy="10287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38</xdr:col>
      <xdr:colOff>66675</xdr:colOff>
      <xdr:row>117</xdr:row>
      <xdr:rowOff>142875</xdr:rowOff>
    </xdr:from>
    <xdr:to>
      <xdr:col>42</xdr:col>
      <xdr:colOff>47625</xdr:colOff>
      <xdr:row>120</xdr:row>
      <xdr:rowOff>42861</xdr:rowOff>
    </xdr:to>
    <xdr:sp macro="" textlink="">
      <xdr:nvSpPr>
        <xdr:cNvPr id="284" name="円/楕円 283"/>
        <xdr:cNvSpPr/>
      </xdr:nvSpPr>
      <xdr:spPr>
        <a:xfrm>
          <a:off x="5343525" y="18068925"/>
          <a:ext cx="542925" cy="47148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47626</xdr:colOff>
      <xdr:row>119</xdr:row>
      <xdr:rowOff>95251</xdr:rowOff>
    </xdr:from>
    <xdr:to>
      <xdr:col>46</xdr:col>
      <xdr:colOff>104775</xdr:colOff>
      <xdr:row>123</xdr:row>
      <xdr:rowOff>152400</xdr:rowOff>
    </xdr:to>
    <xdr:cxnSp macro="">
      <xdr:nvCxnSpPr>
        <xdr:cNvPr id="285" name="直線矢印コネクタ 284"/>
        <xdr:cNvCxnSpPr/>
      </xdr:nvCxnSpPr>
      <xdr:spPr>
        <a:xfrm flipH="1" flipV="1">
          <a:off x="5886451" y="18402301"/>
          <a:ext cx="790574" cy="81914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38100</xdr:colOff>
      <xdr:row>205</xdr:row>
      <xdr:rowOff>0</xdr:rowOff>
    </xdr:from>
    <xdr:to>
      <xdr:col>57</xdr:col>
      <xdr:colOff>28575</xdr:colOff>
      <xdr:row>208</xdr:row>
      <xdr:rowOff>9525</xdr:rowOff>
    </xdr:to>
    <xdr:sp macro="" textlink="">
      <xdr:nvSpPr>
        <xdr:cNvPr id="287" name="円/楕円 286"/>
        <xdr:cNvSpPr/>
      </xdr:nvSpPr>
      <xdr:spPr>
        <a:xfrm>
          <a:off x="4162425" y="34794825"/>
          <a:ext cx="4105275" cy="6096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19050</xdr:colOff>
      <xdr:row>198</xdr:row>
      <xdr:rowOff>123825</xdr:rowOff>
    </xdr:from>
    <xdr:to>
      <xdr:col>44</xdr:col>
      <xdr:colOff>28575</xdr:colOff>
      <xdr:row>203</xdr:row>
      <xdr:rowOff>161925</xdr:rowOff>
    </xdr:to>
    <xdr:sp macro="" textlink="">
      <xdr:nvSpPr>
        <xdr:cNvPr id="288" name="角丸四角形 287"/>
        <xdr:cNvSpPr/>
      </xdr:nvSpPr>
      <xdr:spPr>
        <a:xfrm>
          <a:off x="3067050" y="3351847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26</xdr:col>
      <xdr:colOff>114300</xdr:colOff>
      <xdr:row>203</xdr:row>
      <xdr:rowOff>66675</xdr:rowOff>
    </xdr:from>
    <xdr:to>
      <xdr:col>31</xdr:col>
      <xdr:colOff>104707</xdr:colOff>
      <xdr:row>205</xdr:row>
      <xdr:rowOff>119962</xdr:rowOff>
    </xdr:to>
    <xdr:cxnSp macro="">
      <xdr:nvCxnSpPr>
        <xdr:cNvPr id="289" name="直線矢印コネクタ 288"/>
        <xdr:cNvCxnSpPr/>
      </xdr:nvCxnSpPr>
      <xdr:spPr>
        <a:xfrm>
          <a:off x="3771900" y="34461450"/>
          <a:ext cx="742882" cy="45333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38100</xdr:colOff>
      <xdr:row>280</xdr:row>
      <xdr:rowOff>142875</xdr:rowOff>
    </xdr:from>
    <xdr:to>
      <xdr:col>58</xdr:col>
      <xdr:colOff>38100</xdr:colOff>
      <xdr:row>285</xdr:row>
      <xdr:rowOff>47626</xdr:rowOff>
    </xdr:to>
    <xdr:sp macro="" textlink="">
      <xdr:nvSpPr>
        <xdr:cNvPr id="290" name="円/楕円 289"/>
        <xdr:cNvSpPr/>
      </xdr:nvSpPr>
      <xdr:spPr>
        <a:xfrm>
          <a:off x="6172200" y="47901225"/>
          <a:ext cx="2257425" cy="7620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46</xdr:col>
      <xdr:colOff>9526</xdr:colOff>
      <xdr:row>276</xdr:row>
      <xdr:rowOff>9525</xdr:rowOff>
    </xdr:from>
    <xdr:to>
      <xdr:col>49</xdr:col>
      <xdr:colOff>200025</xdr:colOff>
      <xdr:row>280</xdr:row>
      <xdr:rowOff>152400</xdr:rowOff>
    </xdr:to>
    <xdr:cxnSp macro="">
      <xdr:nvCxnSpPr>
        <xdr:cNvPr id="292" name="直線矢印コネクタ 291"/>
        <xdr:cNvCxnSpPr/>
      </xdr:nvCxnSpPr>
      <xdr:spPr>
        <a:xfrm>
          <a:off x="6581776" y="47082075"/>
          <a:ext cx="561974" cy="828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270</xdr:row>
      <xdr:rowOff>104775</xdr:rowOff>
    </xdr:from>
    <xdr:to>
      <xdr:col>55</xdr:col>
      <xdr:colOff>104775</xdr:colOff>
      <xdr:row>276</xdr:row>
      <xdr:rowOff>114300</xdr:rowOff>
    </xdr:to>
    <xdr:sp macro="" textlink="">
      <xdr:nvSpPr>
        <xdr:cNvPr id="293" name="角丸四角形 292"/>
        <xdr:cNvSpPr/>
      </xdr:nvSpPr>
      <xdr:spPr>
        <a:xfrm>
          <a:off x="4943475" y="4614862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1</xdr:col>
      <xdr:colOff>133350</xdr:colOff>
      <xdr:row>287</xdr:row>
      <xdr:rowOff>171451</xdr:rowOff>
    </xdr:from>
    <xdr:to>
      <xdr:col>56</xdr:col>
      <xdr:colOff>104775</xdr:colOff>
      <xdr:row>292</xdr:row>
      <xdr:rowOff>76200</xdr:rowOff>
    </xdr:to>
    <xdr:sp macro="" textlink="">
      <xdr:nvSpPr>
        <xdr:cNvPr id="294" name="円/楕円 293"/>
        <xdr:cNvSpPr/>
      </xdr:nvSpPr>
      <xdr:spPr>
        <a:xfrm>
          <a:off x="257175" y="49168051"/>
          <a:ext cx="7934325" cy="62864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38100</xdr:colOff>
      <xdr:row>281</xdr:row>
      <xdr:rowOff>85725</xdr:rowOff>
    </xdr:from>
    <xdr:to>
      <xdr:col>42</xdr:col>
      <xdr:colOff>104775</xdr:colOff>
      <xdr:row>285</xdr:row>
      <xdr:rowOff>152400</xdr:rowOff>
    </xdr:to>
    <xdr:sp macro="" textlink="">
      <xdr:nvSpPr>
        <xdr:cNvPr id="295" name="角丸四角形 294"/>
        <xdr:cNvSpPr/>
      </xdr:nvSpPr>
      <xdr:spPr>
        <a:xfrm>
          <a:off x="38100" y="48015525"/>
          <a:ext cx="5905500" cy="752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1</xdr:col>
      <xdr:colOff>114300</xdr:colOff>
      <xdr:row>285</xdr:row>
      <xdr:rowOff>38100</xdr:rowOff>
    </xdr:from>
    <xdr:to>
      <xdr:col>6</xdr:col>
      <xdr:colOff>55790</xdr:colOff>
      <xdr:row>289</xdr:row>
      <xdr:rowOff>57831</xdr:rowOff>
    </xdr:to>
    <xdr:cxnSp macro="">
      <xdr:nvCxnSpPr>
        <xdr:cNvPr id="296" name="直線矢印コネクタ 295"/>
        <xdr:cNvCxnSpPr/>
      </xdr:nvCxnSpPr>
      <xdr:spPr>
        <a:xfrm>
          <a:off x="238125" y="48653700"/>
          <a:ext cx="722540" cy="66743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295</xdr:row>
      <xdr:rowOff>190499</xdr:rowOff>
    </xdr:from>
    <xdr:to>
      <xdr:col>36</xdr:col>
      <xdr:colOff>76200</xdr:colOff>
      <xdr:row>308</xdr:row>
      <xdr:rowOff>133349</xdr:rowOff>
    </xdr:to>
    <xdr:sp macro="" textlink="">
      <xdr:nvSpPr>
        <xdr:cNvPr id="297" name="円/楕円 296"/>
        <xdr:cNvSpPr/>
      </xdr:nvSpPr>
      <xdr:spPr>
        <a:xfrm flipH="1">
          <a:off x="3971925" y="50492024"/>
          <a:ext cx="1133475"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57150</xdr:colOff>
      <xdr:row>295</xdr:row>
      <xdr:rowOff>114300</xdr:rowOff>
    </xdr:from>
    <xdr:to>
      <xdr:col>57</xdr:col>
      <xdr:colOff>85724</xdr:colOff>
      <xdr:row>308</xdr:row>
      <xdr:rowOff>57150</xdr:rowOff>
    </xdr:to>
    <xdr:sp macro="" textlink="">
      <xdr:nvSpPr>
        <xdr:cNvPr id="298" name="円/楕円 297"/>
        <xdr:cNvSpPr/>
      </xdr:nvSpPr>
      <xdr:spPr>
        <a:xfrm flipH="1">
          <a:off x="7591425" y="50415825"/>
          <a:ext cx="733424"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0</xdr:colOff>
      <xdr:row>305</xdr:row>
      <xdr:rowOff>19050</xdr:rowOff>
    </xdr:from>
    <xdr:to>
      <xdr:col>40</xdr:col>
      <xdr:colOff>161925</xdr:colOff>
      <xdr:row>312</xdr:row>
      <xdr:rowOff>152400</xdr:rowOff>
    </xdr:to>
    <xdr:sp macro="" textlink="">
      <xdr:nvSpPr>
        <xdr:cNvPr id="299" name="角丸四角形 298"/>
        <xdr:cNvSpPr/>
      </xdr:nvSpPr>
      <xdr:spPr>
        <a:xfrm>
          <a:off x="533400" y="52435125"/>
          <a:ext cx="5172075" cy="1514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24</xdr:col>
      <xdr:colOff>38101</xdr:colOff>
      <xdr:row>301</xdr:row>
      <xdr:rowOff>19050</xdr:rowOff>
    </xdr:from>
    <xdr:to>
      <xdr:col>27</xdr:col>
      <xdr:colOff>152401</xdr:colOff>
      <xdr:row>304</xdr:row>
      <xdr:rowOff>171450</xdr:rowOff>
    </xdr:to>
    <xdr:cxnSp macro="">
      <xdr:nvCxnSpPr>
        <xdr:cNvPr id="300" name="直線矢印コネクタ 299"/>
        <xdr:cNvCxnSpPr/>
      </xdr:nvCxnSpPr>
      <xdr:spPr>
        <a:xfrm flipV="1">
          <a:off x="3371851" y="51635025"/>
          <a:ext cx="581025" cy="7524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304</xdr:row>
      <xdr:rowOff>76200</xdr:rowOff>
    </xdr:from>
    <xdr:to>
      <xdr:col>52</xdr:col>
      <xdr:colOff>66675</xdr:colOff>
      <xdr:row>307</xdr:row>
      <xdr:rowOff>9525</xdr:rowOff>
    </xdr:to>
    <xdr:cxnSp macro="">
      <xdr:nvCxnSpPr>
        <xdr:cNvPr id="301" name="直線矢印コネクタ 300"/>
        <xdr:cNvCxnSpPr/>
      </xdr:nvCxnSpPr>
      <xdr:spPr>
        <a:xfrm flipV="1">
          <a:off x="5715001" y="52292250"/>
          <a:ext cx="1885949" cy="5334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38100</xdr:colOff>
      <xdr:row>317</xdr:row>
      <xdr:rowOff>161925</xdr:rowOff>
    </xdr:from>
    <xdr:to>
      <xdr:col>44</xdr:col>
      <xdr:colOff>0</xdr:colOff>
      <xdr:row>321</xdr:row>
      <xdr:rowOff>38100</xdr:rowOff>
    </xdr:to>
    <xdr:sp macro="" textlink="">
      <xdr:nvSpPr>
        <xdr:cNvPr id="307" name="円/楕円 306"/>
        <xdr:cNvSpPr/>
      </xdr:nvSpPr>
      <xdr:spPr>
        <a:xfrm>
          <a:off x="161925" y="56730900"/>
          <a:ext cx="5972175" cy="752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28576</xdr:colOff>
      <xdr:row>314</xdr:row>
      <xdr:rowOff>38100</xdr:rowOff>
    </xdr:from>
    <xdr:to>
      <xdr:col>58</xdr:col>
      <xdr:colOff>0</xdr:colOff>
      <xdr:row>321</xdr:row>
      <xdr:rowOff>57150</xdr:rowOff>
    </xdr:to>
    <xdr:sp macro="" textlink="">
      <xdr:nvSpPr>
        <xdr:cNvPr id="308" name="角丸四角形 307"/>
        <xdr:cNvSpPr/>
      </xdr:nvSpPr>
      <xdr:spPr>
        <a:xfrm>
          <a:off x="6162676" y="56035575"/>
          <a:ext cx="2228849" cy="1466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41</xdr:col>
      <xdr:colOff>28575</xdr:colOff>
      <xdr:row>316</xdr:row>
      <xdr:rowOff>9525</xdr:rowOff>
    </xdr:from>
    <xdr:to>
      <xdr:col>44</xdr:col>
      <xdr:colOff>66675</xdr:colOff>
      <xdr:row>319</xdr:row>
      <xdr:rowOff>9525</xdr:rowOff>
    </xdr:to>
    <xdr:cxnSp macro="">
      <xdr:nvCxnSpPr>
        <xdr:cNvPr id="309" name="直線矢印コネクタ 308"/>
        <xdr:cNvCxnSpPr/>
      </xdr:nvCxnSpPr>
      <xdr:spPr>
        <a:xfrm flipH="1">
          <a:off x="5743575" y="56388000"/>
          <a:ext cx="457200" cy="5715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343</xdr:row>
      <xdr:rowOff>152400</xdr:rowOff>
    </xdr:from>
    <xdr:to>
      <xdr:col>16</xdr:col>
      <xdr:colOff>38100</xdr:colOff>
      <xdr:row>347</xdr:row>
      <xdr:rowOff>28575</xdr:rowOff>
    </xdr:to>
    <xdr:sp macro="" textlink="">
      <xdr:nvSpPr>
        <xdr:cNvPr id="310" name="円/楕円 309"/>
        <xdr:cNvSpPr/>
      </xdr:nvSpPr>
      <xdr:spPr>
        <a:xfrm>
          <a:off x="1800225" y="58483500"/>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66675</xdr:colOff>
      <xdr:row>343</xdr:row>
      <xdr:rowOff>180975</xdr:rowOff>
    </xdr:from>
    <xdr:to>
      <xdr:col>53</xdr:col>
      <xdr:colOff>0</xdr:colOff>
      <xdr:row>347</xdr:row>
      <xdr:rowOff>114300</xdr:rowOff>
    </xdr:to>
    <xdr:sp macro="" textlink="">
      <xdr:nvSpPr>
        <xdr:cNvPr id="311" name="角丸四角形 310"/>
        <xdr:cNvSpPr/>
      </xdr:nvSpPr>
      <xdr:spPr>
        <a:xfrm>
          <a:off x="4191000" y="58512075"/>
          <a:ext cx="3467100" cy="6191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16</xdr:col>
      <xdr:colOff>38100</xdr:colOff>
      <xdr:row>345</xdr:row>
      <xdr:rowOff>52388</xdr:rowOff>
    </xdr:from>
    <xdr:to>
      <xdr:col>29</xdr:col>
      <xdr:colOff>66675</xdr:colOff>
      <xdr:row>345</xdr:row>
      <xdr:rowOff>109538</xdr:rowOff>
    </xdr:to>
    <xdr:cxnSp macro="">
      <xdr:nvCxnSpPr>
        <xdr:cNvPr id="312" name="直線矢印コネクタ 311"/>
        <xdr:cNvCxnSpPr>
          <a:stCxn id="311" idx="1"/>
          <a:endCxn id="310" idx="6"/>
        </xdr:cNvCxnSpPr>
      </xdr:nvCxnSpPr>
      <xdr:spPr>
        <a:xfrm flipH="1" flipV="1">
          <a:off x="2343150" y="58764488"/>
          <a:ext cx="1847850"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348</xdr:row>
      <xdr:rowOff>66675</xdr:rowOff>
    </xdr:from>
    <xdr:to>
      <xdr:col>40</xdr:col>
      <xdr:colOff>38100</xdr:colOff>
      <xdr:row>351</xdr:row>
      <xdr:rowOff>142875</xdr:rowOff>
    </xdr:to>
    <xdr:sp macro="" textlink="">
      <xdr:nvSpPr>
        <xdr:cNvPr id="313" name="円/楕円 312"/>
        <xdr:cNvSpPr/>
      </xdr:nvSpPr>
      <xdr:spPr>
        <a:xfrm>
          <a:off x="0" y="59312175"/>
          <a:ext cx="5581650"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9525</xdr:colOff>
      <xdr:row>349</xdr:row>
      <xdr:rowOff>66676</xdr:rowOff>
    </xdr:from>
    <xdr:to>
      <xdr:col>54</xdr:col>
      <xdr:colOff>57151</xdr:colOff>
      <xdr:row>352</xdr:row>
      <xdr:rowOff>123826</xdr:rowOff>
    </xdr:to>
    <xdr:sp macro="" textlink="">
      <xdr:nvSpPr>
        <xdr:cNvPr id="314" name="角丸四角形 313"/>
        <xdr:cNvSpPr/>
      </xdr:nvSpPr>
      <xdr:spPr>
        <a:xfrm>
          <a:off x="5724525" y="59416951"/>
          <a:ext cx="2114551"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37</xdr:col>
      <xdr:colOff>19051</xdr:colOff>
      <xdr:row>351</xdr:row>
      <xdr:rowOff>1</xdr:rowOff>
    </xdr:from>
    <xdr:to>
      <xdr:col>41</xdr:col>
      <xdr:colOff>9525</xdr:colOff>
      <xdr:row>351</xdr:row>
      <xdr:rowOff>19051</xdr:rowOff>
    </xdr:to>
    <xdr:cxnSp macro="">
      <xdr:nvCxnSpPr>
        <xdr:cNvPr id="315" name="直線矢印コネクタ 314"/>
        <xdr:cNvCxnSpPr>
          <a:stCxn id="314" idx="1"/>
        </xdr:cNvCxnSpPr>
      </xdr:nvCxnSpPr>
      <xdr:spPr>
        <a:xfrm flipH="1">
          <a:off x="5172076" y="59731276"/>
          <a:ext cx="552449" cy="190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xdr:colOff>
      <xdr:row>370</xdr:row>
      <xdr:rowOff>38101</xdr:rowOff>
    </xdr:from>
    <xdr:to>
      <xdr:col>55</xdr:col>
      <xdr:colOff>19051</xdr:colOff>
      <xdr:row>373</xdr:row>
      <xdr:rowOff>28576</xdr:rowOff>
    </xdr:to>
    <xdr:sp macro="" textlink="">
      <xdr:nvSpPr>
        <xdr:cNvPr id="316" name="円/楕円 315"/>
        <xdr:cNvSpPr/>
      </xdr:nvSpPr>
      <xdr:spPr>
        <a:xfrm>
          <a:off x="7410451" y="63303151"/>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363</xdr:row>
      <xdr:rowOff>171452</xdr:rowOff>
    </xdr:from>
    <xdr:to>
      <xdr:col>51</xdr:col>
      <xdr:colOff>79511</xdr:colOff>
      <xdr:row>370</xdr:row>
      <xdr:rowOff>120400</xdr:rowOff>
    </xdr:to>
    <xdr:cxnSp macro="">
      <xdr:nvCxnSpPr>
        <xdr:cNvPr id="317" name="直線矢印コネクタ 316"/>
        <xdr:cNvCxnSpPr>
          <a:endCxn id="316" idx="1"/>
        </xdr:cNvCxnSpPr>
      </xdr:nvCxnSpPr>
      <xdr:spPr>
        <a:xfrm>
          <a:off x="6191250" y="62103002"/>
          <a:ext cx="1298711" cy="128244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359</xdr:row>
      <xdr:rowOff>171450</xdr:rowOff>
    </xdr:from>
    <xdr:to>
      <xdr:col>50</xdr:col>
      <xdr:colOff>9526</xdr:colOff>
      <xdr:row>367</xdr:row>
      <xdr:rowOff>28575</xdr:rowOff>
    </xdr:to>
    <xdr:sp macro="" textlink="">
      <xdr:nvSpPr>
        <xdr:cNvPr id="318" name="角丸四角形 317"/>
        <xdr:cNvSpPr/>
      </xdr:nvSpPr>
      <xdr:spPr>
        <a:xfrm>
          <a:off x="3429000" y="61360050"/>
          <a:ext cx="3867151" cy="1362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lt1"/>
              </a:solidFill>
              <a:effectLst/>
              <a:latin typeface="+mn-lt"/>
              <a:ea typeface="+mn-ea"/>
              <a:cs typeface="+mn-cs"/>
            </a:rPr>
            <a:t>※</a:t>
          </a:r>
          <a:r>
            <a:rPr lang="ja-JP" altLang="ja-JP" sz="1100">
              <a:solidFill>
                <a:schemeClr val="lt1"/>
              </a:solidFill>
              <a:effectLst/>
              <a:latin typeface="+mn-lt"/>
              <a:ea typeface="+mn-ea"/>
              <a:cs typeface="+mn-cs"/>
            </a:rPr>
            <a:t>「</a:t>
          </a:r>
          <a:r>
            <a:rPr lang="en-US" altLang="ja-JP" sz="1100">
              <a:solidFill>
                <a:schemeClr val="lt1"/>
              </a:solidFill>
              <a:effectLst/>
              <a:latin typeface="+mn-lt"/>
              <a:ea typeface="+mn-ea"/>
              <a:cs typeface="+mn-cs"/>
            </a:rPr>
            <a:t>5</a:t>
          </a:r>
          <a:r>
            <a:rPr lang="ja-JP" altLang="ja-JP" sz="1100">
              <a:solidFill>
                <a:schemeClr val="lt1"/>
              </a:solidFill>
              <a:effectLst/>
              <a:latin typeface="+mn-lt"/>
              <a:ea typeface="+mn-ea"/>
              <a:cs typeface="+mn-cs"/>
            </a:rPr>
            <a:t>　栄養管理加算」に記載の職員と重複はできません。</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161925</xdr:colOff>
      <xdr:row>378</xdr:row>
      <xdr:rowOff>77561</xdr:rowOff>
    </xdr:from>
    <xdr:to>
      <xdr:col>57</xdr:col>
      <xdr:colOff>104775</xdr:colOff>
      <xdr:row>385</xdr:row>
      <xdr:rowOff>47625</xdr:rowOff>
    </xdr:to>
    <xdr:sp macro="" textlink="">
      <xdr:nvSpPr>
        <xdr:cNvPr id="319" name="円/楕円 318"/>
        <xdr:cNvSpPr/>
      </xdr:nvSpPr>
      <xdr:spPr>
        <a:xfrm>
          <a:off x="285750" y="64866611"/>
          <a:ext cx="8058150" cy="92256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0</xdr:colOff>
      <xdr:row>375</xdr:row>
      <xdr:rowOff>118382</xdr:rowOff>
    </xdr:from>
    <xdr:to>
      <xdr:col>21</xdr:col>
      <xdr:colOff>36740</xdr:colOff>
      <xdr:row>378</xdr:row>
      <xdr:rowOff>133350</xdr:rowOff>
    </xdr:to>
    <xdr:cxnSp macro="">
      <xdr:nvCxnSpPr>
        <xdr:cNvPr id="320" name="直線矢印コネクタ 319"/>
        <xdr:cNvCxnSpPr/>
      </xdr:nvCxnSpPr>
      <xdr:spPr>
        <a:xfrm flipH="1">
          <a:off x="2676525" y="64335932"/>
          <a:ext cx="284390" cy="5864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85725</xdr:colOff>
      <xdr:row>372</xdr:row>
      <xdr:rowOff>57150</xdr:rowOff>
    </xdr:from>
    <xdr:to>
      <xdr:col>57</xdr:col>
      <xdr:colOff>144237</xdr:colOff>
      <xdr:row>376</xdr:row>
      <xdr:rowOff>38100</xdr:rowOff>
    </xdr:to>
    <xdr:sp macro="" textlink="">
      <xdr:nvSpPr>
        <xdr:cNvPr id="321" name="角丸四角形 320"/>
        <xdr:cNvSpPr/>
      </xdr:nvSpPr>
      <xdr:spPr>
        <a:xfrm>
          <a:off x="2143125" y="66103500"/>
          <a:ext cx="6240237" cy="7429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保健師、看護師又は准看護師１人に限り、保育教諭とみなすことができるため、「４　請求月初日の職員の雇用状況」②か③に所定労働時間</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時間以上（看護師は</a:t>
          </a:r>
          <a:r>
            <a:rPr kumimoji="1" lang="en-US" altLang="ja-JP" sz="900">
              <a:solidFill>
                <a:schemeClr val="lt1"/>
              </a:solidFill>
              <a:effectLst/>
              <a:latin typeface="+mn-lt"/>
              <a:ea typeface="+mn-ea"/>
              <a:cs typeface="+mn-cs"/>
            </a:rPr>
            <a:t>75</a:t>
          </a:r>
          <a:r>
            <a:rPr kumimoji="1" lang="ja-JP" altLang="en-US" sz="900">
              <a:solidFill>
                <a:schemeClr val="lt1"/>
              </a:solidFill>
              <a:effectLst/>
              <a:latin typeface="+mn-lt"/>
              <a:ea typeface="+mn-ea"/>
              <a:cs typeface="+mn-cs"/>
            </a:rPr>
            <a:t>時間以上）勤務している看護師、保健師又は准看護師がいる場合は、１名のみ看護職雇用加算の対象となりますので、再掲可能です。</a:t>
          </a:r>
          <a:endParaRPr kumimoji="1" lang="ja-JP" altLang="en-US" sz="900"/>
        </a:p>
      </xdr:txBody>
    </xdr:sp>
    <xdr:clientData/>
  </xdr:twoCellAnchor>
  <xdr:twoCellAnchor>
    <xdr:from>
      <xdr:col>20</xdr:col>
      <xdr:colOff>38100</xdr:colOff>
      <xdr:row>398</xdr:row>
      <xdr:rowOff>95250</xdr:rowOff>
    </xdr:from>
    <xdr:to>
      <xdr:col>55</xdr:col>
      <xdr:colOff>66676</xdr:colOff>
      <xdr:row>403</xdr:row>
      <xdr:rowOff>123825</xdr:rowOff>
    </xdr:to>
    <xdr:sp macro="" textlink="">
      <xdr:nvSpPr>
        <xdr:cNvPr id="322" name="角丸四角形 321"/>
        <xdr:cNvSpPr/>
      </xdr:nvSpPr>
      <xdr:spPr>
        <a:xfrm>
          <a:off x="2838450" y="68218050"/>
          <a:ext cx="5162551" cy="981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時間以上の看護職を雇用しており、さらに１か月あたり所定労働時間</a:t>
          </a:r>
          <a:r>
            <a:rPr kumimoji="1" lang="en-US" altLang="ja-JP" sz="900">
              <a:solidFill>
                <a:schemeClr val="lt1"/>
              </a:solidFill>
              <a:effectLst/>
              <a:latin typeface="+mn-lt"/>
              <a:ea typeface="+mn-ea"/>
              <a:cs typeface="+mn-cs"/>
            </a:rPr>
            <a:t>40</a:t>
          </a:r>
          <a:r>
            <a:rPr kumimoji="1" lang="ja-JP" altLang="en-US" sz="900">
              <a:solidFill>
                <a:schemeClr val="lt1"/>
              </a:solidFill>
              <a:effectLst/>
              <a:latin typeface="+mn-lt"/>
              <a:ea typeface="+mn-ea"/>
              <a:cs typeface="+mn-cs"/>
            </a:rPr>
            <a:t>時間以上の勤務を契約している看護師、保健師又は准看護師がいる場合は、医療的ケア対応看護師雇用費の対象となります。</a:t>
          </a:r>
          <a:endParaRPr kumimoji="1" lang="ja-JP" altLang="en-US" sz="900"/>
        </a:p>
      </xdr:txBody>
    </xdr:sp>
    <xdr:clientData/>
  </xdr:twoCellAnchor>
  <xdr:twoCellAnchor>
    <xdr:from>
      <xdr:col>1</xdr:col>
      <xdr:colOff>38100</xdr:colOff>
      <xdr:row>404</xdr:row>
      <xdr:rowOff>133349</xdr:rowOff>
    </xdr:from>
    <xdr:to>
      <xdr:col>56</xdr:col>
      <xdr:colOff>95250</xdr:colOff>
      <xdr:row>408</xdr:row>
      <xdr:rowOff>47624</xdr:rowOff>
    </xdr:to>
    <xdr:sp macro="" textlink="">
      <xdr:nvSpPr>
        <xdr:cNvPr id="323" name="円/楕円 322"/>
        <xdr:cNvSpPr/>
      </xdr:nvSpPr>
      <xdr:spPr>
        <a:xfrm>
          <a:off x="161925" y="69399149"/>
          <a:ext cx="802005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9525</xdr:colOff>
      <xdr:row>403</xdr:row>
      <xdr:rowOff>76200</xdr:rowOff>
    </xdr:from>
    <xdr:to>
      <xdr:col>20</xdr:col>
      <xdr:colOff>66675</xdr:colOff>
      <xdr:row>404</xdr:row>
      <xdr:rowOff>142875</xdr:rowOff>
    </xdr:to>
    <xdr:cxnSp macro="">
      <xdr:nvCxnSpPr>
        <xdr:cNvPr id="324" name="直線矢印コネクタ 323"/>
        <xdr:cNvCxnSpPr/>
      </xdr:nvCxnSpPr>
      <xdr:spPr>
        <a:xfrm flipH="1">
          <a:off x="2438400" y="69151500"/>
          <a:ext cx="428625" cy="2571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114300</xdr:colOff>
      <xdr:row>410</xdr:row>
      <xdr:rowOff>28574</xdr:rowOff>
    </xdr:from>
    <xdr:to>
      <xdr:col>57</xdr:col>
      <xdr:colOff>133350</xdr:colOff>
      <xdr:row>416</xdr:row>
      <xdr:rowOff>95249</xdr:rowOff>
    </xdr:to>
    <xdr:sp macro="" textlink="">
      <xdr:nvSpPr>
        <xdr:cNvPr id="329" name="角丸四角形吹き出し 328"/>
        <xdr:cNvSpPr/>
      </xdr:nvSpPr>
      <xdr:spPr>
        <a:xfrm>
          <a:off x="4238625" y="70284974"/>
          <a:ext cx="4133850" cy="1209675"/>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51</xdr:col>
      <xdr:colOff>28574</xdr:colOff>
      <xdr:row>419</xdr:row>
      <xdr:rowOff>123826</xdr:rowOff>
    </xdr:from>
    <xdr:to>
      <xdr:col>58</xdr:col>
      <xdr:colOff>19049</xdr:colOff>
      <xdr:row>422</xdr:row>
      <xdr:rowOff>95250</xdr:rowOff>
    </xdr:to>
    <xdr:sp macro="" textlink="">
      <xdr:nvSpPr>
        <xdr:cNvPr id="330" name="円/楕円 329"/>
        <xdr:cNvSpPr/>
      </xdr:nvSpPr>
      <xdr:spPr>
        <a:xfrm>
          <a:off x="7439024" y="72123301"/>
          <a:ext cx="971550" cy="57149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53</xdr:col>
      <xdr:colOff>47624</xdr:colOff>
      <xdr:row>415</xdr:row>
      <xdr:rowOff>142875</xdr:rowOff>
    </xdr:from>
    <xdr:to>
      <xdr:col>55</xdr:col>
      <xdr:colOff>38100</xdr:colOff>
      <xdr:row>419</xdr:row>
      <xdr:rowOff>114300</xdr:rowOff>
    </xdr:to>
    <xdr:cxnSp macro="">
      <xdr:nvCxnSpPr>
        <xdr:cNvPr id="331" name="直線矢印コネクタ 330"/>
        <xdr:cNvCxnSpPr/>
      </xdr:nvCxnSpPr>
      <xdr:spPr>
        <a:xfrm>
          <a:off x="7705724" y="71351775"/>
          <a:ext cx="266701" cy="762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104775</xdr:colOff>
      <xdr:row>429</xdr:row>
      <xdr:rowOff>85965</xdr:rowOff>
    </xdr:from>
    <xdr:to>
      <xdr:col>54</xdr:col>
      <xdr:colOff>75543</xdr:colOff>
      <xdr:row>432</xdr:row>
      <xdr:rowOff>171450</xdr:rowOff>
    </xdr:to>
    <xdr:sp macro="" textlink="">
      <xdr:nvSpPr>
        <xdr:cNvPr id="333" name="円/楕円 332"/>
        <xdr:cNvSpPr/>
      </xdr:nvSpPr>
      <xdr:spPr>
        <a:xfrm>
          <a:off x="400050" y="73876140"/>
          <a:ext cx="7457418" cy="67603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70381</xdr:colOff>
      <xdr:row>424</xdr:row>
      <xdr:rowOff>133350</xdr:rowOff>
    </xdr:from>
    <xdr:to>
      <xdr:col>58</xdr:col>
      <xdr:colOff>13231</xdr:colOff>
      <xdr:row>428</xdr:row>
      <xdr:rowOff>123825</xdr:rowOff>
    </xdr:to>
    <xdr:sp macro="" textlink="">
      <xdr:nvSpPr>
        <xdr:cNvPr id="334" name="角丸四角形 333"/>
        <xdr:cNvSpPr/>
      </xdr:nvSpPr>
      <xdr:spPr>
        <a:xfrm>
          <a:off x="3556531" y="73094850"/>
          <a:ext cx="4848225"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22</xdr:col>
      <xdr:colOff>133350</xdr:colOff>
      <xdr:row>427</xdr:row>
      <xdr:rowOff>0</xdr:rowOff>
    </xdr:from>
    <xdr:to>
      <xdr:col>25</xdr:col>
      <xdr:colOff>70381</xdr:colOff>
      <xdr:row>429</xdr:row>
      <xdr:rowOff>104775</xdr:rowOff>
    </xdr:to>
    <xdr:cxnSp macro="">
      <xdr:nvCxnSpPr>
        <xdr:cNvPr id="335" name="直線矢印コネクタ 334"/>
        <xdr:cNvCxnSpPr>
          <a:stCxn id="334" idx="1"/>
        </xdr:cNvCxnSpPr>
      </xdr:nvCxnSpPr>
      <xdr:spPr>
        <a:xfrm flipH="1">
          <a:off x="3181350" y="73409175"/>
          <a:ext cx="375181" cy="4857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440</xdr:row>
      <xdr:rowOff>57149</xdr:rowOff>
    </xdr:from>
    <xdr:to>
      <xdr:col>55</xdr:col>
      <xdr:colOff>47626</xdr:colOff>
      <xdr:row>444</xdr:row>
      <xdr:rowOff>95250</xdr:rowOff>
    </xdr:to>
    <xdr:sp macro="" textlink="">
      <xdr:nvSpPr>
        <xdr:cNvPr id="337" name="円/楕円 336"/>
        <xdr:cNvSpPr/>
      </xdr:nvSpPr>
      <xdr:spPr>
        <a:xfrm>
          <a:off x="476250" y="75876149"/>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47625</xdr:colOff>
      <xdr:row>433</xdr:row>
      <xdr:rowOff>38099</xdr:rowOff>
    </xdr:from>
    <xdr:to>
      <xdr:col>57</xdr:col>
      <xdr:colOff>142875</xdr:colOff>
      <xdr:row>441</xdr:row>
      <xdr:rowOff>152400</xdr:rowOff>
    </xdr:to>
    <xdr:sp macro="" textlink="">
      <xdr:nvSpPr>
        <xdr:cNvPr id="338" name="角丸四角形 337"/>
        <xdr:cNvSpPr/>
      </xdr:nvSpPr>
      <xdr:spPr>
        <a:xfrm>
          <a:off x="2476500" y="76333349"/>
          <a:ext cx="5905500" cy="153352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非常勤講師配置加算：</a:t>
          </a:r>
          <a:r>
            <a:rPr kumimoji="1" lang="ja-JP" altLang="en-US" sz="1100">
              <a:solidFill>
                <a:schemeClr val="lt1"/>
              </a:solidFill>
              <a:effectLst/>
              <a:latin typeface="+mn-lt"/>
              <a:ea typeface="+mn-ea"/>
              <a:cs typeface="+mn-cs"/>
            </a:rPr>
            <a:t>１号認定子どもの</a:t>
          </a:r>
          <a:r>
            <a:rPr kumimoji="1" lang="ja-JP" altLang="ja-JP" sz="1100">
              <a:solidFill>
                <a:schemeClr val="lt1"/>
              </a:solidFill>
              <a:effectLst/>
              <a:latin typeface="+mn-lt"/>
              <a:ea typeface="+mn-ea"/>
              <a:cs typeface="+mn-cs"/>
            </a:rPr>
            <a:t>利用定員が</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人以下又は</a:t>
          </a:r>
          <a:r>
            <a:rPr kumimoji="1" lang="en-US" altLang="ja-JP" sz="1100">
              <a:solidFill>
                <a:schemeClr val="lt1"/>
              </a:solidFill>
              <a:effectLst/>
              <a:latin typeface="+mn-lt"/>
              <a:ea typeface="+mn-ea"/>
              <a:cs typeface="+mn-cs"/>
            </a:rPr>
            <a:t>121</a:t>
          </a:r>
          <a:r>
            <a:rPr kumimoji="1" lang="ja-JP" altLang="ja-JP" sz="1100">
              <a:solidFill>
                <a:schemeClr val="lt1"/>
              </a:solidFill>
              <a:effectLst/>
              <a:latin typeface="+mn-lt"/>
              <a:ea typeface="+mn-ea"/>
              <a:cs typeface="+mn-cs"/>
            </a:rPr>
            <a:t>人以上で基本分単価及び他の加算等の認定に当たって求められる必要教員数を超えて非常勤講師を配置している場合に対象となります。</a:t>
          </a:r>
          <a:endParaRPr lang="ja-JP" altLang="ja-JP" sz="1050">
            <a:effectLst/>
          </a:endParaRPr>
        </a:p>
        <a:p>
          <a:pPr eaLnBrk="1" fontAlgn="auto" latinLnBrk="0" hangingPunct="1"/>
          <a:r>
            <a:rPr kumimoji="1" lang="ja-JP" altLang="ja-JP" sz="1100">
              <a:solidFill>
                <a:schemeClr val="lt1"/>
              </a:solidFill>
              <a:effectLst/>
              <a:latin typeface="+mn-lt"/>
              <a:ea typeface="+mn-ea"/>
              <a:cs typeface="+mn-cs"/>
            </a:rPr>
            <a:t>指導充実加配加算：１号認定子ども及び２号認定子どもに係る利用定員が</a:t>
          </a:r>
          <a:r>
            <a:rPr kumimoji="1" lang="en-US" altLang="ja-JP" sz="1100">
              <a:solidFill>
                <a:schemeClr val="lt1"/>
              </a:solidFill>
              <a:effectLst/>
              <a:latin typeface="+mn-lt"/>
              <a:ea typeface="+mn-ea"/>
              <a:cs typeface="+mn-cs"/>
            </a:rPr>
            <a:t>271</a:t>
          </a:r>
          <a:r>
            <a:rPr kumimoji="1" lang="ja-JP" altLang="ja-JP" sz="1100">
              <a:solidFill>
                <a:schemeClr val="lt1"/>
              </a:solidFill>
              <a:effectLst/>
              <a:latin typeface="+mn-lt"/>
              <a:ea typeface="+mn-ea"/>
              <a:cs typeface="+mn-cs"/>
            </a:rPr>
            <a:t>人以上で、非常勤講師配置加算の非常勤講師とは別に非常勤講師を配置している場合に対象となります。２名の非常勤講師を記載してください。</a:t>
          </a:r>
          <a:endParaRPr kumimoji="1" lang="ja-JP" altLang="en-US" sz="1050"/>
        </a:p>
      </xdr:txBody>
    </xdr:sp>
    <xdr:clientData/>
  </xdr:twoCellAnchor>
  <xdr:twoCellAnchor>
    <xdr:from>
      <xdr:col>51</xdr:col>
      <xdr:colOff>57151</xdr:colOff>
      <xdr:row>439</xdr:row>
      <xdr:rowOff>104775</xdr:rowOff>
    </xdr:from>
    <xdr:to>
      <xdr:col>56</xdr:col>
      <xdr:colOff>85725</xdr:colOff>
      <xdr:row>441</xdr:row>
      <xdr:rowOff>104775</xdr:rowOff>
    </xdr:to>
    <xdr:cxnSp macro="">
      <xdr:nvCxnSpPr>
        <xdr:cNvPr id="339" name="直線矢印コネクタ 338"/>
        <xdr:cNvCxnSpPr/>
      </xdr:nvCxnSpPr>
      <xdr:spPr>
        <a:xfrm flipH="1">
          <a:off x="7467601" y="75990450"/>
          <a:ext cx="704849" cy="381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76200</xdr:colOff>
      <xdr:row>454</xdr:row>
      <xdr:rowOff>0</xdr:rowOff>
    </xdr:from>
    <xdr:to>
      <xdr:col>57</xdr:col>
      <xdr:colOff>95250</xdr:colOff>
      <xdr:row>463</xdr:row>
      <xdr:rowOff>95250</xdr:rowOff>
    </xdr:to>
    <xdr:sp macro="" textlink="">
      <xdr:nvSpPr>
        <xdr:cNvPr id="340" name="角丸四角形 339"/>
        <xdr:cNvSpPr/>
      </xdr:nvSpPr>
      <xdr:spPr>
        <a:xfrm>
          <a:off x="3876675" y="80190975"/>
          <a:ext cx="4457700" cy="1533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900">
              <a:solidFill>
                <a:schemeClr val="lt1"/>
              </a:solidFill>
              <a:effectLst/>
              <a:latin typeface="+mn-lt"/>
              <a:ea typeface="+mn-ea"/>
              <a:cs typeface="+mn-cs"/>
            </a:rPr>
            <a:t>※</a:t>
          </a:r>
          <a:r>
            <a:rPr kumimoji="1" lang="ja-JP" altLang="en-US" sz="900">
              <a:solidFill>
                <a:schemeClr val="lt1"/>
              </a:solidFill>
              <a:effectLst/>
              <a:latin typeface="+mn-lt"/>
              <a:ea typeface="+mn-ea"/>
              <a:cs typeface="+mn-cs"/>
            </a:rPr>
            <a:t>基本分単価の事務職員及び非常勤事務職員の状況も忘れずにチェックしてください。</a:t>
          </a:r>
          <a:endParaRPr kumimoji="1" lang="ja-JP" altLang="en-US" sz="900"/>
        </a:p>
      </xdr:txBody>
    </xdr:sp>
    <xdr:clientData/>
  </xdr:twoCellAnchor>
  <xdr:twoCellAnchor>
    <xdr:from>
      <xdr:col>24</xdr:col>
      <xdr:colOff>66675</xdr:colOff>
      <xdr:row>459</xdr:row>
      <xdr:rowOff>9525</xdr:rowOff>
    </xdr:from>
    <xdr:to>
      <xdr:col>27</xdr:col>
      <xdr:colOff>133350</xdr:colOff>
      <xdr:row>463</xdr:row>
      <xdr:rowOff>114300</xdr:rowOff>
    </xdr:to>
    <xdr:cxnSp macro="">
      <xdr:nvCxnSpPr>
        <xdr:cNvPr id="341" name="直線矢印コネクタ 340"/>
        <xdr:cNvCxnSpPr/>
      </xdr:nvCxnSpPr>
      <xdr:spPr>
        <a:xfrm flipH="1">
          <a:off x="3400425" y="78857475"/>
          <a:ext cx="533400" cy="8001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104775</xdr:colOff>
      <xdr:row>457</xdr:row>
      <xdr:rowOff>85725</xdr:rowOff>
    </xdr:from>
    <xdr:to>
      <xdr:col>4</xdr:col>
      <xdr:colOff>104775</xdr:colOff>
      <xdr:row>461</xdr:row>
      <xdr:rowOff>87952</xdr:rowOff>
    </xdr:to>
    <xdr:sp macro="" textlink="">
      <xdr:nvSpPr>
        <xdr:cNvPr id="342" name="円/楕円 341"/>
        <xdr:cNvSpPr/>
      </xdr:nvSpPr>
      <xdr:spPr>
        <a:xfrm>
          <a:off x="104775" y="78590775"/>
          <a:ext cx="657225" cy="68802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47625</xdr:colOff>
      <xdr:row>463</xdr:row>
      <xdr:rowOff>114300</xdr:rowOff>
    </xdr:from>
    <xdr:to>
      <xdr:col>53</xdr:col>
      <xdr:colOff>19051</xdr:colOff>
      <xdr:row>480</xdr:row>
      <xdr:rowOff>114300</xdr:rowOff>
    </xdr:to>
    <xdr:sp macro="" textlink="">
      <xdr:nvSpPr>
        <xdr:cNvPr id="343" name="円/楕円 342"/>
        <xdr:cNvSpPr/>
      </xdr:nvSpPr>
      <xdr:spPr>
        <a:xfrm>
          <a:off x="171450" y="79657575"/>
          <a:ext cx="7505701" cy="29527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441</xdr:row>
          <xdr:rowOff>76200</xdr:rowOff>
        </xdr:from>
        <xdr:to>
          <xdr:col>9</xdr:col>
          <xdr:colOff>95250</xdr:colOff>
          <xdr:row>442</xdr:row>
          <xdr:rowOff>104775</xdr:rowOff>
        </xdr:to>
        <xdr:sp macro="" textlink="">
          <xdr:nvSpPr>
            <xdr:cNvPr id="6372" name="Check Box 228" hidden="1">
              <a:extLst>
                <a:ext uri="{63B3BB69-23CF-44E3-9099-C40C66FF867C}">
                  <a14:compatExt spid="_x0000_s6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442</xdr:row>
          <xdr:rowOff>85725</xdr:rowOff>
        </xdr:from>
        <xdr:to>
          <xdr:col>9</xdr:col>
          <xdr:colOff>95250</xdr:colOff>
          <xdr:row>443</xdr:row>
          <xdr:rowOff>114300</xdr:rowOff>
        </xdr:to>
        <xdr:sp macro="" textlink="">
          <xdr:nvSpPr>
            <xdr:cNvPr id="6373" name="Check Box 229" hidden="1">
              <a:extLst>
                <a:ext uri="{63B3BB69-23CF-44E3-9099-C40C66FF867C}">
                  <a14:compatExt spid="_x0000_s6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449</xdr:row>
          <xdr:rowOff>76200</xdr:rowOff>
        </xdr:from>
        <xdr:to>
          <xdr:col>9</xdr:col>
          <xdr:colOff>95250</xdr:colOff>
          <xdr:row>450</xdr:row>
          <xdr:rowOff>104775</xdr:rowOff>
        </xdr:to>
        <xdr:sp macro="" textlink="">
          <xdr:nvSpPr>
            <xdr:cNvPr id="6374" name="Check Box 230" hidden="1">
              <a:extLst>
                <a:ext uri="{63B3BB69-23CF-44E3-9099-C40C66FF867C}">
                  <a14:compatExt spid="_x0000_s6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450</xdr:row>
          <xdr:rowOff>85725</xdr:rowOff>
        </xdr:from>
        <xdr:to>
          <xdr:col>9</xdr:col>
          <xdr:colOff>95250</xdr:colOff>
          <xdr:row>451</xdr:row>
          <xdr:rowOff>114300</xdr:rowOff>
        </xdr:to>
        <xdr:sp macro="" textlink="">
          <xdr:nvSpPr>
            <xdr:cNvPr id="6375" name="Check Box 231" hidden="1">
              <a:extLst>
                <a:ext uri="{63B3BB69-23CF-44E3-9099-C40C66FF867C}">
                  <a14:compatExt spid="_x0000_s6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xdr:twoCellAnchor>
    <xdr:from>
      <xdr:col>2</xdr:col>
      <xdr:colOff>133350</xdr:colOff>
      <xdr:row>448</xdr:row>
      <xdr:rowOff>76200</xdr:rowOff>
    </xdr:from>
    <xdr:to>
      <xdr:col>55</xdr:col>
      <xdr:colOff>1</xdr:colOff>
      <xdr:row>452</xdr:row>
      <xdr:rowOff>114301</xdr:rowOff>
    </xdr:to>
    <xdr:sp macro="" textlink="">
      <xdr:nvSpPr>
        <xdr:cNvPr id="344" name="円/楕円 343"/>
        <xdr:cNvSpPr/>
      </xdr:nvSpPr>
      <xdr:spPr>
        <a:xfrm>
          <a:off x="428625" y="77419200"/>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66675</xdr:colOff>
      <xdr:row>440</xdr:row>
      <xdr:rowOff>19050</xdr:rowOff>
    </xdr:from>
    <xdr:to>
      <xdr:col>55</xdr:col>
      <xdr:colOff>66675</xdr:colOff>
      <xdr:row>449</xdr:row>
      <xdr:rowOff>152400</xdr:rowOff>
    </xdr:to>
    <xdr:cxnSp macro="">
      <xdr:nvCxnSpPr>
        <xdr:cNvPr id="345" name="直線矢印コネクタ 344"/>
        <xdr:cNvCxnSpPr/>
      </xdr:nvCxnSpPr>
      <xdr:spPr>
        <a:xfrm flipH="1">
          <a:off x="7600950" y="76095225"/>
          <a:ext cx="400050" cy="18478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1" name="Check Box 237" hidden="1">
              <a:extLst>
                <a:ext uri="{63B3BB69-23CF-44E3-9099-C40C66FF867C}">
                  <a14:compatExt spid="_x0000_s6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2" name="Check Box 238" hidden="1">
              <a:extLst>
                <a:ext uri="{63B3BB69-23CF-44E3-9099-C40C66FF867C}">
                  <a14:compatExt spid="_x0000_s6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3" name="Check Box 239" hidden="1">
              <a:extLst>
                <a:ext uri="{63B3BB69-23CF-44E3-9099-C40C66FF867C}">
                  <a14:compatExt spid="_x0000_s6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4" name="Check Box 240" hidden="1">
              <a:extLst>
                <a:ext uri="{63B3BB69-23CF-44E3-9099-C40C66FF867C}">
                  <a14:compatExt spid="_x0000_s6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5" name="Check Box 241" hidden="1">
              <a:extLst>
                <a:ext uri="{63B3BB69-23CF-44E3-9099-C40C66FF867C}">
                  <a14:compatExt spid="_x0000_s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6386" name="Check Box 242" hidden="1">
              <a:extLst>
                <a:ext uri="{63B3BB69-23CF-44E3-9099-C40C66FF867C}">
                  <a14:compatExt spid="_x0000_s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524</xdr:row>
          <xdr:rowOff>238125</xdr:rowOff>
        </xdr:from>
        <xdr:to>
          <xdr:col>23</xdr:col>
          <xdr:colOff>9525</xdr:colOff>
          <xdr:row>526</xdr:row>
          <xdr:rowOff>38100</xdr:rowOff>
        </xdr:to>
        <xdr:sp macro="" textlink="">
          <xdr:nvSpPr>
            <xdr:cNvPr id="6387" name="Check Box 243" hidden="1">
              <a:extLst>
                <a:ext uri="{63B3BB69-23CF-44E3-9099-C40C66FF867C}">
                  <a14:compatExt spid="_x0000_s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0</xdr:rowOff>
        </xdr:from>
        <xdr:to>
          <xdr:col>50</xdr:col>
          <xdr:colOff>95250</xdr:colOff>
          <xdr:row>490</xdr:row>
          <xdr:rowOff>9525</xdr:rowOff>
        </xdr:to>
        <xdr:sp macro="" textlink="">
          <xdr:nvSpPr>
            <xdr:cNvPr id="6388" name="Check Box 244" hidden="1">
              <a:extLst>
                <a:ext uri="{63B3BB69-23CF-44E3-9099-C40C66FF867C}">
                  <a14:compatExt spid="_x0000_s6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171450</xdr:rowOff>
        </xdr:from>
        <xdr:to>
          <xdr:col>50</xdr:col>
          <xdr:colOff>95250</xdr:colOff>
          <xdr:row>490</xdr:row>
          <xdr:rowOff>180975</xdr:rowOff>
        </xdr:to>
        <xdr:sp macro="" textlink="">
          <xdr:nvSpPr>
            <xdr:cNvPr id="6389" name="Check Box 245" hidden="1">
              <a:extLst>
                <a:ext uri="{63B3BB69-23CF-44E3-9099-C40C66FF867C}">
                  <a14:compatExt spid="_x0000_s6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0</xdr:rowOff>
        </xdr:from>
        <xdr:to>
          <xdr:col>50</xdr:col>
          <xdr:colOff>95250</xdr:colOff>
          <xdr:row>492</xdr:row>
          <xdr:rowOff>9525</xdr:rowOff>
        </xdr:to>
        <xdr:sp macro="" textlink="">
          <xdr:nvSpPr>
            <xdr:cNvPr id="6390" name="Check Box 246" hidden="1">
              <a:extLst>
                <a:ext uri="{63B3BB69-23CF-44E3-9099-C40C66FF867C}">
                  <a14:compatExt spid="_x0000_s6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171450</xdr:rowOff>
        </xdr:from>
        <xdr:to>
          <xdr:col>50</xdr:col>
          <xdr:colOff>95250</xdr:colOff>
          <xdr:row>492</xdr:row>
          <xdr:rowOff>180975</xdr:rowOff>
        </xdr:to>
        <xdr:sp macro="" textlink="">
          <xdr:nvSpPr>
            <xdr:cNvPr id="6391" name="Check Box 247" hidden="1">
              <a:extLst>
                <a:ext uri="{63B3BB69-23CF-44E3-9099-C40C66FF867C}">
                  <a14:compatExt spid="_x0000_s6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xdr:twoCellAnchor>
    <xdr:from>
      <xdr:col>27</xdr:col>
      <xdr:colOff>76200</xdr:colOff>
      <xdr:row>517</xdr:row>
      <xdr:rowOff>0</xdr:rowOff>
    </xdr:from>
    <xdr:to>
      <xdr:col>44</xdr:col>
      <xdr:colOff>190500</xdr:colOff>
      <xdr:row>524</xdr:row>
      <xdr:rowOff>19050</xdr:rowOff>
    </xdr:to>
    <xdr:sp macro="" textlink="">
      <xdr:nvSpPr>
        <xdr:cNvPr id="356" name="円/楕円 355"/>
        <xdr:cNvSpPr/>
      </xdr:nvSpPr>
      <xdr:spPr>
        <a:xfrm>
          <a:off x="3876675" y="90849450"/>
          <a:ext cx="2447925" cy="13525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30</xdr:col>
      <xdr:colOff>0</xdr:colOff>
      <xdr:row>526</xdr:row>
      <xdr:rowOff>28575</xdr:rowOff>
    </xdr:from>
    <xdr:to>
      <xdr:col>38</xdr:col>
      <xdr:colOff>57150</xdr:colOff>
      <xdr:row>527</xdr:row>
      <xdr:rowOff>9525</xdr:rowOff>
    </xdr:to>
    <xdr:sp macro="" textlink="">
      <xdr:nvSpPr>
        <xdr:cNvPr id="357" name="円/楕円 356"/>
        <xdr:cNvSpPr/>
      </xdr:nvSpPr>
      <xdr:spPr>
        <a:xfrm>
          <a:off x="4286250" y="93030675"/>
          <a:ext cx="1047750" cy="4191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0</xdr:colOff>
      <xdr:row>514</xdr:row>
      <xdr:rowOff>38100</xdr:rowOff>
    </xdr:from>
    <xdr:to>
      <xdr:col>57</xdr:col>
      <xdr:colOff>9526</xdr:colOff>
      <xdr:row>518</xdr:row>
      <xdr:rowOff>38100</xdr:rowOff>
    </xdr:to>
    <xdr:sp macro="" textlink="">
      <xdr:nvSpPr>
        <xdr:cNvPr id="358" name="角丸四角形 357"/>
        <xdr:cNvSpPr/>
      </xdr:nvSpPr>
      <xdr:spPr>
        <a:xfrm>
          <a:off x="6134100" y="89944575"/>
          <a:ext cx="2114551" cy="762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記入漏れがないようご注意ください。</a:t>
          </a:r>
          <a:endParaRPr lang="ja-JP" altLang="ja-JP">
            <a:effectLst/>
          </a:endParaRPr>
        </a:p>
      </xdr:txBody>
    </xdr:sp>
    <xdr:clientData/>
  </xdr:twoCellAnchor>
  <xdr:twoCellAnchor>
    <xdr:from>
      <xdr:col>38</xdr:col>
      <xdr:colOff>57150</xdr:colOff>
      <xdr:row>518</xdr:row>
      <xdr:rowOff>38100</xdr:rowOff>
    </xdr:from>
    <xdr:to>
      <xdr:col>49</xdr:col>
      <xdr:colOff>247651</xdr:colOff>
      <xdr:row>526</xdr:row>
      <xdr:rowOff>238125</xdr:rowOff>
    </xdr:to>
    <xdr:cxnSp macro="">
      <xdr:nvCxnSpPr>
        <xdr:cNvPr id="359" name="直線矢印コネクタ 358"/>
        <xdr:cNvCxnSpPr>
          <a:stCxn id="358" idx="2"/>
          <a:endCxn id="357" idx="6"/>
        </xdr:cNvCxnSpPr>
      </xdr:nvCxnSpPr>
      <xdr:spPr>
        <a:xfrm flipH="1">
          <a:off x="5334000" y="91430475"/>
          <a:ext cx="1857376" cy="18097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190500</xdr:colOff>
      <xdr:row>518</xdr:row>
      <xdr:rowOff>38100</xdr:rowOff>
    </xdr:from>
    <xdr:to>
      <xdr:col>49</xdr:col>
      <xdr:colOff>247651</xdr:colOff>
      <xdr:row>520</xdr:row>
      <xdr:rowOff>104775</xdr:rowOff>
    </xdr:to>
    <xdr:cxnSp macro="">
      <xdr:nvCxnSpPr>
        <xdr:cNvPr id="360" name="直線矢印コネクタ 359"/>
        <xdr:cNvCxnSpPr>
          <a:stCxn id="358" idx="2"/>
          <a:endCxn id="356" idx="6"/>
        </xdr:cNvCxnSpPr>
      </xdr:nvCxnSpPr>
      <xdr:spPr>
        <a:xfrm flipH="1">
          <a:off x="6324600" y="90706575"/>
          <a:ext cx="866776" cy="447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493</xdr:row>
      <xdr:rowOff>76199</xdr:rowOff>
    </xdr:from>
    <xdr:to>
      <xdr:col>38</xdr:col>
      <xdr:colOff>28576</xdr:colOff>
      <xdr:row>502</xdr:row>
      <xdr:rowOff>114300</xdr:rowOff>
    </xdr:to>
    <xdr:sp macro="" textlink="">
      <xdr:nvSpPr>
        <xdr:cNvPr id="361" name="角丸四角形 360"/>
        <xdr:cNvSpPr/>
      </xdr:nvSpPr>
      <xdr:spPr>
        <a:xfrm>
          <a:off x="1438275" y="87115649"/>
          <a:ext cx="3867151" cy="17526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加算要件を満たし、保育士資格がない保育</a:t>
          </a:r>
          <a:r>
            <a:rPr kumimoji="1" lang="ja-JP" altLang="en-US" sz="1100">
              <a:solidFill>
                <a:schemeClr val="lt1"/>
              </a:solidFill>
              <a:effectLst/>
              <a:latin typeface="+mn-lt"/>
              <a:ea typeface="+mn-ea"/>
              <a:cs typeface="+mn-cs"/>
            </a:rPr>
            <a:t>支援者</a:t>
          </a:r>
          <a:r>
            <a:rPr kumimoji="1" lang="ja-JP" altLang="ja-JP" sz="1100">
              <a:solidFill>
                <a:schemeClr val="lt1"/>
              </a:solidFill>
              <a:effectLst/>
              <a:latin typeface="+mn-lt"/>
              <a:ea typeface="+mn-ea"/>
              <a:cs typeface="+mn-cs"/>
            </a:rPr>
            <a:t>を雇用している場合に、</a:t>
          </a:r>
          <a:r>
            <a:rPr kumimoji="1" lang="ja-JP" altLang="en-US" sz="1100">
              <a:solidFill>
                <a:schemeClr val="lt1"/>
              </a:solidFill>
              <a:effectLst/>
              <a:latin typeface="+mn-lt"/>
              <a:ea typeface="+mn-ea"/>
              <a:cs typeface="+mn-cs"/>
            </a:rPr>
            <a:t>保育者業務支援事業費助成</a:t>
          </a:r>
          <a:r>
            <a:rPr kumimoji="1" lang="ja-JP" altLang="ja-JP" sz="1100">
              <a:solidFill>
                <a:schemeClr val="lt1"/>
              </a:solidFill>
              <a:effectLst/>
              <a:latin typeface="+mn-lt"/>
              <a:ea typeface="+mn-ea"/>
              <a:cs typeface="+mn-cs"/>
            </a:rPr>
            <a:t>の対象となります。</a:t>
          </a:r>
          <a:endParaRPr kumimoji="1" lang="en-US" altLang="ja-JP" sz="1100">
            <a:solidFill>
              <a:schemeClr val="lt1"/>
            </a:solidFill>
            <a:effectLst/>
            <a:latin typeface="+mn-lt"/>
            <a:ea typeface="+mn-ea"/>
            <a:cs typeface="+mn-cs"/>
          </a:endParaRPr>
        </a:p>
        <a:p>
          <a:r>
            <a:rPr lang="en-US" altLang="ja-JP">
              <a:effectLst/>
            </a:rPr>
            <a:t>※</a:t>
          </a:r>
          <a:r>
            <a:rPr lang="ja-JP" altLang="ja-JP" sz="1100">
              <a:solidFill>
                <a:schemeClr val="lt1"/>
              </a:solidFill>
              <a:effectLst/>
              <a:latin typeface="+mn-lt"/>
              <a:ea typeface="+mn-ea"/>
              <a:cs typeface="+mn-cs"/>
            </a:rPr>
            <a:t>『雇用状況表』の他の項目に記載の者及び『高齢者等活躍促進加算月別雇用時間内訳表』月別雇用時間内訳表』）（旧：『入所児童処遇特別加算月別雇用時間内訳表』）の対象者と重複しない</a:t>
          </a:r>
          <a:r>
            <a:rPr lang="ja-JP" altLang="en-US" sz="1100">
              <a:solidFill>
                <a:schemeClr val="lt1"/>
              </a:solidFill>
              <a:effectLst/>
              <a:latin typeface="+mn-lt"/>
              <a:ea typeface="+mn-ea"/>
              <a:cs typeface="+mn-cs"/>
            </a:rPr>
            <a:t>ようご注意ください</a:t>
          </a:r>
          <a:r>
            <a:rPr lang="ja-JP" altLang="ja-JP" sz="1100">
              <a:solidFill>
                <a:schemeClr val="lt1"/>
              </a:solidFill>
              <a:effectLst/>
              <a:latin typeface="+mn-lt"/>
              <a:ea typeface="+mn-ea"/>
              <a:cs typeface="+mn-cs"/>
            </a:rPr>
            <a:t>。</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38</xdr:col>
      <xdr:colOff>57150</xdr:colOff>
      <xdr:row>481</xdr:row>
      <xdr:rowOff>0</xdr:rowOff>
    </xdr:from>
    <xdr:to>
      <xdr:col>56</xdr:col>
      <xdr:colOff>38101</xdr:colOff>
      <xdr:row>486</xdr:row>
      <xdr:rowOff>123825</xdr:rowOff>
    </xdr:to>
    <xdr:sp macro="" textlink="">
      <xdr:nvSpPr>
        <xdr:cNvPr id="362" name="角丸四角形 361"/>
        <xdr:cNvSpPr/>
      </xdr:nvSpPr>
      <xdr:spPr>
        <a:xfrm>
          <a:off x="5334000" y="84591525"/>
          <a:ext cx="2790826" cy="1085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「事務」を選択した場合、「</a:t>
          </a:r>
          <a:r>
            <a:rPr lang="en-US" altLang="ja-JP">
              <a:effectLst/>
            </a:rPr>
            <a:t>14</a:t>
          </a:r>
          <a:r>
            <a:rPr lang="ja-JP" altLang="en-US">
              <a:effectLst/>
            </a:rPr>
            <a:t>事務職員配置加算・事務負担対応加配加算」に記載の者と重複しないようご注意ください。</a:t>
          </a:r>
          <a:endParaRPr lang="ja-JP" altLang="ja-JP">
            <a:effectLst/>
          </a:endParaRPr>
        </a:p>
      </xdr:txBody>
    </xdr:sp>
    <xdr:clientData/>
  </xdr:twoCellAnchor>
  <xdr:twoCellAnchor>
    <xdr:from>
      <xdr:col>44</xdr:col>
      <xdr:colOff>104775</xdr:colOff>
      <xdr:row>486</xdr:row>
      <xdr:rowOff>95250</xdr:rowOff>
    </xdr:from>
    <xdr:to>
      <xdr:col>46</xdr:col>
      <xdr:colOff>95250</xdr:colOff>
      <xdr:row>489</xdr:row>
      <xdr:rowOff>95250</xdr:rowOff>
    </xdr:to>
    <xdr:cxnSp macro="">
      <xdr:nvCxnSpPr>
        <xdr:cNvPr id="363" name="直線矢印コネクタ 362"/>
        <xdr:cNvCxnSpPr/>
      </xdr:nvCxnSpPr>
      <xdr:spPr>
        <a:xfrm>
          <a:off x="6238875" y="86972775"/>
          <a:ext cx="428625" cy="73342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161925</xdr:colOff>
      <xdr:row>326</xdr:row>
      <xdr:rowOff>180974</xdr:rowOff>
    </xdr:from>
    <xdr:to>
      <xdr:col>8</xdr:col>
      <xdr:colOff>66675</xdr:colOff>
      <xdr:row>330</xdr:row>
      <xdr:rowOff>104774</xdr:rowOff>
    </xdr:to>
    <xdr:sp macro="" textlink="">
      <xdr:nvSpPr>
        <xdr:cNvPr id="364" name="円/楕円 363"/>
        <xdr:cNvSpPr/>
      </xdr:nvSpPr>
      <xdr:spPr>
        <a:xfrm>
          <a:off x="457200" y="56597549"/>
          <a:ext cx="76200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95250</xdr:colOff>
      <xdr:row>326</xdr:row>
      <xdr:rowOff>95250</xdr:rowOff>
    </xdr:from>
    <xdr:to>
      <xdr:col>53</xdr:col>
      <xdr:colOff>95251</xdr:colOff>
      <xdr:row>330</xdr:row>
      <xdr:rowOff>0</xdr:rowOff>
    </xdr:to>
    <xdr:sp macro="" textlink="">
      <xdr:nvSpPr>
        <xdr:cNvPr id="365" name="角丸四角形 364"/>
        <xdr:cNvSpPr/>
      </xdr:nvSpPr>
      <xdr:spPr>
        <a:xfrm>
          <a:off x="5638800" y="56511825"/>
          <a:ext cx="2114551" cy="657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8</xdr:col>
      <xdr:colOff>95250</xdr:colOff>
      <xdr:row>328</xdr:row>
      <xdr:rowOff>52388</xdr:rowOff>
    </xdr:from>
    <xdr:to>
      <xdr:col>40</xdr:col>
      <xdr:colOff>95250</xdr:colOff>
      <xdr:row>329</xdr:row>
      <xdr:rowOff>104775</xdr:rowOff>
    </xdr:to>
    <xdr:cxnSp macro="">
      <xdr:nvCxnSpPr>
        <xdr:cNvPr id="367" name="直線矢印コネクタ 366"/>
        <xdr:cNvCxnSpPr>
          <a:stCxn id="365" idx="1"/>
        </xdr:cNvCxnSpPr>
      </xdr:nvCxnSpPr>
      <xdr:spPr>
        <a:xfrm flipH="1">
          <a:off x="1247775" y="56840438"/>
          <a:ext cx="4391025" cy="24288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xdr:col>
          <xdr:colOff>114300</xdr:colOff>
          <xdr:row>331</xdr:row>
          <xdr:rowOff>0</xdr:rowOff>
        </xdr:from>
        <xdr:to>
          <xdr:col>34</xdr:col>
          <xdr:colOff>19050</xdr:colOff>
          <xdr:row>332</xdr:row>
          <xdr:rowOff>19050</xdr:rowOff>
        </xdr:to>
        <xdr:sp macro="" textlink="">
          <xdr:nvSpPr>
            <xdr:cNvPr id="6399" name="Check Box 255" hidden="1">
              <a:extLst>
                <a:ext uri="{63B3BB69-23CF-44E3-9099-C40C66FF867C}">
                  <a14:compatExt spid="_x0000_s6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委託している（調理業務委託をし、受託事業者に栄養士がいる場合も含む）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331</xdr:row>
          <xdr:rowOff>19050</xdr:rowOff>
        </xdr:from>
        <xdr:to>
          <xdr:col>49</xdr:col>
          <xdr:colOff>276225</xdr:colOff>
          <xdr:row>332</xdr:row>
          <xdr:rowOff>0</xdr:rowOff>
        </xdr:to>
        <xdr:sp macro="" textlink="">
          <xdr:nvSpPr>
            <xdr:cNvPr id="6400" name="Check Box 256" hidden="1">
              <a:extLst>
                <a:ext uri="{63B3BB69-23CF-44E3-9099-C40C66FF867C}">
                  <a14:compatExt spid="_x0000_s6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法人本部で雇用し、他施設を兼務している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327</xdr:row>
          <xdr:rowOff>38100</xdr:rowOff>
        </xdr:from>
        <xdr:to>
          <xdr:col>10</xdr:col>
          <xdr:colOff>9525</xdr:colOff>
          <xdr:row>328</xdr:row>
          <xdr:rowOff>38100</xdr:rowOff>
        </xdr:to>
        <xdr:sp macro="" textlink="">
          <xdr:nvSpPr>
            <xdr:cNvPr id="6401" name="Check Box 257" hidden="1">
              <a:extLst>
                <a:ext uri="{63B3BB69-23CF-44E3-9099-C40C66FF867C}">
                  <a14:compatExt spid="_x0000_s6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328</xdr:row>
          <xdr:rowOff>19050</xdr:rowOff>
        </xdr:from>
        <xdr:to>
          <xdr:col>13</xdr:col>
          <xdr:colOff>114300</xdr:colOff>
          <xdr:row>329</xdr:row>
          <xdr:rowOff>57150</xdr:rowOff>
        </xdr:to>
        <xdr:sp macro="" textlink="">
          <xdr:nvSpPr>
            <xdr:cNvPr id="6402" name="Check Box 258" hidden="1">
              <a:extLst>
                <a:ext uri="{63B3BB69-23CF-44E3-9099-C40C66FF867C}">
                  <a14:compatExt spid="_x0000_s6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329</xdr:row>
          <xdr:rowOff>28575</xdr:rowOff>
        </xdr:from>
        <xdr:to>
          <xdr:col>11</xdr:col>
          <xdr:colOff>47625</xdr:colOff>
          <xdr:row>330</xdr:row>
          <xdr:rowOff>28575</xdr:rowOff>
        </xdr:to>
        <xdr:sp macro="" textlink="">
          <xdr:nvSpPr>
            <xdr:cNvPr id="6403" name="Check Box 259" hidden="1">
              <a:extLst>
                <a:ext uri="{63B3BB69-23CF-44E3-9099-C40C66FF867C}">
                  <a14:compatExt spid="_x0000_s6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嘱託</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379</xdr:row>
          <xdr:rowOff>0</xdr:rowOff>
        </xdr:from>
        <xdr:to>
          <xdr:col>15</xdr:col>
          <xdr:colOff>85725</xdr:colOff>
          <xdr:row>384</xdr:row>
          <xdr:rowOff>169625</xdr:rowOff>
        </xdr:to>
        <xdr:grpSp>
          <xdr:nvGrpSpPr>
            <xdr:cNvPr id="369" name="グループ化 368"/>
            <xdr:cNvGrpSpPr/>
          </xdr:nvGrpSpPr>
          <xdr:grpSpPr>
            <a:xfrm>
              <a:off x="533400" y="66122550"/>
              <a:ext cx="1733550" cy="1112600"/>
              <a:chOff x="409575" y="47291625"/>
              <a:chExt cx="1733550" cy="1112600"/>
            </a:xfrm>
          </xdr:grpSpPr>
          <xdr:sp macro="" textlink="">
            <xdr:nvSpPr>
              <xdr:cNvPr id="6408" name="Check Box 264" hidden="1">
                <a:extLst>
                  <a:ext uri="{63B3BB69-23CF-44E3-9099-C40C66FF867C}">
                    <a14:compatExt spid="_x0000_s6408"/>
                  </a:ext>
                </a:extLst>
              </xdr:cNvPr>
              <xdr:cNvSpPr/>
            </xdr:nvSpPr>
            <xdr:spPr bwMode="auto">
              <a:xfrm>
                <a:off x="409575" y="47663100"/>
                <a:ext cx="173355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sp macro="" textlink="">
            <xdr:nvSpPr>
              <xdr:cNvPr id="6409" name="Check Box 265" hidden="1">
                <a:extLst>
                  <a:ext uri="{63B3BB69-23CF-44E3-9099-C40C66FF867C}">
                    <a14:compatExt spid="_x0000_s6409"/>
                  </a:ext>
                </a:extLst>
              </xdr:cNvPr>
              <xdr:cNvSpPr/>
            </xdr:nvSpPr>
            <xdr:spPr bwMode="auto">
              <a:xfrm>
                <a:off x="409575" y="47291625"/>
                <a:ext cx="1283561" cy="1865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6410" name="Check Box 266" hidden="1">
                <a:extLst>
                  <a:ext uri="{63B3BB69-23CF-44E3-9099-C40C66FF867C}">
                    <a14:compatExt spid="_x0000_s6410"/>
                  </a:ext>
                </a:extLst>
              </xdr:cNvPr>
              <xdr:cNvSpPr/>
            </xdr:nvSpPr>
            <xdr:spPr bwMode="auto">
              <a:xfrm>
                <a:off x="409575" y="47462223"/>
                <a:ext cx="1293140"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6411" name="Check Box 267" hidden="1">
                <a:extLst>
                  <a:ext uri="{63B3BB69-23CF-44E3-9099-C40C66FF867C}">
                    <a14:compatExt spid="_x0000_s6411"/>
                  </a:ext>
                </a:extLst>
              </xdr:cNvPr>
              <xdr:cNvSpPr/>
            </xdr:nvSpPr>
            <xdr:spPr bwMode="auto">
              <a:xfrm>
                <a:off x="409575" y="48042250"/>
                <a:ext cx="1341034"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6412" name="Check Box 268" hidden="1">
                <a:extLst>
                  <a:ext uri="{63B3BB69-23CF-44E3-9099-C40C66FF867C}">
                    <a14:compatExt spid="_x0000_s6412"/>
                  </a:ext>
                </a:extLst>
              </xdr:cNvPr>
              <xdr:cNvSpPr/>
            </xdr:nvSpPr>
            <xdr:spPr bwMode="auto">
              <a:xfrm>
                <a:off x="409575" y="47854593"/>
                <a:ext cx="1695450" cy="1721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sp macro="" textlink="">
            <xdr:nvSpPr>
              <xdr:cNvPr id="6413" name="Check Box 269" hidden="1">
                <a:extLst>
                  <a:ext uri="{63B3BB69-23CF-44E3-9099-C40C66FF867C}">
                    <a14:compatExt spid="_x0000_s6413"/>
                  </a:ext>
                </a:extLst>
              </xdr:cNvPr>
              <xdr:cNvSpPr/>
            </xdr:nvSpPr>
            <xdr:spPr bwMode="auto">
              <a:xfrm>
                <a:off x="409575" y="48243333"/>
                <a:ext cx="1341034" cy="1608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6414" name="Check Box 270" hidden="1">
              <a:extLst>
                <a:ext uri="{63B3BB69-23CF-44E3-9099-C40C66FF867C}">
                  <a14:compatExt spid="_x0000_s6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15" name="Check Box 271" hidden="1">
              <a:extLst>
                <a:ext uri="{63B3BB69-23CF-44E3-9099-C40C66FF867C}">
                  <a14:compatExt spid="_x0000_s6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16" name="Check Box 272" hidden="1">
              <a:extLst>
                <a:ext uri="{63B3BB69-23CF-44E3-9099-C40C66FF867C}">
                  <a14:compatExt spid="_x0000_s6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17" name="Check Box 273" hidden="1">
              <a:extLst>
                <a:ext uri="{63B3BB69-23CF-44E3-9099-C40C66FF867C}">
                  <a14:compatExt spid="_x0000_s6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18" name="Check Box 274" hidden="1">
              <a:extLst>
                <a:ext uri="{63B3BB69-23CF-44E3-9099-C40C66FF867C}">
                  <a14:compatExt spid="_x0000_s6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19" name="Check Box 275" hidden="1">
              <a:extLst>
                <a:ext uri="{63B3BB69-23CF-44E3-9099-C40C66FF867C}">
                  <a14:compatExt spid="_x0000_s6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20" name="Check Box 276" hidden="1">
              <a:extLst>
                <a:ext uri="{63B3BB69-23CF-44E3-9099-C40C66FF867C}">
                  <a14:compatExt spid="_x0000_s6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21" name="Check Box 277" hidden="1">
              <a:extLst>
                <a:ext uri="{63B3BB69-23CF-44E3-9099-C40C66FF867C}">
                  <a14:compatExt spid="_x0000_s6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22" name="Check Box 278" hidden="1">
              <a:extLst>
                <a:ext uri="{63B3BB69-23CF-44E3-9099-C40C66FF867C}">
                  <a14:compatExt spid="_x0000_s6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23" name="Check Box 279" hidden="1">
              <a:extLst>
                <a:ext uri="{63B3BB69-23CF-44E3-9099-C40C66FF867C}">
                  <a14:compatExt spid="_x0000_s6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24" name="Check Box 280" hidden="1">
              <a:extLst>
                <a:ext uri="{63B3BB69-23CF-44E3-9099-C40C66FF867C}">
                  <a14:compatExt spid="_x0000_s6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25" name="Check Box 281" hidden="1">
              <a:extLst>
                <a:ext uri="{63B3BB69-23CF-44E3-9099-C40C66FF867C}">
                  <a14:compatExt spid="_x0000_s6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26" name="Check Box 282" hidden="1">
              <a:extLst>
                <a:ext uri="{63B3BB69-23CF-44E3-9099-C40C66FF867C}">
                  <a14:compatExt spid="_x0000_s6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27" name="Check Box 283" hidden="1">
              <a:extLst>
                <a:ext uri="{63B3BB69-23CF-44E3-9099-C40C66FF867C}">
                  <a14:compatExt spid="_x0000_s6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28" name="Check Box 284" hidden="1">
              <a:extLst>
                <a:ext uri="{63B3BB69-23CF-44E3-9099-C40C66FF867C}">
                  <a14:compatExt spid="_x0000_s6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29" name="Check Box 285" hidden="1">
              <a:extLst>
                <a:ext uri="{63B3BB69-23CF-44E3-9099-C40C66FF867C}">
                  <a14:compatExt spid="_x0000_s6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30" name="Check Box 286" hidden="1">
              <a:extLst>
                <a:ext uri="{63B3BB69-23CF-44E3-9099-C40C66FF867C}">
                  <a14:compatExt spid="_x0000_s6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31" name="Check Box 287" hidden="1">
              <a:extLst>
                <a:ext uri="{63B3BB69-23CF-44E3-9099-C40C66FF867C}">
                  <a14:compatExt spid="_x0000_s6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32" name="Check Box 288" hidden="1">
              <a:extLst>
                <a:ext uri="{63B3BB69-23CF-44E3-9099-C40C66FF867C}">
                  <a14:compatExt spid="_x0000_s6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33" name="Check Box 289" hidden="1">
              <a:extLst>
                <a:ext uri="{63B3BB69-23CF-44E3-9099-C40C66FF867C}">
                  <a14:compatExt spid="_x0000_s6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34" name="Check Box 290" hidden="1">
              <a:extLst>
                <a:ext uri="{63B3BB69-23CF-44E3-9099-C40C66FF867C}">
                  <a14:compatExt spid="_x0000_s6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36" name="Check Box 292" hidden="1">
              <a:extLst>
                <a:ext uri="{63B3BB69-23CF-44E3-9099-C40C66FF867C}">
                  <a14:compatExt spid="_x0000_s6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37" name="Check Box 293" hidden="1">
              <a:extLst>
                <a:ext uri="{63B3BB69-23CF-44E3-9099-C40C66FF867C}">
                  <a14:compatExt spid="_x0000_s6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38" name="Check Box 294" hidden="1">
              <a:extLst>
                <a:ext uri="{63B3BB69-23CF-44E3-9099-C40C66FF867C}">
                  <a14:compatExt spid="_x0000_s6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39" name="Check Box 295" hidden="1">
              <a:extLst>
                <a:ext uri="{63B3BB69-23CF-44E3-9099-C40C66FF867C}">
                  <a14:compatExt spid="_x0000_s6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0</xdr:rowOff>
        </xdr:from>
        <xdr:to>
          <xdr:col>50</xdr:col>
          <xdr:colOff>95250</xdr:colOff>
          <xdr:row>494</xdr:row>
          <xdr:rowOff>9525</xdr:rowOff>
        </xdr:to>
        <xdr:sp macro="" textlink="">
          <xdr:nvSpPr>
            <xdr:cNvPr id="6440" name="Check Box 296" hidden="1">
              <a:extLst>
                <a:ext uri="{63B3BB69-23CF-44E3-9099-C40C66FF867C}">
                  <a14:compatExt spid="_x0000_s6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171450</xdr:rowOff>
        </xdr:from>
        <xdr:to>
          <xdr:col>50</xdr:col>
          <xdr:colOff>95250</xdr:colOff>
          <xdr:row>494</xdr:row>
          <xdr:rowOff>180975</xdr:rowOff>
        </xdr:to>
        <xdr:sp macro="" textlink="">
          <xdr:nvSpPr>
            <xdr:cNvPr id="6441" name="Check Box 297" hidden="1">
              <a:extLst>
                <a:ext uri="{63B3BB69-23CF-44E3-9099-C40C66FF867C}">
                  <a14:compatExt spid="_x0000_s6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0</xdr:rowOff>
        </xdr:from>
        <xdr:to>
          <xdr:col>50</xdr:col>
          <xdr:colOff>95250</xdr:colOff>
          <xdr:row>496</xdr:row>
          <xdr:rowOff>9525</xdr:rowOff>
        </xdr:to>
        <xdr:sp macro="" textlink="">
          <xdr:nvSpPr>
            <xdr:cNvPr id="6442" name="Check Box 298" hidden="1">
              <a:extLst>
                <a:ext uri="{63B3BB69-23CF-44E3-9099-C40C66FF867C}">
                  <a14:compatExt spid="_x0000_s6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171450</xdr:rowOff>
        </xdr:from>
        <xdr:to>
          <xdr:col>50</xdr:col>
          <xdr:colOff>95250</xdr:colOff>
          <xdr:row>496</xdr:row>
          <xdr:rowOff>180975</xdr:rowOff>
        </xdr:to>
        <xdr:sp macro="" textlink="">
          <xdr:nvSpPr>
            <xdr:cNvPr id="6443" name="Check Box 299" hidden="1">
              <a:extLst>
                <a:ext uri="{63B3BB69-23CF-44E3-9099-C40C66FF867C}">
                  <a14:compatExt spid="_x0000_s6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0</xdr:rowOff>
        </xdr:from>
        <xdr:to>
          <xdr:col>50</xdr:col>
          <xdr:colOff>95250</xdr:colOff>
          <xdr:row>498</xdr:row>
          <xdr:rowOff>9525</xdr:rowOff>
        </xdr:to>
        <xdr:sp macro="" textlink="">
          <xdr:nvSpPr>
            <xdr:cNvPr id="6444" name="Check Box 300" hidden="1">
              <a:extLst>
                <a:ext uri="{63B3BB69-23CF-44E3-9099-C40C66FF867C}">
                  <a14:compatExt spid="_x0000_s6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171450</xdr:rowOff>
        </xdr:from>
        <xdr:to>
          <xdr:col>50</xdr:col>
          <xdr:colOff>95250</xdr:colOff>
          <xdr:row>498</xdr:row>
          <xdr:rowOff>180975</xdr:rowOff>
        </xdr:to>
        <xdr:sp macro="" textlink="">
          <xdr:nvSpPr>
            <xdr:cNvPr id="6445" name="Check Box 301" hidden="1">
              <a:extLst>
                <a:ext uri="{63B3BB69-23CF-44E3-9099-C40C66FF867C}">
                  <a14:compatExt spid="_x0000_s6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251" Type="http://schemas.openxmlformats.org/officeDocument/2006/relationships/ctrlProp" Target="../ctrlProps/ctrlProp248.xml"/><Relationship Id="rId468" Type="http://schemas.openxmlformats.org/officeDocument/2006/relationships/ctrlProp" Target="../ctrlProps/ctrlProp465.xml"/><Relationship Id="rId489" Type="http://schemas.openxmlformats.org/officeDocument/2006/relationships/ctrlProp" Target="../ctrlProps/ctrlProp486.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514" Type="http://schemas.openxmlformats.org/officeDocument/2006/relationships/ctrlProp" Target="../ctrlProps/ctrlProp511.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458" Type="http://schemas.openxmlformats.org/officeDocument/2006/relationships/ctrlProp" Target="../ctrlProps/ctrlProp455.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25" Type="http://schemas.openxmlformats.org/officeDocument/2006/relationships/ctrlProp" Target="../ctrlProps/ctrlProp522.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omments" Target="../comments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644.xml"/><Relationship Id="rId21" Type="http://schemas.openxmlformats.org/officeDocument/2006/relationships/ctrlProp" Target="../ctrlProps/ctrlProp548.xml"/><Relationship Id="rId42" Type="http://schemas.openxmlformats.org/officeDocument/2006/relationships/ctrlProp" Target="../ctrlProps/ctrlProp569.xml"/><Relationship Id="rId63" Type="http://schemas.openxmlformats.org/officeDocument/2006/relationships/ctrlProp" Target="../ctrlProps/ctrlProp590.xml"/><Relationship Id="rId84" Type="http://schemas.openxmlformats.org/officeDocument/2006/relationships/ctrlProp" Target="../ctrlProps/ctrlProp611.xml"/><Relationship Id="rId138" Type="http://schemas.openxmlformats.org/officeDocument/2006/relationships/ctrlProp" Target="../ctrlProps/ctrlProp665.xml"/><Relationship Id="rId159" Type="http://schemas.openxmlformats.org/officeDocument/2006/relationships/ctrlProp" Target="../ctrlProps/ctrlProp686.xml"/><Relationship Id="rId170" Type="http://schemas.openxmlformats.org/officeDocument/2006/relationships/ctrlProp" Target="../ctrlProps/ctrlProp697.xml"/><Relationship Id="rId191" Type="http://schemas.openxmlformats.org/officeDocument/2006/relationships/ctrlProp" Target="../ctrlProps/ctrlProp718.xml"/><Relationship Id="rId205" Type="http://schemas.openxmlformats.org/officeDocument/2006/relationships/ctrlProp" Target="../ctrlProps/ctrlProp732.xml"/><Relationship Id="rId226" Type="http://schemas.openxmlformats.org/officeDocument/2006/relationships/ctrlProp" Target="../ctrlProps/ctrlProp753.xml"/><Relationship Id="rId247" Type="http://schemas.openxmlformats.org/officeDocument/2006/relationships/ctrlProp" Target="../ctrlProps/ctrlProp774.xml"/><Relationship Id="rId107" Type="http://schemas.openxmlformats.org/officeDocument/2006/relationships/ctrlProp" Target="../ctrlProps/ctrlProp634.xml"/><Relationship Id="rId268" Type="http://schemas.openxmlformats.org/officeDocument/2006/relationships/ctrlProp" Target="../ctrlProps/ctrlProp795.xml"/><Relationship Id="rId11" Type="http://schemas.openxmlformats.org/officeDocument/2006/relationships/ctrlProp" Target="../ctrlProps/ctrlProp538.xml"/><Relationship Id="rId32" Type="http://schemas.openxmlformats.org/officeDocument/2006/relationships/ctrlProp" Target="../ctrlProps/ctrlProp559.xml"/><Relationship Id="rId53" Type="http://schemas.openxmlformats.org/officeDocument/2006/relationships/ctrlProp" Target="../ctrlProps/ctrlProp580.xml"/><Relationship Id="rId74" Type="http://schemas.openxmlformats.org/officeDocument/2006/relationships/ctrlProp" Target="../ctrlProps/ctrlProp601.xml"/><Relationship Id="rId128" Type="http://schemas.openxmlformats.org/officeDocument/2006/relationships/ctrlProp" Target="../ctrlProps/ctrlProp655.xml"/><Relationship Id="rId149" Type="http://schemas.openxmlformats.org/officeDocument/2006/relationships/ctrlProp" Target="../ctrlProps/ctrlProp676.xml"/><Relationship Id="rId5" Type="http://schemas.openxmlformats.org/officeDocument/2006/relationships/ctrlProp" Target="../ctrlProps/ctrlProp532.xml"/><Relationship Id="rId95" Type="http://schemas.openxmlformats.org/officeDocument/2006/relationships/ctrlProp" Target="../ctrlProps/ctrlProp622.xml"/><Relationship Id="rId160" Type="http://schemas.openxmlformats.org/officeDocument/2006/relationships/ctrlProp" Target="../ctrlProps/ctrlProp687.xml"/><Relationship Id="rId181" Type="http://schemas.openxmlformats.org/officeDocument/2006/relationships/ctrlProp" Target="../ctrlProps/ctrlProp708.xml"/><Relationship Id="rId216" Type="http://schemas.openxmlformats.org/officeDocument/2006/relationships/ctrlProp" Target="../ctrlProps/ctrlProp743.xml"/><Relationship Id="rId237" Type="http://schemas.openxmlformats.org/officeDocument/2006/relationships/ctrlProp" Target="../ctrlProps/ctrlProp764.xml"/><Relationship Id="rId258" Type="http://schemas.openxmlformats.org/officeDocument/2006/relationships/ctrlProp" Target="../ctrlProps/ctrlProp785.xml"/><Relationship Id="rId279" Type="http://schemas.openxmlformats.org/officeDocument/2006/relationships/comments" Target="../comments2.xml"/><Relationship Id="rId22" Type="http://schemas.openxmlformats.org/officeDocument/2006/relationships/ctrlProp" Target="../ctrlProps/ctrlProp549.xml"/><Relationship Id="rId43" Type="http://schemas.openxmlformats.org/officeDocument/2006/relationships/ctrlProp" Target="../ctrlProps/ctrlProp570.xml"/><Relationship Id="rId64" Type="http://schemas.openxmlformats.org/officeDocument/2006/relationships/ctrlProp" Target="../ctrlProps/ctrlProp591.xml"/><Relationship Id="rId118" Type="http://schemas.openxmlformats.org/officeDocument/2006/relationships/ctrlProp" Target="../ctrlProps/ctrlProp645.xml"/><Relationship Id="rId139" Type="http://schemas.openxmlformats.org/officeDocument/2006/relationships/ctrlProp" Target="../ctrlProps/ctrlProp666.xml"/><Relationship Id="rId85" Type="http://schemas.openxmlformats.org/officeDocument/2006/relationships/ctrlProp" Target="../ctrlProps/ctrlProp612.xml"/><Relationship Id="rId150" Type="http://schemas.openxmlformats.org/officeDocument/2006/relationships/ctrlProp" Target="../ctrlProps/ctrlProp677.xml"/><Relationship Id="rId171" Type="http://schemas.openxmlformats.org/officeDocument/2006/relationships/ctrlProp" Target="../ctrlProps/ctrlProp698.xml"/><Relationship Id="rId192" Type="http://schemas.openxmlformats.org/officeDocument/2006/relationships/ctrlProp" Target="../ctrlProps/ctrlProp719.xml"/><Relationship Id="rId206" Type="http://schemas.openxmlformats.org/officeDocument/2006/relationships/ctrlProp" Target="../ctrlProps/ctrlProp733.xml"/><Relationship Id="rId227" Type="http://schemas.openxmlformats.org/officeDocument/2006/relationships/ctrlProp" Target="../ctrlProps/ctrlProp754.xml"/><Relationship Id="rId248" Type="http://schemas.openxmlformats.org/officeDocument/2006/relationships/ctrlProp" Target="../ctrlProps/ctrlProp775.xml"/><Relationship Id="rId269" Type="http://schemas.openxmlformats.org/officeDocument/2006/relationships/ctrlProp" Target="../ctrlProps/ctrlProp796.xml"/><Relationship Id="rId12" Type="http://schemas.openxmlformats.org/officeDocument/2006/relationships/ctrlProp" Target="../ctrlProps/ctrlProp539.xml"/><Relationship Id="rId33" Type="http://schemas.openxmlformats.org/officeDocument/2006/relationships/ctrlProp" Target="../ctrlProps/ctrlProp560.xml"/><Relationship Id="rId108" Type="http://schemas.openxmlformats.org/officeDocument/2006/relationships/ctrlProp" Target="../ctrlProps/ctrlProp635.xml"/><Relationship Id="rId129" Type="http://schemas.openxmlformats.org/officeDocument/2006/relationships/ctrlProp" Target="../ctrlProps/ctrlProp656.xml"/><Relationship Id="rId54" Type="http://schemas.openxmlformats.org/officeDocument/2006/relationships/ctrlProp" Target="../ctrlProps/ctrlProp581.xml"/><Relationship Id="rId75" Type="http://schemas.openxmlformats.org/officeDocument/2006/relationships/ctrlProp" Target="../ctrlProps/ctrlProp602.xml"/><Relationship Id="rId96" Type="http://schemas.openxmlformats.org/officeDocument/2006/relationships/ctrlProp" Target="../ctrlProps/ctrlProp623.xml"/><Relationship Id="rId140" Type="http://schemas.openxmlformats.org/officeDocument/2006/relationships/ctrlProp" Target="../ctrlProps/ctrlProp667.xml"/><Relationship Id="rId161" Type="http://schemas.openxmlformats.org/officeDocument/2006/relationships/ctrlProp" Target="../ctrlProps/ctrlProp688.xml"/><Relationship Id="rId182" Type="http://schemas.openxmlformats.org/officeDocument/2006/relationships/ctrlProp" Target="../ctrlProps/ctrlProp709.xml"/><Relationship Id="rId217" Type="http://schemas.openxmlformats.org/officeDocument/2006/relationships/ctrlProp" Target="../ctrlProps/ctrlProp744.xml"/><Relationship Id="rId6" Type="http://schemas.openxmlformats.org/officeDocument/2006/relationships/ctrlProp" Target="../ctrlProps/ctrlProp533.xml"/><Relationship Id="rId238" Type="http://schemas.openxmlformats.org/officeDocument/2006/relationships/ctrlProp" Target="../ctrlProps/ctrlProp765.xml"/><Relationship Id="rId259" Type="http://schemas.openxmlformats.org/officeDocument/2006/relationships/ctrlProp" Target="../ctrlProps/ctrlProp786.xml"/><Relationship Id="rId23" Type="http://schemas.openxmlformats.org/officeDocument/2006/relationships/ctrlProp" Target="../ctrlProps/ctrlProp550.xml"/><Relationship Id="rId119" Type="http://schemas.openxmlformats.org/officeDocument/2006/relationships/ctrlProp" Target="../ctrlProps/ctrlProp646.xml"/><Relationship Id="rId270" Type="http://schemas.openxmlformats.org/officeDocument/2006/relationships/ctrlProp" Target="../ctrlProps/ctrlProp797.xml"/><Relationship Id="rId44" Type="http://schemas.openxmlformats.org/officeDocument/2006/relationships/ctrlProp" Target="../ctrlProps/ctrlProp571.xml"/><Relationship Id="rId65" Type="http://schemas.openxmlformats.org/officeDocument/2006/relationships/ctrlProp" Target="../ctrlProps/ctrlProp592.xml"/><Relationship Id="rId86" Type="http://schemas.openxmlformats.org/officeDocument/2006/relationships/ctrlProp" Target="../ctrlProps/ctrlProp613.xml"/><Relationship Id="rId130" Type="http://schemas.openxmlformats.org/officeDocument/2006/relationships/ctrlProp" Target="../ctrlProps/ctrlProp657.xml"/><Relationship Id="rId151" Type="http://schemas.openxmlformats.org/officeDocument/2006/relationships/ctrlProp" Target="../ctrlProps/ctrlProp678.xml"/><Relationship Id="rId172" Type="http://schemas.openxmlformats.org/officeDocument/2006/relationships/ctrlProp" Target="../ctrlProps/ctrlProp699.xml"/><Relationship Id="rId193" Type="http://schemas.openxmlformats.org/officeDocument/2006/relationships/ctrlProp" Target="../ctrlProps/ctrlProp720.xml"/><Relationship Id="rId202" Type="http://schemas.openxmlformats.org/officeDocument/2006/relationships/ctrlProp" Target="../ctrlProps/ctrlProp729.xml"/><Relationship Id="rId207" Type="http://schemas.openxmlformats.org/officeDocument/2006/relationships/ctrlProp" Target="../ctrlProps/ctrlProp734.xml"/><Relationship Id="rId223" Type="http://schemas.openxmlformats.org/officeDocument/2006/relationships/ctrlProp" Target="../ctrlProps/ctrlProp750.xml"/><Relationship Id="rId228" Type="http://schemas.openxmlformats.org/officeDocument/2006/relationships/ctrlProp" Target="../ctrlProps/ctrlProp755.xml"/><Relationship Id="rId244" Type="http://schemas.openxmlformats.org/officeDocument/2006/relationships/ctrlProp" Target="../ctrlProps/ctrlProp771.xml"/><Relationship Id="rId249" Type="http://schemas.openxmlformats.org/officeDocument/2006/relationships/ctrlProp" Target="../ctrlProps/ctrlProp776.xml"/><Relationship Id="rId13" Type="http://schemas.openxmlformats.org/officeDocument/2006/relationships/ctrlProp" Target="../ctrlProps/ctrlProp540.xml"/><Relationship Id="rId18" Type="http://schemas.openxmlformats.org/officeDocument/2006/relationships/ctrlProp" Target="../ctrlProps/ctrlProp545.xml"/><Relationship Id="rId39" Type="http://schemas.openxmlformats.org/officeDocument/2006/relationships/ctrlProp" Target="../ctrlProps/ctrlProp566.xml"/><Relationship Id="rId109" Type="http://schemas.openxmlformats.org/officeDocument/2006/relationships/ctrlProp" Target="../ctrlProps/ctrlProp636.xml"/><Relationship Id="rId260" Type="http://schemas.openxmlformats.org/officeDocument/2006/relationships/ctrlProp" Target="../ctrlProps/ctrlProp787.xml"/><Relationship Id="rId265" Type="http://schemas.openxmlformats.org/officeDocument/2006/relationships/ctrlProp" Target="../ctrlProps/ctrlProp792.xml"/><Relationship Id="rId34" Type="http://schemas.openxmlformats.org/officeDocument/2006/relationships/ctrlProp" Target="../ctrlProps/ctrlProp561.xml"/><Relationship Id="rId50" Type="http://schemas.openxmlformats.org/officeDocument/2006/relationships/ctrlProp" Target="../ctrlProps/ctrlProp577.xml"/><Relationship Id="rId55" Type="http://schemas.openxmlformats.org/officeDocument/2006/relationships/ctrlProp" Target="../ctrlProps/ctrlProp582.xml"/><Relationship Id="rId76" Type="http://schemas.openxmlformats.org/officeDocument/2006/relationships/ctrlProp" Target="../ctrlProps/ctrlProp603.xml"/><Relationship Id="rId97" Type="http://schemas.openxmlformats.org/officeDocument/2006/relationships/ctrlProp" Target="../ctrlProps/ctrlProp624.xml"/><Relationship Id="rId104" Type="http://schemas.openxmlformats.org/officeDocument/2006/relationships/ctrlProp" Target="../ctrlProps/ctrlProp631.xml"/><Relationship Id="rId120" Type="http://schemas.openxmlformats.org/officeDocument/2006/relationships/ctrlProp" Target="../ctrlProps/ctrlProp647.xml"/><Relationship Id="rId125" Type="http://schemas.openxmlformats.org/officeDocument/2006/relationships/ctrlProp" Target="../ctrlProps/ctrlProp652.xml"/><Relationship Id="rId141" Type="http://schemas.openxmlformats.org/officeDocument/2006/relationships/ctrlProp" Target="../ctrlProps/ctrlProp668.xml"/><Relationship Id="rId146" Type="http://schemas.openxmlformats.org/officeDocument/2006/relationships/ctrlProp" Target="../ctrlProps/ctrlProp673.xml"/><Relationship Id="rId167" Type="http://schemas.openxmlformats.org/officeDocument/2006/relationships/ctrlProp" Target="../ctrlProps/ctrlProp694.xml"/><Relationship Id="rId188" Type="http://schemas.openxmlformats.org/officeDocument/2006/relationships/ctrlProp" Target="../ctrlProps/ctrlProp715.xml"/><Relationship Id="rId7" Type="http://schemas.openxmlformats.org/officeDocument/2006/relationships/ctrlProp" Target="../ctrlProps/ctrlProp534.xml"/><Relationship Id="rId71" Type="http://schemas.openxmlformats.org/officeDocument/2006/relationships/ctrlProp" Target="../ctrlProps/ctrlProp598.xml"/><Relationship Id="rId92" Type="http://schemas.openxmlformats.org/officeDocument/2006/relationships/ctrlProp" Target="../ctrlProps/ctrlProp619.xml"/><Relationship Id="rId162" Type="http://schemas.openxmlformats.org/officeDocument/2006/relationships/ctrlProp" Target="../ctrlProps/ctrlProp689.xml"/><Relationship Id="rId183" Type="http://schemas.openxmlformats.org/officeDocument/2006/relationships/ctrlProp" Target="../ctrlProps/ctrlProp710.xml"/><Relationship Id="rId213" Type="http://schemas.openxmlformats.org/officeDocument/2006/relationships/ctrlProp" Target="../ctrlProps/ctrlProp740.xml"/><Relationship Id="rId218" Type="http://schemas.openxmlformats.org/officeDocument/2006/relationships/ctrlProp" Target="../ctrlProps/ctrlProp745.xml"/><Relationship Id="rId234" Type="http://schemas.openxmlformats.org/officeDocument/2006/relationships/ctrlProp" Target="../ctrlProps/ctrlProp761.xml"/><Relationship Id="rId239" Type="http://schemas.openxmlformats.org/officeDocument/2006/relationships/ctrlProp" Target="../ctrlProps/ctrlProp766.xml"/><Relationship Id="rId2" Type="http://schemas.openxmlformats.org/officeDocument/2006/relationships/drawing" Target="../drawings/drawing2.xml"/><Relationship Id="rId29" Type="http://schemas.openxmlformats.org/officeDocument/2006/relationships/ctrlProp" Target="../ctrlProps/ctrlProp556.xml"/><Relationship Id="rId250" Type="http://schemas.openxmlformats.org/officeDocument/2006/relationships/ctrlProp" Target="../ctrlProps/ctrlProp777.xml"/><Relationship Id="rId255" Type="http://schemas.openxmlformats.org/officeDocument/2006/relationships/ctrlProp" Target="../ctrlProps/ctrlProp782.xml"/><Relationship Id="rId271" Type="http://schemas.openxmlformats.org/officeDocument/2006/relationships/ctrlProp" Target="../ctrlProps/ctrlProp798.xml"/><Relationship Id="rId276" Type="http://schemas.openxmlformats.org/officeDocument/2006/relationships/ctrlProp" Target="../ctrlProps/ctrlProp803.xml"/><Relationship Id="rId24" Type="http://schemas.openxmlformats.org/officeDocument/2006/relationships/ctrlProp" Target="../ctrlProps/ctrlProp551.xml"/><Relationship Id="rId40" Type="http://schemas.openxmlformats.org/officeDocument/2006/relationships/ctrlProp" Target="../ctrlProps/ctrlProp567.xml"/><Relationship Id="rId45" Type="http://schemas.openxmlformats.org/officeDocument/2006/relationships/ctrlProp" Target="../ctrlProps/ctrlProp572.xml"/><Relationship Id="rId66" Type="http://schemas.openxmlformats.org/officeDocument/2006/relationships/ctrlProp" Target="../ctrlProps/ctrlProp593.xml"/><Relationship Id="rId87" Type="http://schemas.openxmlformats.org/officeDocument/2006/relationships/ctrlProp" Target="../ctrlProps/ctrlProp614.xml"/><Relationship Id="rId110" Type="http://schemas.openxmlformats.org/officeDocument/2006/relationships/ctrlProp" Target="../ctrlProps/ctrlProp637.xml"/><Relationship Id="rId115" Type="http://schemas.openxmlformats.org/officeDocument/2006/relationships/ctrlProp" Target="../ctrlProps/ctrlProp642.xml"/><Relationship Id="rId131" Type="http://schemas.openxmlformats.org/officeDocument/2006/relationships/ctrlProp" Target="../ctrlProps/ctrlProp658.xml"/><Relationship Id="rId136" Type="http://schemas.openxmlformats.org/officeDocument/2006/relationships/ctrlProp" Target="../ctrlProps/ctrlProp663.xml"/><Relationship Id="rId157" Type="http://schemas.openxmlformats.org/officeDocument/2006/relationships/ctrlProp" Target="../ctrlProps/ctrlProp684.xml"/><Relationship Id="rId178" Type="http://schemas.openxmlformats.org/officeDocument/2006/relationships/ctrlProp" Target="../ctrlProps/ctrlProp705.xml"/><Relationship Id="rId61" Type="http://schemas.openxmlformats.org/officeDocument/2006/relationships/ctrlProp" Target="../ctrlProps/ctrlProp588.xml"/><Relationship Id="rId82" Type="http://schemas.openxmlformats.org/officeDocument/2006/relationships/ctrlProp" Target="../ctrlProps/ctrlProp609.xml"/><Relationship Id="rId152" Type="http://schemas.openxmlformats.org/officeDocument/2006/relationships/ctrlProp" Target="../ctrlProps/ctrlProp679.xml"/><Relationship Id="rId173" Type="http://schemas.openxmlformats.org/officeDocument/2006/relationships/ctrlProp" Target="../ctrlProps/ctrlProp700.xml"/><Relationship Id="rId194" Type="http://schemas.openxmlformats.org/officeDocument/2006/relationships/ctrlProp" Target="../ctrlProps/ctrlProp721.xml"/><Relationship Id="rId199" Type="http://schemas.openxmlformats.org/officeDocument/2006/relationships/ctrlProp" Target="../ctrlProps/ctrlProp726.xml"/><Relationship Id="rId203" Type="http://schemas.openxmlformats.org/officeDocument/2006/relationships/ctrlProp" Target="../ctrlProps/ctrlProp730.xml"/><Relationship Id="rId208" Type="http://schemas.openxmlformats.org/officeDocument/2006/relationships/ctrlProp" Target="../ctrlProps/ctrlProp735.xml"/><Relationship Id="rId229" Type="http://schemas.openxmlformats.org/officeDocument/2006/relationships/ctrlProp" Target="../ctrlProps/ctrlProp756.xml"/><Relationship Id="rId19" Type="http://schemas.openxmlformats.org/officeDocument/2006/relationships/ctrlProp" Target="../ctrlProps/ctrlProp546.xml"/><Relationship Id="rId224" Type="http://schemas.openxmlformats.org/officeDocument/2006/relationships/ctrlProp" Target="../ctrlProps/ctrlProp751.xml"/><Relationship Id="rId240" Type="http://schemas.openxmlformats.org/officeDocument/2006/relationships/ctrlProp" Target="../ctrlProps/ctrlProp767.xml"/><Relationship Id="rId245" Type="http://schemas.openxmlformats.org/officeDocument/2006/relationships/ctrlProp" Target="../ctrlProps/ctrlProp772.xml"/><Relationship Id="rId261" Type="http://schemas.openxmlformats.org/officeDocument/2006/relationships/ctrlProp" Target="../ctrlProps/ctrlProp788.xml"/><Relationship Id="rId266" Type="http://schemas.openxmlformats.org/officeDocument/2006/relationships/ctrlProp" Target="../ctrlProps/ctrlProp793.xml"/><Relationship Id="rId14" Type="http://schemas.openxmlformats.org/officeDocument/2006/relationships/ctrlProp" Target="../ctrlProps/ctrlProp541.xml"/><Relationship Id="rId30" Type="http://schemas.openxmlformats.org/officeDocument/2006/relationships/ctrlProp" Target="../ctrlProps/ctrlProp557.xml"/><Relationship Id="rId35" Type="http://schemas.openxmlformats.org/officeDocument/2006/relationships/ctrlProp" Target="../ctrlProps/ctrlProp562.xml"/><Relationship Id="rId56" Type="http://schemas.openxmlformats.org/officeDocument/2006/relationships/ctrlProp" Target="../ctrlProps/ctrlProp583.xml"/><Relationship Id="rId77" Type="http://schemas.openxmlformats.org/officeDocument/2006/relationships/ctrlProp" Target="../ctrlProps/ctrlProp604.xml"/><Relationship Id="rId100" Type="http://schemas.openxmlformats.org/officeDocument/2006/relationships/ctrlProp" Target="../ctrlProps/ctrlProp627.xml"/><Relationship Id="rId105" Type="http://schemas.openxmlformats.org/officeDocument/2006/relationships/ctrlProp" Target="../ctrlProps/ctrlProp632.xml"/><Relationship Id="rId126" Type="http://schemas.openxmlformats.org/officeDocument/2006/relationships/ctrlProp" Target="../ctrlProps/ctrlProp653.xml"/><Relationship Id="rId147" Type="http://schemas.openxmlformats.org/officeDocument/2006/relationships/ctrlProp" Target="../ctrlProps/ctrlProp674.xml"/><Relationship Id="rId168" Type="http://schemas.openxmlformats.org/officeDocument/2006/relationships/ctrlProp" Target="../ctrlProps/ctrlProp695.xml"/><Relationship Id="rId8" Type="http://schemas.openxmlformats.org/officeDocument/2006/relationships/ctrlProp" Target="../ctrlProps/ctrlProp535.xml"/><Relationship Id="rId51" Type="http://schemas.openxmlformats.org/officeDocument/2006/relationships/ctrlProp" Target="../ctrlProps/ctrlProp578.xml"/><Relationship Id="rId72" Type="http://schemas.openxmlformats.org/officeDocument/2006/relationships/ctrlProp" Target="../ctrlProps/ctrlProp599.xml"/><Relationship Id="rId93" Type="http://schemas.openxmlformats.org/officeDocument/2006/relationships/ctrlProp" Target="../ctrlProps/ctrlProp620.xml"/><Relationship Id="rId98" Type="http://schemas.openxmlformats.org/officeDocument/2006/relationships/ctrlProp" Target="../ctrlProps/ctrlProp625.xml"/><Relationship Id="rId121" Type="http://schemas.openxmlformats.org/officeDocument/2006/relationships/ctrlProp" Target="../ctrlProps/ctrlProp648.xml"/><Relationship Id="rId142" Type="http://schemas.openxmlformats.org/officeDocument/2006/relationships/ctrlProp" Target="../ctrlProps/ctrlProp669.xml"/><Relationship Id="rId163" Type="http://schemas.openxmlformats.org/officeDocument/2006/relationships/ctrlProp" Target="../ctrlProps/ctrlProp690.xml"/><Relationship Id="rId184" Type="http://schemas.openxmlformats.org/officeDocument/2006/relationships/ctrlProp" Target="../ctrlProps/ctrlProp711.xml"/><Relationship Id="rId189" Type="http://schemas.openxmlformats.org/officeDocument/2006/relationships/ctrlProp" Target="../ctrlProps/ctrlProp716.xml"/><Relationship Id="rId219" Type="http://schemas.openxmlformats.org/officeDocument/2006/relationships/ctrlProp" Target="../ctrlProps/ctrlProp746.xml"/><Relationship Id="rId3" Type="http://schemas.openxmlformats.org/officeDocument/2006/relationships/vmlDrawing" Target="../drawings/vmlDrawing2.vml"/><Relationship Id="rId214" Type="http://schemas.openxmlformats.org/officeDocument/2006/relationships/ctrlProp" Target="../ctrlProps/ctrlProp741.xml"/><Relationship Id="rId230" Type="http://schemas.openxmlformats.org/officeDocument/2006/relationships/ctrlProp" Target="../ctrlProps/ctrlProp757.xml"/><Relationship Id="rId235" Type="http://schemas.openxmlformats.org/officeDocument/2006/relationships/ctrlProp" Target="../ctrlProps/ctrlProp762.xml"/><Relationship Id="rId251" Type="http://schemas.openxmlformats.org/officeDocument/2006/relationships/ctrlProp" Target="../ctrlProps/ctrlProp778.xml"/><Relationship Id="rId256" Type="http://schemas.openxmlformats.org/officeDocument/2006/relationships/ctrlProp" Target="../ctrlProps/ctrlProp783.xml"/><Relationship Id="rId277" Type="http://schemas.openxmlformats.org/officeDocument/2006/relationships/ctrlProp" Target="../ctrlProps/ctrlProp804.xml"/><Relationship Id="rId25" Type="http://schemas.openxmlformats.org/officeDocument/2006/relationships/ctrlProp" Target="../ctrlProps/ctrlProp552.xml"/><Relationship Id="rId46" Type="http://schemas.openxmlformats.org/officeDocument/2006/relationships/ctrlProp" Target="../ctrlProps/ctrlProp573.xml"/><Relationship Id="rId67" Type="http://schemas.openxmlformats.org/officeDocument/2006/relationships/ctrlProp" Target="../ctrlProps/ctrlProp594.xml"/><Relationship Id="rId116" Type="http://schemas.openxmlformats.org/officeDocument/2006/relationships/ctrlProp" Target="../ctrlProps/ctrlProp643.xml"/><Relationship Id="rId137" Type="http://schemas.openxmlformats.org/officeDocument/2006/relationships/ctrlProp" Target="../ctrlProps/ctrlProp664.xml"/><Relationship Id="rId158" Type="http://schemas.openxmlformats.org/officeDocument/2006/relationships/ctrlProp" Target="../ctrlProps/ctrlProp685.xml"/><Relationship Id="rId272" Type="http://schemas.openxmlformats.org/officeDocument/2006/relationships/ctrlProp" Target="../ctrlProps/ctrlProp799.xml"/><Relationship Id="rId20" Type="http://schemas.openxmlformats.org/officeDocument/2006/relationships/ctrlProp" Target="../ctrlProps/ctrlProp547.xml"/><Relationship Id="rId41" Type="http://schemas.openxmlformats.org/officeDocument/2006/relationships/ctrlProp" Target="../ctrlProps/ctrlProp568.xml"/><Relationship Id="rId62" Type="http://schemas.openxmlformats.org/officeDocument/2006/relationships/ctrlProp" Target="../ctrlProps/ctrlProp589.xml"/><Relationship Id="rId83" Type="http://schemas.openxmlformats.org/officeDocument/2006/relationships/ctrlProp" Target="../ctrlProps/ctrlProp610.xml"/><Relationship Id="rId88" Type="http://schemas.openxmlformats.org/officeDocument/2006/relationships/ctrlProp" Target="../ctrlProps/ctrlProp615.xml"/><Relationship Id="rId111" Type="http://schemas.openxmlformats.org/officeDocument/2006/relationships/ctrlProp" Target="../ctrlProps/ctrlProp638.xml"/><Relationship Id="rId132" Type="http://schemas.openxmlformats.org/officeDocument/2006/relationships/ctrlProp" Target="../ctrlProps/ctrlProp659.xml"/><Relationship Id="rId153" Type="http://schemas.openxmlformats.org/officeDocument/2006/relationships/ctrlProp" Target="../ctrlProps/ctrlProp680.xml"/><Relationship Id="rId174" Type="http://schemas.openxmlformats.org/officeDocument/2006/relationships/ctrlProp" Target="../ctrlProps/ctrlProp701.xml"/><Relationship Id="rId179" Type="http://schemas.openxmlformats.org/officeDocument/2006/relationships/ctrlProp" Target="../ctrlProps/ctrlProp706.xml"/><Relationship Id="rId195" Type="http://schemas.openxmlformats.org/officeDocument/2006/relationships/ctrlProp" Target="../ctrlProps/ctrlProp722.xml"/><Relationship Id="rId209" Type="http://schemas.openxmlformats.org/officeDocument/2006/relationships/ctrlProp" Target="../ctrlProps/ctrlProp736.xml"/><Relationship Id="rId190" Type="http://schemas.openxmlformats.org/officeDocument/2006/relationships/ctrlProp" Target="../ctrlProps/ctrlProp717.xml"/><Relationship Id="rId204" Type="http://schemas.openxmlformats.org/officeDocument/2006/relationships/ctrlProp" Target="../ctrlProps/ctrlProp731.xml"/><Relationship Id="rId220" Type="http://schemas.openxmlformats.org/officeDocument/2006/relationships/ctrlProp" Target="../ctrlProps/ctrlProp747.xml"/><Relationship Id="rId225" Type="http://schemas.openxmlformats.org/officeDocument/2006/relationships/ctrlProp" Target="../ctrlProps/ctrlProp752.xml"/><Relationship Id="rId241" Type="http://schemas.openxmlformats.org/officeDocument/2006/relationships/ctrlProp" Target="../ctrlProps/ctrlProp768.xml"/><Relationship Id="rId246" Type="http://schemas.openxmlformats.org/officeDocument/2006/relationships/ctrlProp" Target="../ctrlProps/ctrlProp773.xml"/><Relationship Id="rId267" Type="http://schemas.openxmlformats.org/officeDocument/2006/relationships/ctrlProp" Target="../ctrlProps/ctrlProp794.xml"/><Relationship Id="rId15" Type="http://schemas.openxmlformats.org/officeDocument/2006/relationships/ctrlProp" Target="../ctrlProps/ctrlProp542.xml"/><Relationship Id="rId36" Type="http://schemas.openxmlformats.org/officeDocument/2006/relationships/ctrlProp" Target="../ctrlProps/ctrlProp563.xml"/><Relationship Id="rId57" Type="http://schemas.openxmlformats.org/officeDocument/2006/relationships/ctrlProp" Target="../ctrlProps/ctrlProp584.xml"/><Relationship Id="rId106" Type="http://schemas.openxmlformats.org/officeDocument/2006/relationships/ctrlProp" Target="../ctrlProps/ctrlProp633.xml"/><Relationship Id="rId127" Type="http://schemas.openxmlformats.org/officeDocument/2006/relationships/ctrlProp" Target="../ctrlProps/ctrlProp654.xml"/><Relationship Id="rId262" Type="http://schemas.openxmlformats.org/officeDocument/2006/relationships/ctrlProp" Target="../ctrlProps/ctrlProp789.xml"/><Relationship Id="rId10" Type="http://schemas.openxmlformats.org/officeDocument/2006/relationships/ctrlProp" Target="../ctrlProps/ctrlProp537.xml"/><Relationship Id="rId31" Type="http://schemas.openxmlformats.org/officeDocument/2006/relationships/ctrlProp" Target="../ctrlProps/ctrlProp558.xml"/><Relationship Id="rId52" Type="http://schemas.openxmlformats.org/officeDocument/2006/relationships/ctrlProp" Target="../ctrlProps/ctrlProp579.xml"/><Relationship Id="rId73" Type="http://schemas.openxmlformats.org/officeDocument/2006/relationships/ctrlProp" Target="../ctrlProps/ctrlProp600.xml"/><Relationship Id="rId78" Type="http://schemas.openxmlformats.org/officeDocument/2006/relationships/ctrlProp" Target="../ctrlProps/ctrlProp605.xml"/><Relationship Id="rId94" Type="http://schemas.openxmlformats.org/officeDocument/2006/relationships/ctrlProp" Target="../ctrlProps/ctrlProp621.xml"/><Relationship Id="rId99" Type="http://schemas.openxmlformats.org/officeDocument/2006/relationships/ctrlProp" Target="../ctrlProps/ctrlProp626.xml"/><Relationship Id="rId101" Type="http://schemas.openxmlformats.org/officeDocument/2006/relationships/ctrlProp" Target="../ctrlProps/ctrlProp628.xml"/><Relationship Id="rId122" Type="http://schemas.openxmlformats.org/officeDocument/2006/relationships/ctrlProp" Target="../ctrlProps/ctrlProp649.xml"/><Relationship Id="rId143" Type="http://schemas.openxmlformats.org/officeDocument/2006/relationships/ctrlProp" Target="../ctrlProps/ctrlProp670.xml"/><Relationship Id="rId148" Type="http://schemas.openxmlformats.org/officeDocument/2006/relationships/ctrlProp" Target="../ctrlProps/ctrlProp675.xml"/><Relationship Id="rId164" Type="http://schemas.openxmlformats.org/officeDocument/2006/relationships/ctrlProp" Target="../ctrlProps/ctrlProp691.xml"/><Relationship Id="rId169" Type="http://schemas.openxmlformats.org/officeDocument/2006/relationships/ctrlProp" Target="../ctrlProps/ctrlProp696.xml"/><Relationship Id="rId185" Type="http://schemas.openxmlformats.org/officeDocument/2006/relationships/ctrlProp" Target="../ctrlProps/ctrlProp712.xml"/><Relationship Id="rId4" Type="http://schemas.openxmlformats.org/officeDocument/2006/relationships/ctrlProp" Target="../ctrlProps/ctrlProp531.xml"/><Relationship Id="rId9" Type="http://schemas.openxmlformats.org/officeDocument/2006/relationships/ctrlProp" Target="../ctrlProps/ctrlProp536.xml"/><Relationship Id="rId180" Type="http://schemas.openxmlformats.org/officeDocument/2006/relationships/ctrlProp" Target="../ctrlProps/ctrlProp707.xml"/><Relationship Id="rId210" Type="http://schemas.openxmlformats.org/officeDocument/2006/relationships/ctrlProp" Target="../ctrlProps/ctrlProp737.xml"/><Relationship Id="rId215" Type="http://schemas.openxmlformats.org/officeDocument/2006/relationships/ctrlProp" Target="../ctrlProps/ctrlProp742.xml"/><Relationship Id="rId236" Type="http://schemas.openxmlformats.org/officeDocument/2006/relationships/ctrlProp" Target="../ctrlProps/ctrlProp763.xml"/><Relationship Id="rId257" Type="http://schemas.openxmlformats.org/officeDocument/2006/relationships/ctrlProp" Target="../ctrlProps/ctrlProp784.xml"/><Relationship Id="rId278" Type="http://schemas.openxmlformats.org/officeDocument/2006/relationships/ctrlProp" Target="../ctrlProps/ctrlProp805.xml"/><Relationship Id="rId26" Type="http://schemas.openxmlformats.org/officeDocument/2006/relationships/ctrlProp" Target="../ctrlProps/ctrlProp553.xml"/><Relationship Id="rId231" Type="http://schemas.openxmlformats.org/officeDocument/2006/relationships/ctrlProp" Target="../ctrlProps/ctrlProp758.xml"/><Relationship Id="rId252" Type="http://schemas.openxmlformats.org/officeDocument/2006/relationships/ctrlProp" Target="../ctrlProps/ctrlProp779.xml"/><Relationship Id="rId273" Type="http://schemas.openxmlformats.org/officeDocument/2006/relationships/ctrlProp" Target="../ctrlProps/ctrlProp800.xml"/><Relationship Id="rId47" Type="http://schemas.openxmlformats.org/officeDocument/2006/relationships/ctrlProp" Target="../ctrlProps/ctrlProp574.xml"/><Relationship Id="rId68" Type="http://schemas.openxmlformats.org/officeDocument/2006/relationships/ctrlProp" Target="../ctrlProps/ctrlProp595.xml"/><Relationship Id="rId89" Type="http://schemas.openxmlformats.org/officeDocument/2006/relationships/ctrlProp" Target="../ctrlProps/ctrlProp616.xml"/><Relationship Id="rId112" Type="http://schemas.openxmlformats.org/officeDocument/2006/relationships/ctrlProp" Target="../ctrlProps/ctrlProp639.xml"/><Relationship Id="rId133" Type="http://schemas.openxmlformats.org/officeDocument/2006/relationships/ctrlProp" Target="../ctrlProps/ctrlProp660.xml"/><Relationship Id="rId154" Type="http://schemas.openxmlformats.org/officeDocument/2006/relationships/ctrlProp" Target="../ctrlProps/ctrlProp681.xml"/><Relationship Id="rId175" Type="http://schemas.openxmlformats.org/officeDocument/2006/relationships/ctrlProp" Target="../ctrlProps/ctrlProp702.xml"/><Relationship Id="rId196" Type="http://schemas.openxmlformats.org/officeDocument/2006/relationships/ctrlProp" Target="../ctrlProps/ctrlProp723.xml"/><Relationship Id="rId200" Type="http://schemas.openxmlformats.org/officeDocument/2006/relationships/ctrlProp" Target="../ctrlProps/ctrlProp727.xml"/><Relationship Id="rId16" Type="http://schemas.openxmlformats.org/officeDocument/2006/relationships/ctrlProp" Target="../ctrlProps/ctrlProp543.xml"/><Relationship Id="rId221" Type="http://schemas.openxmlformats.org/officeDocument/2006/relationships/ctrlProp" Target="../ctrlProps/ctrlProp748.xml"/><Relationship Id="rId242" Type="http://schemas.openxmlformats.org/officeDocument/2006/relationships/ctrlProp" Target="../ctrlProps/ctrlProp769.xml"/><Relationship Id="rId263" Type="http://schemas.openxmlformats.org/officeDocument/2006/relationships/ctrlProp" Target="../ctrlProps/ctrlProp790.xml"/><Relationship Id="rId37" Type="http://schemas.openxmlformats.org/officeDocument/2006/relationships/ctrlProp" Target="../ctrlProps/ctrlProp564.xml"/><Relationship Id="rId58" Type="http://schemas.openxmlformats.org/officeDocument/2006/relationships/ctrlProp" Target="../ctrlProps/ctrlProp585.xml"/><Relationship Id="rId79" Type="http://schemas.openxmlformats.org/officeDocument/2006/relationships/ctrlProp" Target="../ctrlProps/ctrlProp606.xml"/><Relationship Id="rId102" Type="http://schemas.openxmlformats.org/officeDocument/2006/relationships/ctrlProp" Target="../ctrlProps/ctrlProp629.xml"/><Relationship Id="rId123" Type="http://schemas.openxmlformats.org/officeDocument/2006/relationships/ctrlProp" Target="../ctrlProps/ctrlProp650.xml"/><Relationship Id="rId144" Type="http://schemas.openxmlformats.org/officeDocument/2006/relationships/ctrlProp" Target="../ctrlProps/ctrlProp671.xml"/><Relationship Id="rId90" Type="http://schemas.openxmlformats.org/officeDocument/2006/relationships/ctrlProp" Target="../ctrlProps/ctrlProp617.xml"/><Relationship Id="rId165" Type="http://schemas.openxmlformats.org/officeDocument/2006/relationships/ctrlProp" Target="../ctrlProps/ctrlProp692.xml"/><Relationship Id="rId186" Type="http://schemas.openxmlformats.org/officeDocument/2006/relationships/ctrlProp" Target="../ctrlProps/ctrlProp713.xml"/><Relationship Id="rId211" Type="http://schemas.openxmlformats.org/officeDocument/2006/relationships/ctrlProp" Target="../ctrlProps/ctrlProp738.xml"/><Relationship Id="rId232" Type="http://schemas.openxmlformats.org/officeDocument/2006/relationships/ctrlProp" Target="../ctrlProps/ctrlProp759.xml"/><Relationship Id="rId253" Type="http://schemas.openxmlformats.org/officeDocument/2006/relationships/ctrlProp" Target="../ctrlProps/ctrlProp780.xml"/><Relationship Id="rId274" Type="http://schemas.openxmlformats.org/officeDocument/2006/relationships/ctrlProp" Target="../ctrlProps/ctrlProp801.xml"/><Relationship Id="rId27" Type="http://schemas.openxmlformats.org/officeDocument/2006/relationships/ctrlProp" Target="../ctrlProps/ctrlProp554.xml"/><Relationship Id="rId48" Type="http://schemas.openxmlformats.org/officeDocument/2006/relationships/ctrlProp" Target="../ctrlProps/ctrlProp575.xml"/><Relationship Id="rId69" Type="http://schemas.openxmlformats.org/officeDocument/2006/relationships/ctrlProp" Target="../ctrlProps/ctrlProp596.xml"/><Relationship Id="rId113" Type="http://schemas.openxmlformats.org/officeDocument/2006/relationships/ctrlProp" Target="../ctrlProps/ctrlProp640.xml"/><Relationship Id="rId134" Type="http://schemas.openxmlformats.org/officeDocument/2006/relationships/ctrlProp" Target="../ctrlProps/ctrlProp661.xml"/><Relationship Id="rId80" Type="http://schemas.openxmlformats.org/officeDocument/2006/relationships/ctrlProp" Target="../ctrlProps/ctrlProp607.xml"/><Relationship Id="rId155" Type="http://schemas.openxmlformats.org/officeDocument/2006/relationships/ctrlProp" Target="../ctrlProps/ctrlProp682.xml"/><Relationship Id="rId176" Type="http://schemas.openxmlformats.org/officeDocument/2006/relationships/ctrlProp" Target="../ctrlProps/ctrlProp703.xml"/><Relationship Id="rId197" Type="http://schemas.openxmlformats.org/officeDocument/2006/relationships/ctrlProp" Target="../ctrlProps/ctrlProp724.xml"/><Relationship Id="rId201" Type="http://schemas.openxmlformats.org/officeDocument/2006/relationships/ctrlProp" Target="../ctrlProps/ctrlProp728.xml"/><Relationship Id="rId222" Type="http://schemas.openxmlformats.org/officeDocument/2006/relationships/ctrlProp" Target="../ctrlProps/ctrlProp749.xml"/><Relationship Id="rId243" Type="http://schemas.openxmlformats.org/officeDocument/2006/relationships/ctrlProp" Target="../ctrlProps/ctrlProp770.xml"/><Relationship Id="rId264" Type="http://schemas.openxmlformats.org/officeDocument/2006/relationships/ctrlProp" Target="../ctrlProps/ctrlProp791.xml"/><Relationship Id="rId17" Type="http://schemas.openxmlformats.org/officeDocument/2006/relationships/ctrlProp" Target="../ctrlProps/ctrlProp544.xml"/><Relationship Id="rId38" Type="http://schemas.openxmlformats.org/officeDocument/2006/relationships/ctrlProp" Target="../ctrlProps/ctrlProp565.xml"/><Relationship Id="rId59" Type="http://schemas.openxmlformats.org/officeDocument/2006/relationships/ctrlProp" Target="../ctrlProps/ctrlProp586.xml"/><Relationship Id="rId103" Type="http://schemas.openxmlformats.org/officeDocument/2006/relationships/ctrlProp" Target="../ctrlProps/ctrlProp630.xml"/><Relationship Id="rId124" Type="http://schemas.openxmlformats.org/officeDocument/2006/relationships/ctrlProp" Target="../ctrlProps/ctrlProp651.xml"/><Relationship Id="rId70" Type="http://schemas.openxmlformats.org/officeDocument/2006/relationships/ctrlProp" Target="../ctrlProps/ctrlProp597.xml"/><Relationship Id="rId91" Type="http://schemas.openxmlformats.org/officeDocument/2006/relationships/ctrlProp" Target="../ctrlProps/ctrlProp618.xml"/><Relationship Id="rId145" Type="http://schemas.openxmlformats.org/officeDocument/2006/relationships/ctrlProp" Target="../ctrlProps/ctrlProp672.xml"/><Relationship Id="rId166" Type="http://schemas.openxmlformats.org/officeDocument/2006/relationships/ctrlProp" Target="../ctrlProps/ctrlProp693.xml"/><Relationship Id="rId187" Type="http://schemas.openxmlformats.org/officeDocument/2006/relationships/ctrlProp" Target="../ctrlProps/ctrlProp714.xml"/><Relationship Id="rId1" Type="http://schemas.openxmlformats.org/officeDocument/2006/relationships/printerSettings" Target="../printerSettings/printerSettings2.bin"/><Relationship Id="rId212" Type="http://schemas.openxmlformats.org/officeDocument/2006/relationships/ctrlProp" Target="../ctrlProps/ctrlProp739.xml"/><Relationship Id="rId233" Type="http://schemas.openxmlformats.org/officeDocument/2006/relationships/ctrlProp" Target="../ctrlProps/ctrlProp760.xml"/><Relationship Id="rId254" Type="http://schemas.openxmlformats.org/officeDocument/2006/relationships/ctrlProp" Target="../ctrlProps/ctrlProp781.xml"/><Relationship Id="rId28" Type="http://schemas.openxmlformats.org/officeDocument/2006/relationships/ctrlProp" Target="../ctrlProps/ctrlProp555.xml"/><Relationship Id="rId49" Type="http://schemas.openxmlformats.org/officeDocument/2006/relationships/ctrlProp" Target="../ctrlProps/ctrlProp576.xml"/><Relationship Id="rId114" Type="http://schemas.openxmlformats.org/officeDocument/2006/relationships/ctrlProp" Target="../ctrlProps/ctrlProp641.xml"/><Relationship Id="rId275" Type="http://schemas.openxmlformats.org/officeDocument/2006/relationships/ctrlProp" Target="../ctrlProps/ctrlProp802.xml"/><Relationship Id="rId60" Type="http://schemas.openxmlformats.org/officeDocument/2006/relationships/ctrlProp" Target="../ctrlProps/ctrlProp587.xml"/><Relationship Id="rId81" Type="http://schemas.openxmlformats.org/officeDocument/2006/relationships/ctrlProp" Target="../ctrlProps/ctrlProp608.xml"/><Relationship Id="rId135" Type="http://schemas.openxmlformats.org/officeDocument/2006/relationships/ctrlProp" Target="../ctrlProps/ctrlProp662.xml"/><Relationship Id="rId156" Type="http://schemas.openxmlformats.org/officeDocument/2006/relationships/ctrlProp" Target="../ctrlProps/ctrlProp683.xml"/><Relationship Id="rId177" Type="http://schemas.openxmlformats.org/officeDocument/2006/relationships/ctrlProp" Target="../ctrlProps/ctrlProp704.xml"/><Relationship Id="rId198" Type="http://schemas.openxmlformats.org/officeDocument/2006/relationships/ctrlProp" Target="../ctrlProps/ctrlProp72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838"/>
  <sheetViews>
    <sheetView showGridLines="0" tabSelected="1" view="pageBreakPreview" zoomScaleNormal="100" zoomScaleSheetLayoutView="100" workbookViewId="0">
      <selection activeCell="BT12" sqref="BT12"/>
    </sheetView>
  </sheetViews>
  <sheetFormatPr defaultRowHeight="12"/>
  <cols>
    <col min="1" max="1" width="1.625" style="6" customWidth="1"/>
    <col min="2" max="2" width="2.25" style="6" customWidth="1"/>
    <col min="3" max="3" width="3.125" style="6" customWidth="1"/>
    <col min="4" max="8" width="1.625" style="6" customWidth="1"/>
    <col min="9" max="9" width="2.5" style="6" customWidth="1"/>
    <col min="10" max="10" width="2.875" style="6" customWidth="1"/>
    <col min="11" max="22" width="1.625" style="6" customWidth="1"/>
    <col min="23" max="24" width="1.875" style="6" customWidth="1"/>
    <col min="25" max="25" width="2" style="6" customWidth="1"/>
    <col min="26" max="26" width="2.25" style="6" customWidth="1"/>
    <col min="27" max="27" width="1.875" style="6" customWidth="1"/>
    <col min="28" max="30" width="2.125" style="6" customWidth="1"/>
    <col min="31" max="38" width="1.625" style="6" customWidth="1"/>
    <col min="39" max="39" width="1.875" style="6" customWidth="1"/>
    <col min="40" max="40" width="1.625" style="6" customWidth="1"/>
    <col min="41" max="41" width="2.25" style="6" customWidth="1"/>
    <col min="42" max="42" width="1.625" style="6" customWidth="1"/>
    <col min="43" max="43" width="2.25" style="6" customWidth="1"/>
    <col min="44" max="44" width="1.625" style="6" customWidth="1"/>
    <col min="45" max="45" width="3.125" style="6" customWidth="1"/>
    <col min="46" max="46" width="2.625" style="6" customWidth="1"/>
    <col min="47" max="49" width="1.625" style="6" customWidth="1"/>
    <col min="50" max="50" width="4.5" style="6" customWidth="1"/>
    <col min="51" max="54" width="1.625" style="6" customWidth="1"/>
    <col min="55" max="58" width="2" style="6" customWidth="1"/>
    <col min="59" max="59" width="0.75" style="6" customWidth="1"/>
    <col min="60" max="61" width="1.625" style="6" customWidth="1"/>
    <col min="62" max="63" width="4.125" style="6" bestFit="1" customWidth="1"/>
    <col min="64" max="156" width="1.625" style="6" customWidth="1"/>
    <col min="157" max="256" width="9" style="6"/>
    <col min="257" max="257" width="1.625" style="6" customWidth="1"/>
    <col min="258" max="258" width="2.25" style="6" customWidth="1"/>
    <col min="259" max="259" width="3.125" style="6" customWidth="1"/>
    <col min="260" max="264" width="1.625" style="6" customWidth="1"/>
    <col min="265" max="265" width="2.5" style="6" customWidth="1"/>
    <col min="266" max="266" width="2.875" style="6" customWidth="1"/>
    <col min="267" max="278" width="1.625" style="6" customWidth="1"/>
    <col min="279" max="280" width="1.875" style="6" customWidth="1"/>
    <col min="281" max="281" width="2" style="6" customWidth="1"/>
    <col min="282" max="282" width="2.25" style="6" customWidth="1"/>
    <col min="283" max="283" width="1.875" style="6" customWidth="1"/>
    <col min="284" max="286" width="2.125" style="6" customWidth="1"/>
    <col min="287" max="294" width="1.625" style="6" customWidth="1"/>
    <col min="295" max="295" width="1.875" style="6" customWidth="1"/>
    <col min="296" max="296" width="1.625" style="6" customWidth="1"/>
    <col min="297" max="297" width="2.25" style="6" customWidth="1"/>
    <col min="298" max="298" width="1.625" style="6" customWidth="1"/>
    <col min="299" max="299" width="2.25" style="6" customWidth="1"/>
    <col min="300" max="300" width="1.625" style="6" customWidth="1"/>
    <col min="301" max="301" width="3.125" style="6" customWidth="1"/>
    <col min="302" max="302" width="2.625" style="6" customWidth="1"/>
    <col min="303" max="305" width="1.625" style="6" customWidth="1"/>
    <col min="306" max="306" width="4.5" style="6" customWidth="1"/>
    <col min="307" max="310" width="1.625" style="6" customWidth="1"/>
    <col min="311" max="314" width="2" style="6" customWidth="1"/>
    <col min="315" max="315" width="0.75" style="6" customWidth="1"/>
    <col min="316" max="317" width="1.625" style="6" customWidth="1"/>
    <col min="318" max="319" width="4.125" style="6" bestFit="1" customWidth="1"/>
    <col min="320" max="412" width="1.625" style="6" customWidth="1"/>
    <col min="413" max="512" width="9" style="6"/>
    <col min="513" max="513" width="1.625" style="6" customWidth="1"/>
    <col min="514" max="514" width="2.25" style="6" customWidth="1"/>
    <col min="515" max="515" width="3.125" style="6" customWidth="1"/>
    <col min="516" max="520" width="1.625" style="6" customWidth="1"/>
    <col min="521" max="521" width="2.5" style="6" customWidth="1"/>
    <col min="522" max="522" width="2.875" style="6" customWidth="1"/>
    <col min="523" max="534" width="1.625" style="6" customWidth="1"/>
    <col min="535" max="536" width="1.875" style="6" customWidth="1"/>
    <col min="537" max="537" width="2" style="6" customWidth="1"/>
    <col min="538" max="538" width="2.25" style="6" customWidth="1"/>
    <col min="539" max="539" width="1.875" style="6" customWidth="1"/>
    <col min="540" max="542" width="2.125" style="6" customWidth="1"/>
    <col min="543" max="550" width="1.625" style="6" customWidth="1"/>
    <col min="551" max="551" width="1.875" style="6" customWidth="1"/>
    <col min="552" max="552" width="1.625" style="6" customWidth="1"/>
    <col min="553" max="553" width="2.25" style="6" customWidth="1"/>
    <col min="554" max="554" width="1.625" style="6" customWidth="1"/>
    <col min="555" max="555" width="2.25" style="6" customWidth="1"/>
    <col min="556" max="556" width="1.625" style="6" customWidth="1"/>
    <col min="557" max="557" width="3.125" style="6" customWidth="1"/>
    <col min="558" max="558" width="2.625" style="6" customWidth="1"/>
    <col min="559" max="561" width="1.625" style="6" customWidth="1"/>
    <col min="562" max="562" width="4.5" style="6" customWidth="1"/>
    <col min="563" max="566" width="1.625" style="6" customWidth="1"/>
    <col min="567" max="570" width="2" style="6" customWidth="1"/>
    <col min="571" max="571" width="0.75" style="6" customWidth="1"/>
    <col min="572" max="573" width="1.625" style="6" customWidth="1"/>
    <col min="574" max="575" width="4.125" style="6" bestFit="1" customWidth="1"/>
    <col min="576" max="668" width="1.625" style="6" customWidth="1"/>
    <col min="669" max="768" width="9" style="6"/>
    <col min="769" max="769" width="1.625" style="6" customWidth="1"/>
    <col min="770" max="770" width="2.25" style="6" customWidth="1"/>
    <col min="771" max="771" width="3.125" style="6" customWidth="1"/>
    <col min="772" max="776" width="1.625" style="6" customWidth="1"/>
    <col min="777" max="777" width="2.5" style="6" customWidth="1"/>
    <col min="778" max="778" width="2.875" style="6" customWidth="1"/>
    <col min="779" max="790" width="1.625" style="6" customWidth="1"/>
    <col min="791" max="792" width="1.875" style="6" customWidth="1"/>
    <col min="793" max="793" width="2" style="6" customWidth="1"/>
    <col min="794" max="794" width="2.25" style="6" customWidth="1"/>
    <col min="795" max="795" width="1.875" style="6" customWidth="1"/>
    <col min="796" max="798" width="2.125" style="6" customWidth="1"/>
    <col min="799" max="806" width="1.625" style="6" customWidth="1"/>
    <col min="807" max="807" width="1.875" style="6" customWidth="1"/>
    <col min="808" max="808" width="1.625" style="6" customWidth="1"/>
    <col min="809" max="809" width="2.25" style="6" customWidth="1"/>
    <col min="810" max="810" width="1.625" style="6" customWidth="1"/>
    <col min="811" max="811" width="2.25" style="6" customWidth="1"/>
    <col min="812" max="812" width="1.625" style="6" customWidth="1"/>
    <col min="813" max="813" width="3.125" style="6" customWidth="1"/>
    <col min="814" max="814" width="2.625" style="6" customWidth="1"/>
    <col min="815" max="817" width="1.625" style="6" customWidth="1"/>
    <col min="818" max="818" width="4.5" style="6" customWidth="1"/>
    <col min="819" max="822" width="1.625" style="6" customWidth="1"/>
    <col min="823" max="826" width="2" style="6" customWidth="1"/>
    <col min="827" max="827" width="0.75" style="6" customWidth="1"/>
    <col min="828" max="829" width="1.625" style="6" customWidth="1"/>
    <col min="830" max="831" width="4.125" style="6" bestFit="1" customWidth="1"/>
    <col min="832" max="924" width="1.625" style="6" customWidth="1"/>
    <col min="925" max="1024" width="9" style="6"/>
    <col min="1025" max="1025" width="1.625" style="6" customWidth="1"/>
    <col min="1026" max="1026" width="2.25" style="6" customWidth="1"/>
    <col min="1027" max="1027" width="3.125" style="6" customWidth="1"/>
    <col min="1028" max="1032" width="1.625" style="6" customWidth="1"/>
    <col min="1033" max="1033" width="2.5" style="6" customWidth="1"/>
    <col min="1034" max="1034" width="2.875" style="6" customWidth="1"/>
    <col min="1035" max="1046" width="1.625" style="6" customWidth="1"/>
    <col min="1047" max="1048" width="1.875" style="6" customWidth="1"/>
    <col min="1049" max="1049" width="2" style="6" customWidth="1"/>
    <col min="1050" max="1050" width="2.25" style="6" customWidth="1"/>
    <col min="1051" max="1051" width="1.875" style="6" customWidth="1"/>
    <col min="1052" max="1054" width="2.125" style="6" customWidth="1"/>
    <col min="1055" max="1062" width="1.625" style="6" customWidth="1"/>
    <col min="1063" max="1063" width="1.875" style="6" customWidth="1"/>
    <col min="1064" max="1064" width="1.625" style="6" customWidth="1"/>
    <col min="1065" max="1065" width="2.25" style="6" customWidth="1"/>
    <col min="1066" max="1066" width="1.625" style="6" customWidth="1"/>
    <col min="1067" max="1067" width="2.25" style="6" customWidth="1"/>
    <col min="1068" max="1068" width="1.625" style="6" customWidth="1"/>
    <col min="1069" max="1069" width="3.125" style="6" customWidth="1"/>
    <col min="1070" max="1070" width="2.625" style="6" customWidth="1"/>
    <col min="1071" max="1073" width="1.625" style="6" customWidth="1"/>
    <col min="1074" max="1074" width="4.5" style="6" customWidth="1"/>
    <col min="1075" max="1078" width="1.625" style="6" customWidth="1"/>
    <col min="1079" max="1082" width="2" style="6" customWidth="1"/>
    <col min="1083" max="1083" width="0.75" style="6" customWidth="1"/>
    <col min="1084" max="1085" width="1.625" style="6" customWidth="1"/>
    <col min="1086" max="1087" width="4.125" style="6" bestFit="1" customWidth="1"/>
    <col min="1088" max="1180" width="1.625" style="6" customWidth="1"/>
    <col min="1181" max="1280" width="9" style="6"/>
    <col min="1281" max="1281" width="1.625" style="6" customWidth="1"/>
    <col min="1282" max="1282" width="2.25" style="6" customWidth="1"/>
    <col min="1283" max="1283" width="3.125" style="6" customWidth="1"/>
    <col min="1284" max="1288" width="1.625" style="6" customWidth="1"/>
    <col min="1289" max="1289" width="2.5" style="6" customWidth="1"/>
    <col min="1290" max="1290" width="2.875" style="6" customWidth="1"/>
    <col min="1291" max="1302" width="1.625" style="6" customWidth="1"/>
    <col min="1303" max="1304" width="1.875" style="6" customWidth="1"/>
    <col min="1305" max="1305" width="2" style="6" customWidth="1"/>
    <col min="1306" max="1306" width="2.25" style="6" customWidth="1"/>
    <col min="1307" max="1307" width="1.875" style="6" customWidth="1"/>
    <col min="1308" max="1310" width="2.125" style="6" customWidth="1"/>
    <col min="1311" max="1318" width="1.625" style="6" customWidth="1"/>
    <col min="1319" max="1319" width="1.875" style="6" customWidth="1"/>
    <col min="1320" max="1320" width="1.625" style="6" customWidth="1"/>
    <col min="1321" max="1321" width="2.25" style="6" customWidth="1"/>
    <col min="1322" max="1322" width="1.625" style="6" customWidth="1"/>
    <col min="1323" max="1323" width="2.25" style="6" customWidth="1"/>
    <col min="1324" max="1324" width="1.625" style="6" customWidth="1"/>
    <col min="1325" max="1325" width="3.125" style="6" customWidth="1"/>
    <col min="1326" max="1326" width="2.625" style="6" customWidth="1"/>
    <col min="1327" max="1329" width="1.625" style="6" customWidth="1"/>
    <col min="1330" max="1330" width="4.5" style="6" customWidth="1"/>
    <col min="1331" max="1334" width="1.625" style="6" customWidth="1"/>
    <col min="1335" max="1338" width="2" style="6" customWidth="1"/>
    <col min="1339" max="1339" width="0.75" style="6" customWidth="1"/>
    <col min="1340" max="1341" width="1.625" style="6" customWidth="1"/>
    <col min="1342" max="1343" width="4.125" style="6" bestFit="1" customWidth="1"/>
    <col min="1344" max="1436" width="1.625" style="6" customWidth="1"/>
    <col min="1437" max="1536" width="9" style="6"/>
    <col min="1537" max="1537" width="1.625" style="6" customWidth="1"/>
    <col min="1538" max="1538" width="2.25" style="6" customWidth="1"/>
    <col min="1539" max="1539" width="3.125" style="6" customWidth="1"/>
    <col min="1540" max="1544" width="1.625" style="6" customWidth="1"/>
    <col min="1545" max="1545" width="2.5" style="6" customWidth="1"/>
    <col min="1546" max="1546" width="2.875" style="6" customWidth="1"/>
    <col min="1547" max="1558" width="1.625" style="6" customWidth="1"/>
    <col min="1559" max="1560" width="1.875" style="6" customWidth="1"/>
    <col min="1561" max="1561" width="2" style="6" customWidth="1"/>
    <col min="1562" max="1562" width="2.25" style="6" customWidth="1"/>
    <col min="1563" max="1563" width="1.875" style="6" customWidth="1"/>
    <col min="1564" max="1566" width="2.125" style="6" customWidth="1"/>
    <col min="1567" max="1574" width="1.625" style="6" customWidth="1"/>
    <col min="1575" max="1575" width="1.875" style="6" customWidth="1"/>
    <col min="1576" max="1576" width="1.625" style="6" customWidth="1"/>
    <col min="1577" max="1577" width="2.25" style="6" customWidth="1"/>
    <col min="1578" max="1578" width="1.625" style="6" customWidth="1"/>
    <col min="1579" max="1579" width="2.25" style="6" customWidth="1"/>
    <col min="1580" max="1580" width="1.625" style="6" customWidth="1"/>
    <col min="1581" max="1581" width="3.125" style="6" customWidth="1"/>
    <col min="1582" max="1582" width="2.625" style="6" customWidth="1"/>
    <col min="1583" max="1585" width="1.625" style="6" customWidth="1"/>
    <col min="1586" max="1586" width="4.5" style="6" customWidth="1"/>
    <col min="1587" max="1590" width="1.625" style="6" customWidth="1"/>
    <col min="1591" max="1594" width="2" style="6" customWidth="1"/>
    <col min="1595" max="1595" width="0.75" style="6" customWidth="1"/>
    <col min="1596" max="1597" width="1.625" style="6" customWidth="1"/>
    <col min="1598" max="1599" width="4.125" style="6" bestFit="1" customWidth="1"/>
    <col min="1600" max="1692" width="1.625" style="6" customWidth="1"/>
    <col min="1693" max="1792" width="9" style="6"/>
    <col min="1793" max="1793" width="1.625" style="6" customWidth="1"/>
    <col min="1794" max="1794" width="2.25" style="6" customWidth="1"/>
    <col min="1795" max="1795" width="3.125" style="6" customWidth="1"/>
    <col min="1796" max="1800" width="1.625" style="6" customWidth="1"/>
    <col min="1801" max="1801" width="2.5" style="6" customWidth="1"/>
    <col min="1802" max="1802" width="2.875" style="6" customWidth="1"/>
    <col min="1803" max="1814" width="1.625" style="6" customWidth="1"/>
    <col min="1815" max="1816" width="1.875" style="6" customWidth="1"/>
    <col min="1817" max="1817" width="2" style="6" customWidth="1"/>
    <col min="1818" max="1818" width="2.25" style="6" customWidth="1"/>
    <col min="1819" max="1819" width="1.875" style="6" customWidth="1"/>
    <col min="1820" max="1822" width="2.125" style="6" customWidth="1"/>
    <col min="1823" max="1830" width="1.625" style="6" customWidth="1"/>
    <col min="1831" max="1831" width="1.875" style="6" customWidth="1"/>
    <col min="1832" max="1832" width="1.625" style="6" customWidth="1"/>
    <col min="1833" max="1833" width="2.25" style="6" customWidth="1"/>
    <col min="1834" max="1834" width="1.625" style="6" customWidth="1"/>
    <col min="1835" max="1835" width="2.25" style="6" customWidth="1"/>
    <col min="1836" max="1836" width="1.625" style="6" customWidth="1"/>
    <col min="1837" max="1837" width="3.125" style="6" customWidth="1"/>
    <col min="1838" max="1838" width="2.625" style="6" customWidth="1"/>
    <col min="1839" max="1841" width="1.625" style="6" customWidth="1"/>
    <col min="1842" max="1842" width="4.5" style="6" customWidth="1"/>
    <col min="1843" max="1846" width="1.625" style="6" customWidth="1"/>
    <col min="1847" max="1850" width="2" style="6" customWidth="1"/>
    <col min="1851" max="1851" width="0.75" style="6" customWidth="1"/>
    <col min="1852" max="1853" width="1.625" style="6" customWidth="1"/>
    <col min="1854" max="1855" width="4.125" style="6" bestFit="1" customWidth="1"/>
    <col min="1856" max="1948" width="1.625" style="6" customWidth="1"/>
    <col min="1949" max="2048" width="9" style="6"/>
    <col min="2049" max="2049" width="1.625" style="6" customWidth="1"/>
    <col min="2050" max="2050" width="2.25" style="6" customWidth="1"/>
    <col min="2051" max="2051" width="3.125" style="6" customWidth="1"/>
    <col min="2052" max="2056" width="1.625" style="6" customWidth="1"/>
    <col min="2057" max="2057" width="2.5" style="6" customWidth="1"/>
    <col min="2058" max="2058" width="2.875" style="6" customWidth="1"/>
    <col min="2059" max="2070" width="1.625" style="6" customWidth="1"/>
    <col min="2071" max="2072" width="1.875" style="6" customWidth="1"/>
    <col min="2073" max="2073" width="2" style="6" customWidth="1"/>
    <col min="2074" max="2074" width="2.25" style="6" customWidth="1"/>
    <col min="2075" max="2075" width="1.875" style="6" customWidth="1"/>
    <col min="2076" max="2078" width="2.125" style="6" customWidth="1"/>
    <col min="2079" max="2086" width="1.625" style="6" customWidth="1"/>
    <col min="2087" max="2087" width="1.875" style="6" customWidth="1"/>
    <col min="2088" max="2088" width="1.625" style="6" customWidth="1"/>
    <col min="2089" max="2089" width="2.25" style="6" customWidth="1"/>
    <col min="2090" max="2090" width="1.625" style="6" customWidth="1"/>
    <col min="2091" max="2091" width="2.25" style="6" customWidth="1"/>
    <col min="2092" max="2092" width="1.625" style="6" customWidth="1"/>
    <col min="2093" max="2093" width="3.125" style="6" customWidth="1"/>
    <col min="2094" max="2094" width="2.625" style="6" customWidth="1"/>
    <col min="2095" max="2097" width="1.625" style="6" customWidth="1"/>
    <col min="2098" max="2098" width="4.5" style="6" customWidth="1"/>
    <col min="2099" max="2102" width="1.625" style="6" customWidth="1"/>
    <col min="2103" max="2106" width="2" style="6" customWidth="1"/>
    <col min="2107" max="2107" width="0.75" style="6" customWidth="1"/>
    <col min="2108" max="2109" width="1.625" style="6" customWidth="1"/>
    <col min="2110" max="2111" width="4.125" style="6" bestFit="1" customWidth="1"/>
    <col min="2112" max="2204" width="1.625" style="6" customWidth="1"/>
    <col min="2205" max="2304" width="9" style="6"/>
    <col min="2305" max="2305" width="1.625" style="6" customWidth="1"/>
    <col min="2306" max="2306" width="2.25" style="6" customWidth="1"/>
    <col min="2307" max="2307" width="3.125" style="6" customWidth="1"/>
    <col min="2308" max="2312" width="1.625" style="6" customWidth="1"/>
    <col min="2313" max="2313" width="2.5" style="6" customWidth="1"/>
    <col min="2314" max="2314" width="2.875" style="6" customWidth="1"/>
    <col min="2315" max="2326" width="1.625" style="6" customWidth="1"/>
    <col min="2327" max="2328" width="1.875" style="6" customWidth="1"/>
    <col min="2329" max="2329" width="2" style="6" customWidth="1"/>
    <col min="2330" max="2330" width="2.25" style="6" customWidth="1"/>
    <col min="2331" max="2331" width="1.875" style="6" customWidth="1"/>
    <col min="2332" max="2334" width="2.125" style="6" customWidth="1"/>
    <col min="2335" max="2342" width="1.625" style="6" customWidth="1"/>
    <col min="2343" max="2343" width="1.875" style="6" customWidth="1"/>
    <col min="2344" max="2344" width="1.625" style="6" customWidth="1"/>
    <col min="2345" max="2345" width="2.25" style="6" customWidth="1"/>
    <col min="2346" max="2346" width="1.625" style="6" customWidth="1"/>
    <col min="2347" max="2347" width="2.25" style="6" customWidth="1"/>
    <col min="2348" max="2348" width="1.625" style="6" customWidth="1"/>
    <col min="2349" max="2349" width="3.125" style="6" customWidth="1"/>
    <col min="2350" max="2350" width="2.625" style="6" customWidth="1"/>
    <col min="2351" max="2353" width="1.625" style="6" customWidth="1"/>
    <col min="2354" max="2354" width="4.5" style="6" customWidth="1"/>
    <col min="2355" max="2358" width="1.625" style="6" customWidth="1"/>
    <col min="2359" max="2362" width="2" style="6" customWidth="1"/>
    <col min="2363" max="2363" width="0.75" style="6" customWidth="1"/>
    <col min="2364" max="2365" width="1.625" style="6" customWidth="1"/>
    <col min="2366" max="2367" width="4.125" style="6" bestFit="1" customWidth="1"/>
    <col min="2368" max="2460" width="1.625" style="6" customWidth="1"/>
    <col min="2461" max="2560" width="9" style="6"/>
    <col min="2561" max="2561" width="1.625" style="6" customWidth="1"/>
    <col min="2562" max="2562" width="2.25" style="6" customWidth="1"/>
    <col min="2563" max="2563" width="3.125" style="6" customWidth="1"/>
    <col min="2564" max="2568" width="1.625" style="6" customWidth="1"/>
    <col min="2569" max="2569" width="2.5" style="6" customWidth="1"/>
    <col min="2570" max="2570" width="2.875" style="6" customWidth="1"/>
    <col min="2571" max="2582" width="1.625" style="6" customWidth="1"/>
    <col min="2583" max="2584" width="1.875" style="6" customWidth="1"/>
    <col min="2585" max="2585" width="2" style="6" customWidth="1"/>
    <col min="2586" max="2586" width="2.25" style="6" customWidth="1"/>
    <col min="2587" max="2587" width="1.875" style="6" customWidth="1"/>
    <col min="2588" max="2590" width="2.125" style="6" customWidth="1"/>
    <col min="2591" max="2598" width="1.625" style="6" customWidth="1"/>
    <col min="2599" max="2599" width="1.875" style="6" customWidth="1"/>
    <col min="2600" max="2600" width="1.625" style="6" customWidth="1"/>
    <col min="2601" max="2601" width="2.25" style="6" customWidth="1"/>
    <col min="2602" max="2602" width="1.625" style="6" customWidth="1"/>
    <col min="2603" max="2603" width="2.25" style="6" customWidth="1"/>
    <col min="2604" max="2604" width="1.625" style="6" customWidth="1"/>
    <col min="2605" max="2605" width="3.125" style="6" customWidth="1"/>
    <col min="2606" max="2606" width="2.625" style="6" customWidth="1"/>
    <col min="2607" max="2609" width="1.625" style="6" customWidth="1"/>
    <col min="2610" max="2610" width="4.5" style="6" customWidth="1"/>
    <col min="2611" max="2614" width="1.625" style="6" customWidth="1"/>
    <col min="2615" max="2618" width="2" style="6" customWidth="1"/>
    <col min="2619" max="2619" width="0.75" style="6" customWidth="1"/>
    <col min="2620" max="2621" width="1.625" style="6" customWidth="1"/>
    <col min="2622" max="2623" width="4.125" style="6" bestFit="1" customWidth="1"/>
    <col min="2624" max="2716" width="1.625" style="6" customWidth="1"/>
    <col min="2717" max="2816" width="9" style="6"/>
    <col min="2817" max="2817" width="1.625" style="6" customWidth="1"/>
    <col min="2818" max="2818" width="2.25" style="6" customWidth="1"/>
    <col min="2819" max="2819" width="3.125" style="6" customWidth="1"/>
    <col min="2820" max="2824" width="1.625" style="6" customWidth="1"/>
    <col min="2825" max="2825" width="2.5" style="6" customWidth="1"/>
    <col min="2826" max="2826" width="2.875" style="6" customWidth="1"/>
    <col min="2827" max="2838" width="1.625" style="6" customWidth="1"/>
    <col min="2839" max="2840" width="1.875" style="6" customWidth="1"/>
    <col min="2841" max="2841" width="2" style="6" customWidth="1"/>
    <col min="2842" max="2842" width="2.25" style="6" customWidth="1"/>
    <col min="2843" max="2843" width="1.875" style="6" customWidth="1"/>
    <col min="2844" max="2846" width="2.125" style="6" customWidth="1"/>
    <col min="2847" max="2854" width="1.625" style="6" customWidth="1"/>
    <col min="2855" max="2855" width="1.875" style="6" customWidth="1"/>
    <col min="2856" max="2856" width="1.625" style="6" customWidth="1"/>
    <col min="2857" max="2857" width="2.25" style="6" customWidth="1"/>
    <col min="2858" max="2858" width="1.625" style="6" customWidth="1"/>
    <col min="2859" max="2859" width="2.25" style="6" customWidth="1"/>
    <col min="2860" max="2860" width="1.625" style="6" customWidth="1"/>
    <col min="2861" max="2861" width="3.125" style="6" customWidth="1"/>
    <col min="2862" max="2862" width="2.625" style="6" customWidth="1"/>
    <col min="2863" max="2865" width="1.625" style="6" customWidth="1"/>
    <col min="2866" max="2866" width="4.5" style="6" customWidth="1"/>
    <col min="2867" max="2870" width="1.625" style="6" customWidth="1"/>
    <col min="2871" max="2874" width="2" style="6" customWidth="1"/>
    <col min="2875" max="2875" width="0.75" style="6" customWidth="1"/>
    <col min="2876" max="2877" width="1.625" style="6" customWidth="1"/>
    <col min="2878" max="2879" width="4.125" style="6" bestFit="1" customWidth="1"/>
    <col min="2880" max="2972" width="1.625" style="6" customWidth="1"/>
    <col min="2973" max="3072" width="9" style="6"/>
    <col min="3073" max="3073" width="1.625" style="6" customWidth="1"/>
    <col min="3074" max="3074" width="2.25" style="6" customWidth="1"/>
    <col min="3075" max="3075" width="3.125" style="6" customWidth="1"/>
    <col min="3076" max="3080" width="1.625" style="6" customWidth="1"/>
    <col min="3081" max="3081" width="2.5" style="6" customWidth="1"/>
    <col min="3082" max="3082" width="2.875" style="6" customWidth="1"/>
    <col min="3083" max="3094" width="1.625" style="6" customWidth="1"/>
    <col min="3095" max="3096" width="1.875" style="6" customWidth="1"/>
    <col min="3097" max="3097" width="2" style="6" customWidth="1"/>
    <col min="3098" max="3098" width="2.25" style="6" customWidth="1"/>
    <col min="3099" max="3099" width="1.875" style="6" customWidth="1"/>
    <col min="3100" max="3102" width="2.125" style="6" customWidth="1"/>
    <col min="3103" max="3110" width="1.625" style="6" customWidth="1"/>
    <col min="3111" max="3111" width="1.875" style="6" customWidth="1"/>
    <col min="3112" max="3112" width="1.625" style="6" customWidth="1"/>
    <col min="3113" max="3113" width="2.25" style="6" customWidth="1"/>
    <col min="3114" max="3114" width="1.625" style="6" customWidth="1"/>
    <col min="3115" max="3115" width="2.25" style="6" customWidth="1"/>
    <col min="3116" max="3116" width="1.625" style="6" customWidth="1"/>
    <col min="3117" max="3117" width="3.125" style="6" customWidth="1"/>
    <col min="3118" max="3118" width="2.625" style="6" customWidth="1"/>
    <col min="3119" max="3121" width="1.625" style="6" customWidth="1"/>
    <col min="3122" max="3122" width="4.5" style="6" customWidth="1"/>
    <col min="3123" max="3126" width="1.625" style="6" customWidth="1"/>
    <col min="3127" max="3130" width="2" style="6" customWidth="1"/>
    <col min="3131" max="3131" width="0.75" style="6" customWidth="1"/>
    <col min="3132" max="3133" width="1.625" style="6" customWidth="1"/>
    <col min="3134" max="3135" width="4.125" style="6" bestFit="1" customWidth="1"/>
    <col min="3136" max="3228" width="1.625" style="6" customWidth="1"/>
    <col min="3229" max="3328" width="9" style="6"/>
    <col min="3329" max="3329" width="1.625" style="6" customWidth="1"/>
    <col min="3330" max="3330" width="2.25" style="6" customWidth="1"/>
    <col min="3331" max="3331" width="3.125" style="6" customWidth="1"/>
    <col min="3332" max="3336" width="1.625" style="6" customWidth="1"/>
    <col min="3337" max="3337" width="2.5" style="6" customWidth="1"/>
    <col min="3338" max="3338" width="2.875" style="6" customWidth="1"/>
    <col min="3339" max="3350" width="1.625" style="6" customWidth="1"/>
    <col min="3351" max="3352" width="1.875" style="6" customWidth="1"/>
    <col min="3353" max="3353" width="2" style="6" customWidth="1"/>
    <col min="3354" max="3354" width="2.25" style="6" customWidth="1"/>
    <col min="3355" max="3355" width="1.875" style="6" customWidth="1"/>
    <col min="3356" max="3358" width="2.125" style="6" customWidth="1"/>
    <col min="3359" max="3366" width="1.625" style="6" customWidth="1"/>
    <col min="3367" max="3367" width="1.875" style="6" customWidth="1"/>
    <col min="3368" max="3368" width="1.625" style="6" customWidth="1"/>
    <col min="3369" max="3369" width="2.25" style="6" customWidth="1"/>
    <col min="3370" max="3370" width="1.625" style="6" customWidth="1"/>
    <col min="3371" max="3371" width="2.25" style="6" customWidth="1"/>
    <col min="3372" max="3372" width="1.625" style="6" customWidth="1"/>
    <col min="3373" max="3373" width="3.125" style="6" customWidth="1"/>
    <col min="3374" max="3374" width="2.625" style="6" customWidth="1"/>
    <col min="3375" max="3377" width="1.625" style="6" customWidth="1"/>
    <col min="3378" max="3378" width="4.5" style="6" customWidth="1"/>
    <col min="3379" max="3382" width="1.625" style="6" customWidth="1"/>
    <col min="3383" max="3386" width="2" style="6" customWidth="1"/>
    <col min="3387" max="3387" width="0.75" style="6" customWidth="1"/>
    <col min="3388" max="3389" width="1.625" style="6" customWidth="1"/>
    <col min="3390" max="3391" width="4.125" style="6" bestFit="1" customWidth="1"/>
    <col min="3392" max="3484" width="1.625" style="6" customWidth="1"/>
    <col min="3485" max="3584" width="9" style="6"/>
    <col min="3585" max="3585" width="1.625" style="6" customWidth="1"/>
    <col min="3586" max="3586" width="2.25" style="6" customWidth="1"/>
    <col min="3587" max="3587" width="3.125" style="6" customWidth="1"/>
    <col min="3588" max="3592" width="1.625" style="6" customWidth="1"/>
    <col min="3593" max="3593" width="2.5" style="6" customWidth="1"/>
    <col min="3594" max="3594" width="2.875" style="6" customWidth="1"/>
    <col min="3595" max="3606" width="1.625" style="6" customWidth="1"/>
    <col min="3607" max="3608" width="1.875" style="6" customWidth="1"/>
    <col min="3609" max="3609" width="2" style="6" customWidth="1"/>
    <col min="3610" max="3610" width="2.25" style="6" customWidth="1"/>
    <col min="3611" max="3611" width="1.875" style="6" customWidth="1"/>
    <col min="3612" max="3614" width="2.125" style="6" customWidth="1"/>
    <col min="3615" max="3622" width="1.625" style="6" customWidth="1"/>
    <col min="3623" max="3623" width="1.875" style="6" customWidth="1"/>
    <col min="3624" max="3624" width="1.625" style="6" customWidth="1"/>
    <col min="3625" max="3625" width="2.25" style="6" customWidth="1"/>
    <col min="3626" max="3626" width="1.625" style="6" customWidth="1"/>
    <col min="3627" max="3627" width="2.25" style="6" customWidth="1"/>
    <col min="3628" max="3628" width="1.625" style="6" customWidth="1"/>
    <col min="3629" max="3629" width="3.125" style="6" customWidth="1"/>
    <col min="3630" max="3630" width="2.625" style="6" customWidth="1"/>
    <col min="3631" max="3633" width="1.625" style="6" customWidth="1"/>
    <col min="3634" max="3634" width="4.5" style="6" customWidth="1"/>
    <col min="3635" max="3638" width="1.625" style="6" customWidth="1"/>
    <col min="3639" max="3642" width="2" style="6" customWidth="1"/>
    <col min="3643" max="3643" width="0.75" style="6" customWidth="1"/>
    <col min="3644" max="3645" width="1.625" style="6" customWidth="1"/>
    <col min="3646" max="3647" width="4.125" style="6" bestFit="1" customWidth="1"/>
    <col min="3648" max="3740" width="1.625" style="6" customWidth="1"/>
    <col min="3741" max="3840" width="9" style="6"/>
    <col min="3841" max="3841" width="1.625" style="6" customWidth="1"/>
    <col min="3842" max="3842" width="2.25" style="6" customWidth="1"/>
    <col min="3843" max="3843" width="3.125" style="6" customWidth="1"/>
    <col min="3844" max="3848" width="1.625" style="6" customWidth="1"/>
    <col min="3849" max="3849" width="2.5" style="6" customWidth="1"/>
    <col min="3850" max="3850" width="2.875" style="6" customWidth="1"/>
    <col min="3851" max="3862" width="1.625" style="6" customWidth="1"/>
    <col min="3863" max="3864" width="1.875" style="6" customWidth="1"/>
    <col min="3865" max="3865" width="2" style="6" customWidth="1"/>
    <col min="3866" max="3866" width="2.25" style="6" customWidth="1"/>
    <col min="3867" max="3867" width="1.875" style="6" customWidth="1"/>
    <col min="3868" max="3870" width="2.125" style="6" customWidth="1"/>
    <col min="3871" max="3878" width="1.625" style="6" customWidth="1"/>
    <col min="3879" max="3879" width="1.875" style="6" customWidth="1"/>
    <col min="3880" max="3880" width="1.625" style="6" customWidth="1"/>
    <col min="3881" max="3881" width="2.25" style="6" customWidth="1"/>
    <col min="3882" max="3882" width="1.625" style="6" customWidth="1"/>
    <col min="3883" max="3883" width="2.25" style="6" customWidth="1"/>
    <col min="3884" max="3884" width="1.625" style="6" customWidth="1"/>
    <col min="3885" max="3885" width="3.125" style="6" customWidth="1"/>
    <col min="3886" max="3886" width="2.625" style="6" customWidth="1"/>
    <col min="3887" max="3889" width="1.625" style="6" customWidth="1"/>
    <col min="3890" max="3890" width="4.5" style="6" customWidth="1"/>
    <col min="3891" max="3894" width="1.625" style="6" customWidth="1"/>
    <col min="3895" max="3898" width="2" style="6" customWidth="1"/>
    <col min="3899" max="3899" width="0.75" style="6" customWidth="1"/>
    <col min="3900" max="3901" width="1.625" style="6" customWidth="1"/>
    <col min="3902" max="3903" width="4.125" style="6" bestFit="1" customWidth="1"/>
    <col min="3904" max="3996" width="1.625" style="6" customWidth="1"/>
    <col min="3997" max="4096" width="9" style="6"/>
    <col min="4097" max="4097" width="1.625" style="6" customWidth="1"/>
    <col min="4098" max="4098" width="2.25" style="6" customWidth="1"/>
    <col min="4099" max="4099" width="3.125" style="6" customWidth="1"/>
    <col min="4100" max="4104" width="1.625" style="6" customWidth="1"/>
    <col min="4105" max="4105" width="2.5" style="6" customWidth="1"/>
    <col min="4106" max="4106" width="2.875" style="6" customWidth="1"/>
    <col min="4107" max="4118" width="1.625" style="6" customWidth="1"/>
    <col min="4119" max="4120" width="1.875" style="6" customWidth="1"/>
    <col min="4121" max="4121" width="2" style="6" customWidth="1"/>
    <col min="4122" max="4122" width="2.25" style="6" customWidth="1"/>
    <col min="4123" max="4123" width="1.875" style="6" customWidth="1"/>
    <col min="4124" max="4126" width="2.125" style="6" customWidth="1"/>
    <col min="4127" max="4134" width="1.625" style="6" customWidth="1"/>
    <col min="4135" max="4135" width="1.875" style="6" customWidth="1"/>
    <col min="4136" max="4136" width="1.625" style="6" customWidth="1"/>
    <col min="4137" max="4137" width="2.25" style="6" customWidth="1"/>
    <col min="4138" max="4138" width="1.625" style="6" customWidth="1"/>
    <col min="4139" max="4139" width="2.25" style="6" customWidth="1"/>
    <col min="4140" max="4140" width="1.625" style="6" customWidth="1"/>
    <col min="4141" max="4141" width="3.125" style="6" customWidth="1"/>
    <col min="4142" max="4142" width="2.625" style="6" customWidth="1"/>
    <col min="4143" max="4145" width="1.625" style="6" customWidth="1"/>
    <col min="4146" max="4146" width="4.5" style="6" customWidth="1"/>
    <col min="4147" max="4150" width="1.625" style="6" customWidth="1"/>
    <col min="4151" max="4154" width="2" style="6" customWidth="1"/>
    <col min="4155" max="4155" width="0.75" style="6" customWidth="1"/>
    <col min="4156" max="4157" width="1.625" style="6" customWidth="1"/>
    <col min="4158" max="4159" width="4.125" style="6" bestFit="1" customWidth="1"/>
    <col min="4160" max="4252" width="1.625" style="6" customWidth="1"/>
    <col min="4253" max="4352" width="9" style="6"/>
    <col min="4353" max="4353" width="1.625" style="6" customWidth="1"/>
    <col min="4354" max="4354" width="2.25" style="6" customWidth="1"/>
    <col min="4355" max="4355" width="3.125" style="6" customWidth="1"/>
    <col min="4356" max="4360" width="1.625" style="6" customWidth="1"/>
    <col min="4361" max="4361" width="2.5" style="6" customWidth="1"/>
    <col min="4362" max="4362" width="2.875" style="6" customWidth="1"/>
    <col min="4363" max="4374" width="1.625" style="6" customWidth="1"/>
    <col min="4375" max="4376" width="1.875" style="6" customWidth="1"/>
    <col min="4377" max="4377" width="2" style="6" customWidth="1"/>
    <col min="4378" max="4378" width="2.25" style="6" customWidth="1"/>
    <col min="4379" max="4379" width="1.875" style="6" customWidth="1"/>
    <col min="4380" max="4382" width="2.125" style="6" customWidth="1"/>
    <col min="4383" max="4390" width="1.625" style="6" customWidth="1"/>
    <col min="4391" max="4391" width="1.875" style="6" customWidth="1"/>
    <col min="4392" max="4392" width="1.625" style="6" customWidth="1"/>
    <col min="4393" max="4393" width="2.25" style="6" customWidth="1"/>
    <col min="4394" max="4394" width="1.625" style="6" customWidth="1"/>
    <col min="4395" max="4395" width="2.25" style="6" customWidth="1"/>
    <col min="4396" max="4396" width="1.625" style="6" customWidth="1"/>
    <col min="4397" max="4397" width="3.125" style="6" customWidth="1"/>
    <col min="4398" max="4398" width="2.625" style="6" customWidth="1"/>
    <col min="4399" max="4401" width="1.625" style="6" customWidth="1"/>
    <col min="4402" max="4402" width="4.5" style="6" customWidth="1"/>
    <col min="4403" max="4406" width="1.625" style="6" customWidth="1"/>
    <col min="4407" max="4410" width="2" style="6" customWidth="1"/>
    <col min="4411" max="4411" width="0.75" style="6" customWidth="1"/>
    <col min="4412" max="4413" width="1.625" style="6" customWidth="1"/>
    <col min="4414" max="4415" width="4.125" style="6" bestFit="1" customWidth="1"/>
    <col min="4416" max="4508" width="1.625" style="6" customWidth="1"/>
    <col min="4509" max="4608" width="9" style="6"/>
    <col min="4609" max="4609" width="1.625" style="6" customWidth="1"/>
    <col min="4610" max="4610" width="2.25" style="6" customWidth="1"/>
    <col min="4611" max="4611" width="3.125" style="6" customWidth="1"/>
    <col min="4612" max="4616" width="1.625" style="6" customWidth="1"/>
    <col min="4617" max="4617" width="2.5" style="6" customWidth="1"/>
    <col min="4618" max="4618" width="2.875" style="6" customWidth="1"/>
    <col min="4619" max="4630" width="1.625" style="6" customWidth="1"/>
    <col min="4631" max="4632" width="1.875" style="6" customWidth="1"/>
    <col min="4633" max="4633" width="2" style="6" customWidth="1"/>
    <col min="4634" max="4634" width="2.25" style="6" customWidth="1"/>
    <col min="4635" max="4635" width="1.875" style="6" customWidth="1"/>
    <col min="4636" max="4638" width="2.125" style="6" customWidth="1"/>
    <col min="4639" max="4646" width="1.625" style="6" customWidth="1"/>
    <col min="4647" max="4647" width="1.875" style="6" customWidth="1"/>
    <col min="4648" max="4648" width="1.625" style="6" customWidth="1"/>
    <col min="4649" max="4649" width="2.25" style="6" customWidth="1"/>
    <col min="4650" max="4650" width="1.625" style="6" customWidth="1"/>
    <col min="4651" max="4651" width="2.25" style="6" customWidth="1"/>
    <col min="4652" max="4652" width="1.625" style="6" customWidth="1"/>
    <col min="4653" max="4653" width="3.125" style="6" customWidth="1"/>
    <col min="4654" max="4654" width="2.625" style="6" customWidth="1"/>
    <col min="4655" max="4657" width="1.625" style="6" customWidth="1"/>
    <col min="4658" max="4658" width="4.5" style="6" customWidth="1"/>
    <col min="4659" max="4662" width="1.625" style="6" customWidth="1"/>
    <col min="4663" max="4666" width="2" style="6" customWidth="1"/>
    <col min="4667" max="4667" width="0.75" style="6" customWidth="1"/>
    <col min="4668" max="4669" width="1.625" style="6" customWidth="1"/>
    <col min="4670" max="4671" width="4.125" style="6" bestFit="1" customWidth="1"/>
    <col min="4672" max="4764" width="1.625" style="6" customWidth="1"/>
    <col min="4765" max="4864" width="9" style="6"/>
    <col min="4865" max="4865" width="1.625" style="6" customWidth="1"/>
    <col min="4866" max="4866" width="2.25" style="6" customWidth="1"/>
    <col min="4867" max="4867" width="3.125" style="6" customWidth="1"/>
    <col min="4868" max="4872" width="1.625" style="6" customWidth="1"/>
    <col min="4873" max="4873" width="2.5" style="6" customWidth="1"/>
    <col min="4874" max="4874" width="2.875" style="6" customWidth="1"/>
    <col min="4875" max="4886" width="1.625" style="6" customWidth="1"/>
    <col min="4887" max="4888" width="1.875" style="6" customWidth="1"/>
    <col min="4889" max="4889" width="2" style="6" customWidth="1"/>
    <col min="4890" max="4890" width="2.25" style="6" customWidth="1"/>
    <col min="4891" max="4891" width="1.875" style="6" customWidth="1"/>
    <col min="4892" max="4894" width="2.125" style="6" customWidth="1"/>
    <col min="4895" max="4902" width="1.625" style="6" customWidth="1"/>
    <col min="4903" max="4903" width="1.875" style="6" customWidth="1"/>
    <col min="4904" max="4904" width="1.625" style="6" customWidth="1"/>
    <col min="4905" max="4905" width="2.25" style="6" customWidth="1"/>
    <col min="4906" max="4906" width="1.625" style="6" customWidth="1"/>
    <col min="4907" max="4907" width="2.25" style="6" customWidth="1"/>
    <col min="4908" max="4908" width="1.625" style="6" customWidth="1"/>
    <col min="4909" max="4909" width="3.125" style="6" customWidth="1"/>
    <col min="4910" max="4910" width="2.625" style="6" customWidth="1"/>
    <col min="4911" max="4913" width="1.625" style="6" customWidth="1"/>
    <col min="4914" max="4914" width="4.5" style="6" customWidth="1"/>
    <col min="4915" max="4918" width="1.625" style="6" customWidth="1"/>
    <col min="4919" max="4922" width="2" style="6" customWidth="1"/>
    <col min="4923" max="4923" width="0.75" style="6" customWidth="1"/>
    <col min="4924" max="4925" width="1.625" style="6" customWidth="1"/>
    <col min="4926" max="4927" width="4.125" style="6" bestFit="1" customWidth="1"/>
    <col min="4928" max="5020" width="1.625" style="6" customWidth="1"/>
    <col min="5021" max="5120" width="9" style="6"/>
    <col min="5121" max="5121" width="1.625" style="6" customWidth="1"/>
    <col min="5122" max="5122" width="2.25" style="6" customWidth="1"/>
    <col min="5123" max="5123" width="3.125" style="6" customWidth="1"/>
    <col min="5124" max="5128" width="1.625" style="6" customWidth="1"/>
    <col min="5129" max="5129" width="2.5" style="6" customWidth="1"/>
    <col min="5130" max="5130" width="2.875" style="6" customWidth="1"/>
    <col min="5131" max="5142" width="1.625" style="6" customWidth="1"/>
    <col min="5143" max="5144" width="1.875" style="6" customWidth="1"/>
    <col min="5145" max="5145" width="2" style="6" customWidth="1"/>
    <col min="5146" max="5146" width="2.25" style="6" customWidth="1"/>
    <col min="5147" max="5147" width="1.875" style="6" customWidth="1"/>
    <col min="5148" max="5150" width="2.125" style="6" customWidth="1"/>
    <col min="5151" max="5158" width="1.625" style="6" customWidth="1"/>
    <col min="5159" max="5159" width="1.875" style="6" customWidth="1"/>
    <col min="5160" max="5160" width="1.625" style="6" customWidth="1"/>
    <col min="5161" max="5161" width="2.25" style="6" customWidth="1"/>
    <col min="5162" max="5162" width="1.625" style="6" customWidth="1"/>
    <col min="5163" max="5163" width="2.25" style="6" customWidth="1"/>
    <col min="5164" max="5164" width="1.625" style="6" customWidth="1"/>
    <col min="5165" max="5165" width="3.125" style="6" customWidth="1"/>
    <col min="5166" max="5166" width="2.625" style="6" customWidth="1"/>
    <col min="5167" max="5169" width="1.625" style="6" customWidth="1"/>
    <col min="5170" max="5170" width="4.5" style="6" customWidth="1"/>
    <col min="5171" max="5174" width="1.625" style="6" customWidth="1"/>
    <col min="5175" max="5178" width="2" style="6" customWidth="1"/>
    <col min="5179" max="5179" width="0.75" style="6" customWidth="1"/>
    <col min="5180" max="5181" width="1.625" style="6" customWidth="1"/>
    <col min="5182" max="5183" width="4.125" style="6" bestFit="1" customWidth="1"/>
    <col min="5184" max="5276" width="1.625" style="6" customWidth="1"/>
    <col min="5277" max="5376" width="9" style="6"/>
    <col min="5377" max="5377" width="1.625" style="6" customWidth="1"/>
    <col min="5378" max="5378" width="2.25" style="6" customWidth="1"/>
    <col min="5379" max="5379" width="3.125" style="6" customWidth="1"/>
    <col min="5380" max="5384" width="1.625" style="6" customWidth="1"/>
    <col min="5385" max="5385" width="2.5" style="6" customWidth="1"/>
    <col min="5386" max="5386" width="2.875" style="6" customWidth="1"/>
    <col min="5387" max="5398" width="1.625" style="6" customWidth="1"/>
    <col min="5399" max="5400" width="1.875" style="6" customWidth="1"/>
    <col min="5401" max="5401" width="2" style="6" customWidth="1"/>
    <col min="5402" max="5402" width="2.25" style="6" customWidth="1"/>
    <col min="5403" max="5403" width="1.875" style="6" customWidth="1"/>
    <col min="5404" max="5406" width="2.125" style="6" customWidth="1"/>
    <col min="5407" max="5414" width="1.625" style="6" customWidth="1"/>
    <col min="5415" max="5415" width="1.875" style="6" customWidth="1"/>
    <col min="5416" max="5416" width="1.625" style="6" customWidth="1"/>
    <col min="5417" max="5417" width="2.25" style="6" customWidth="1"/>
    <col min="5418" max="5418" width="1.625" style="6" customWidth="1"/>
    <col min="5419" max="5419" width="2.25" style="6" customWidth="1"/>
    <col min="5420" max="5420" width="1.625" style="6" customWidth="1"/>
    <col min="5421" max="5421" width="3.125" style="6" customWidth="1"/>
    <col min="5422" max="5422" width="2.625" style="6" customWidth="1"/>
    <col min="5423" max="5425" width="1.625" style="6" customWidth="1"/>
    <col min="5426" max="5426" width="4.5" style="6" customWidth="1"/>
    <col min="5427" max="5430" width="1.625" style="6" customWidth="1"/>
    <col min="5431" max="5434" width="2" style="6" customWidth="1"/>
    <col min="5435" max="5435" width="0.75" style="6" customWidth="1"/>
    <col min="5436" max="5437" width="1.625" style="6" customWidth="1"/>
    <col min="5438" max="5439" width="4.125" style="6" bestFit="1" customWidth="1"/>
    <col min="5440" max="5532" width="1.625" style="6" customWidth="1"/>
    <col min="5533" max="5632" width="9" style="6"/>
    <col min="5633" max="5633" width="1.625" style="6" customWidth="1"/>
    <col min="5634" max="5634" width="2.25" style="6" customWidth="1"/>
    <col min="5635" max="5635" width="3.125" style="6" customWidth="1"/>
    <col min="5636" max="5640" width="1.625" style="6" customWidth="1"/>
    <col min="5641" max="5641" width="2.5" style="6" customWidth="1"/>
    <col min="5642" max="5642" width="2.875" style="6" customWidth="1"/>
    <col min="5643" max="5654" width="1.625" style="6" customWidth="1"/>
    <col min="5655" max="5656" width="1.875" style="6" customWidth="1"/>
    <col min="5657" max="5657" width="2" style="6" customWidth="1"/>
    <col min="5658" max="5658" width="2.25" style="6" customWidth="1"/>
    <col min="5659" max="5659" width="1.875" style="6" customWidth="1"/>
    <col min="5660" max="5662" width="2.125" style="6" customWidth="1"/>
    <col min="5663" max="5670" width="1.625" style="6" customWidth="1"/>
    <col min="5671" max="5671" width="1.875" style="6" customWidth="1"/>
    <col min="5672" max="5672" width="1.625" style="6" customWidth="1"/>
    <col min="5673" max="5673" width="2.25" style="6" customWidth="1"/>
    <col min="5674" max="5674" width="1.625" style="6" customWidth="1"/>
    <col min="5675" max="5675" width="2.25" style="6" customWidth="1"/>
    <col min="5676" max="5676" width="1.625" style="6" customWidth="1"/>
    <col min="5677" max="5677" width="3.125" style="6" customWidth="1"/>
    <col min="5678" max="5678" width="2.625" style="6" customWidth="1"/>
    <col min="5679" max="5681" width="1.625" style="6" customWidth="1"/>
    <col min="5682" max="5682" width="4.5" style="6" customWidth="1"/>
    <col min="5683" max="5686" width="1.625" style="6" customWidth="1"/>
    <col min="5687" max="5690" width="2" style="6" customWidth="1"/>
    <col min="5691" max="5691" width="0.75" style="6" customWidth="1"/>
    <col min="5692" max="5693" width="1.625" style="6" customWidth="1"/>
    <col min="5694" max="5695" width="4.125" style="6" bestFit="1" customWidth="1"/>
    <col min="5696" max="5788" width="1.625" style="6" customWidth="1"/>
    <col min="5789" max="5888" width="9" style="6"/>
    <col min="5889" max="5889" width="1.625" style="6" customWidth="1"/>
    <col min="5890" max="5890" width="2.25" style="6" customWidth="1"/>
    <col min="5891" max="5891" width="3.125" style="6" customWidth="1"/>
    <col min="5892" max="5896" width="1.625" style="6" customWidth="1"/>
    <col min="5897" max="5897" width="2.5" style="6" customWidth="1"/>
    <col min="5898" max="5898" width="2.875" style="6" customWidth="1"/>
    <col min="5899" max="5910" width="1.625" style="6" customWidth="1"/>
    <col min="5911" max="5912" width="1.875" style="6" customWidth="1"/>
    <col min="5913" max="5913" width="2" style="6" customWidth="1"/>
    <col min="5914" max="5914" width="2.25" style="6" customWidth="1"/>
    <col min="5915" max="5915" width="1.875" style="6" customWidth="1"/>
    <col min="5916" max="5918" width="2.125" style="6" customWidth="1"/>
    <col min="5919" max="5926" width="1.625" style="6" customWidth="1"/>
    <col min="5927" max="5927" width="1.875" style="6" customWidth="1"/>
    <col min="5928" max="5928" width="1.625" style="6" customWidth="1"/>
    <col min="5929" max="5929" width="2.25" style="6" customWidth="1"/>
    <col min="5930" max="5930" width="1.625" style="6" customWidth="1"/>
    <col min="5931" max="5931" width="2.25" style="6" customWidth="1"/>
    <col min="5932" max="5932" width="1.625" style="6" customWidth="1"/>
    <col min="5933" max="5933" width="3.125" style="6" customWidth="1"/>
    <col min="5934" max="5934" width="2.625" style="6" customWidth="1"/>
    <col min="5935" max="5937" width="1.625" style="6" customWidth="1"/>
    <col min="5938" max="5938" width="4.5" style="6" customWidth="1"/>
    <col min="5939" max="5942" width="1.625" style="6" customWidth="1"/>
    <col min="5943" max="5946" width="2" style="6" customWidth="1"/>
    <col min="5947" max="5947" width="0.75" style="6" customWidth="1"/>
    <col min="5948" max="5949" width="1.625" style="6" customWidth="1"/>
    <col min="5950" max="5951" width="4.125" style="6" bestFit="1" customWidth="1"/>
    <col min="5952" max="6044" width="1.625" style="6" customWidth="1"/>
    <col min="6045" max="6144" width="9" style="6"/>
    <col min="6145" max="6145" width="1.625" style="6" customWidth="1"/>
    <col min="6146" max="6146" width="2.25" style="6" customWidth="1"/>
    <col min="6147" max="6147" width="3.125" style="6" customWidth="1"/>
    <col min="6148" max="6152" width="1.625" style="6" customWidth="1"/>
    <col min="6153" max="6153" width="2.5" style="6" customWidth="1"/>
    <col min="6154" max="6154" width="2.875" style="6" customWidth="1"/>
    <col min="6155" max="6166" width="1.625" style="6" customWidth="1"/>
    <col min="6167" max="6168" width="1.875" style="6" customWidth="1"/>
    <col min="6169" max="6169" width="2" style="6" customWidth="1"/>
    <col min="6170" max="6170" width="2.25" style="6" customWidth="1"/>
    <col min="6171" max="6171" width="1.875" style="6" customWidth="1"/>
    <col min="6172" max="6174" width="2.125" style="6" customWidth="1"/>
    <col min="6175" max="6182" width="1.625" style="6" customWidth="1"/>
    <col min="6183" max="6183" width="1.875" style="6" customWidth="1"/>
    <col min="6184" max="6184" width="1.625" style="6" customWidth="1"/>
    <col min="6185" max="6185" width="2.25" style="6" customWidth="1"/>
    <col min="6186" max="6186" width="1.625" style="6" customWidth="1"/>
    <col min="6187" max="6187" width="2.25" style="6" customWidth="1"/>
    <col min="6188" max="6188" width="1.625" style="6" customWidth="1"/>
    <col min="6189" max="6189" width="3.125" style="6" customWidth="1"/>
    <col min="6190" max="6190" width="2.625" style="6" customWidth="1"/>
    <col min="6191" max="6193" width="1.625" style="6" customWidth="1"/>
    <col min="6194" max="6194" width="4.5" style="6" customWidth="1"/>
    <col min="6195" max="6198" width="1.625" style="6" customWidth="1"/>
    <col min="6199" max="6202" width="2" style="6" customWidth="1"/>
    <col min="6203" max="6203" width="0.75" style="6" customWidth="1"/>
    <col min="6204" max="6205" width="1.625" style="6" customWidth="1"/>
    <col min="6206" max="6207" width="4.125" style="6" bestFit="1" customWidth="1"/>
    <col min="6208" max="6300" width="1.625" style="6" customWidth="1"/>
    <col min="6301" max="6400" width="9" style="6"/>
    <col min="6401" max="6401" width="1.625" style="6" customWidth="1"/>
    <col min="6402" max="6402" width="2.25" style="6" customWidth="1"/>
    <col min="6403" max="6403" width="3.125" style="6" customWidth="1"/>
    <col min="6404" max="6408" width="1.625" style="6" customWidth="1"/>
    <col min="6409" max="6409" width="2.5" style="6" customWidth="1"/>
    <col min="6410" max="6410" width="2.875" style="6" customWidth="1"/>
    <col min="6411" max="6422" width="1.625" style="6" customWidth="1"/>
    <col min="6423" max="6424" width="1.875" style="6" customWidth="1"/>
    <col min="6425" max="6425" width="2" style="6" customWidth="1"/>
    <col min="6426" max="6426" width="2.25" style="6" customWidth="1"/>
    <col min="6427" max="6427" width="1.875" style="6" customWidth="1"/>
    <col min="6428" max="6430" width="2.125" style="6" customWidth="1"/>
    <col min="6431" max="6438" width="1.625" style="6" customWidth="1"/>
    <col min="6439" max="6439" width="1.875" style="6" customWidth="1"/>
    <col min="6440" max="6440" width="1.625" style="6" customWidth="1"/>
    <col min="6441" max="6441" width="2.25" style="6" customWidth="1"/>
    <col min="6442" max="6442" width="1.625" style="6" customWidth="1"/>
    <col min="6443" max="6443" width="2.25" style="6" customWidth="1"/>
    <col min="6444" max="6444" width="1.625" style="6" customWidth="1"/>
    <col min="6445" max="6445" width="3.125" style="6" customWidth="1"/>
    <col min="6446" max="6446" width="2.625" style="6" customWidth="1"/>
    <col min="6447" max="6449" width="1.625" style="6" customWidth="1"/>
    <col min="6450" max="6450" width="4.5" style="6" customWidth="1"/>
    <col min="6451" max="6454" width="1.625" style="6" customWidth="1"/>
    <col min="6455" max="6458" width="2" style="6" customWidth="1"/>
    <col min="6459" max="6459" width="0.75" style="6" customWidth="1"/>
    <col min="6460" max="6461" width="1.625" style="6" customWidth="1"/>
    <col min="6462" max="6463" width="4.125" style="6" bestFit="1" customWidth="1"/>
    <col min="6464" max="6556" width="1.625" style="6" customWidth="1"/>
    <col min="6557" max="6656" width="9" style="6"/>
    <col min="6657" max="6657" width="1.625" style="6" customWidth="1"/>
    <col min="6658" max="6658" width="2.25" style="6" customWidth="1"/>
    <col min="6659" max="6659" width="3.125" style="6" customWidth="1"/>
    <col min="6660" max="6664" width="1.625" style="6" customWidth="1"/>
    <col min="6665" max="6665" width="2.5" style="6" customWidth="1"/>
    <col min="6666" max="6666" width="2.875" style="6" customWidth="1"/>
    <col min="6667" max="6678" width="1.625" style="6" customWidth="1"/>
    <col min="6679" max="6680" width="1.875" style="6" customWidth="1"/>
    <col min="6681" max="6681" width="2" style="6" customWidth="1"/>
    <col min="6682" max="6682" width="2.25" style="6" customWidth="1"/>
    <col min="6683" max="6683" width="1.875" style="6" customWidth="1"/>
    <col min="6684" max="6686" width="2.125" style="6" customWidth="1"/>
    <col min="6687" max="6694" width="1.625" style="6" customWidth="1"/>
    <col min="6695" max="6695" width="1.875" style="6" customWidth="1"/>
    <col min="6696" max="6696" width="1.625" style="6" customWidth="1"/>
    <col min="6697" max="6697" width="2.25" style="6" customWidth="1"/>
    <col min="6698" max="6698" width="1.625" style="6" customWidth="1"/>
    <col min="6699" max="6699" width="2.25" style="6" customWidth="1"/>
    <col min="6700" max="6700" width="1.625" style="6" customWidth="1"/>
    <col min="6701" max="6701" width="3.125" style="6" customWidth="1"/>
    <col min="6702" max="6702" width="2.625" style="6" customWidth="1"/>
    <col min="6703" max="6705" width="1.625" style="6" customWidth="1"/>
    <col min="6706" max="6706" width="4.5" style="6" customWidth="1"/>
    <col min="6707" max="6710" width="1.625" style="6" customWidth="1"/>
    <col min="6711" max="6714" width="2" style="6" customWidth="1"/>
    <col min="6715" max="6715" width="0.75" style="6" customWidth="1"/>
    <col min="6716" max="6717" width="1.625" style="6" customWidth="1"/>
    <col min="6718" max="6719" width="4.125" style="6" bestFit="1" customWidth="1"/>
    <col min="6720" max="6812" width="1.625" style="6" customWidth="1"/>
    <col min="6813" max="6912" width="9" style="6"/>
    <col min="6913" max="6913" width="1.625" style="6" customWidth="1"/>
    <col min="6914" max="6914" width="2.25" style="6" customWidth="1"/>
    <col min="6915" max="6915" width="3.125" style="6" customWidth="1"/>
    <col min="6916" max="6920" width="1.625" style="6" customWidth="1"/>
    <col min="6921" max="6921" width="2.5" style="6" customWidth="1"/>
    <col min="6922" max="6922" width="2.875" style="6" customWidth="1"/>
    <col min="6923" max="6934" width="1.625" style="6" customWidth="1"/>
    <col min="6935" max="6936" width="1.875" style="6" customWidth="1"/>
    <col min="6937" max="6937" width="2" style="6" customWidth="1"/>
    <col min="6938" max="6938" width="2.25" style="6" customWidth="1"/>
    <col min="6939" max="6939" width="1.875" style="6" customWidth="1"/>
    <col min="6940" max="6942" width="2.125" style="6" customWidth="1"/>
    <col min="6943" max="6950" width="1.625" style="6" customWidth="1"/>
    <col min="6951" max="6951" width="1.875" style="6" customWidth="1"/>
    <col min="6952" max="6952" width="1.625" style="6" customWidth="1"/>
    <col min="6953" max="6953" width="2.25" style="6" customWidth="1"/>
    <col min="6954" max="6954" width="1.625" style="6" customWidth="1"/>
    <col min="6955" max="6955" width="2.25" style="6" customWidth="1"/>
    <col min="6956" max="6956" width="1.625" style="6" customWidth="1"/>
    <col min="6957" max="6957" width="3.125" style="6" customWidth="1"/>
    <col min="6958" max="6958" width="2.625" style="6" customWidth="1"/>
    <col min="6959" max="6961" width="1.625" style="6" customWidth="1"/>
    <col min="6962" max="6962" width="4.5" style="6" customWidth="1"/>
    <col min="6963" max="6966" width="1.625" style="6" customWidth="1"/>
    <col min="6967" max="6970" width="2" style="6" customWidth="1"/>
    <col min="6971" max="6971" width="0.75" style="6" customWidth="1"/>
    <col min="6972" max="6973" width="1.625" style="6" customWidth="1"/>
    <col min="6974" max="6975" width="4.125" style="6" bestFit="1" customWidth="1"/>
    <col min="6976" max="7068" width="1.625" style="6" customWidth="1"/>
    <col min="7069" max="7168" width="9" style="6"/>
    <col min="7169" max="7169" width="1.625" style="6" customWidth="1"/>
    <col min="7170" max="7170" width="2.25" style="6" customWidth="1"/>
    <col min="7171" max="7171" width="3.125" style="6" customWidth="1"/>
    <col min="7172" max="7176" width="1.625" style="6" customWidth="1"/>
    <col min="7177" max="7177" width="2.5" style="6" customWidth="1"/>
    <col min="7178" max="7178" width="2.875" style="6" customWidth="1"/>
    <col min="7179" max="7190" width="1.625" style="6" customWidth="1"/>
    <col min="7191" max="7192" width="1.875" style="6" customWidth="1"/>
    <col min="7193" max="7193" width="2" style="6" customWidth="1"/>
    <col min="7194" max="7194" width="2.25" style="6" customWidth="1"/>
    <col min="7195" max="7195" width="1.875" style="6" customWidth="1"/>
    <col min="7196" max="7198" width="2.125" style="6" customWidth="1"/>
    <col min="7199" max="7206" width="1.625" style="6" customWidth="1"/>
    <col min="7207" max="7207" width="1.875" style="6" customWidth="1"/>
    <col min="7208" max="7208" width="1.625" style="6" customWidth="1"/>
    <col min="7209" max="7209" width="2.25" style="6" customWidth="1"/>
    <col min="7210" max="7210" width="1.625" style="6" customWidth="1"/>
    <col min="7211" max="7211" width="2.25" style="6" customWidth="1"/>
    <col min="7212" max="7212" width="1.625" style="6" customWidth="1"/>
    <col min="7213" max="7213" width="3.125" style="6" customWidth="1"/>
    <col min="7214" max="7214" width="2.625" style="6" customWidth="1"/>
    <col min="7215" max="7217" width="1.625" style="6" customWidth="1"/>
    <col min="7218" max="7218" width="4.5" style="6" customWidth="1"/>
    <col min="7219" max="7222" width="1.625" style="6" customWidth="1"/>
    <col min="7223" max="7226" width="2" style="6" customWidth="1"/>
    <col min="7227" max="7227" width="0.75" style="6" customWidth="1"/>
    <col min="7228" max="7229" width="1.625" style="6" customWidth="1"/>
    <col min="7230" max="7231" width="4.125" style="6" bestFit="1" customWidth="1"/>
    <col min="7232" max="7324" width="1.625" style="6" customWidth="1"/>
    <col min="7325" max="7424" width="9" style="6"/>
    <col min="7425" max="7425" width="1.625" style="6" customWidth="1"/>
    <col min="7426" max="7426" width="2.25" style="6" customWidth="1"/>
    <col min="7427" max="7427" width="3.125" style="6" customWidth="1"/>
    <col min="7428" max="7432" width="1.625" style="6" customWidth="1"/>
    <col min="7433" max="7433" width="2.5" style="6" customWidth="1"/>
    <col min="7434" max="7434" width="2.875" style="6" customWidth="1"/>
    <col min="7435" max="7446" width="1.625" style="6" customWidth="1"/>
    <col min="7447" max="7448" width="1.875" style="6" customWidth="1"/>
    <col min="7449" max="7449" width="2" style="6" customWidth="1"/>
    <col min="7450" max="7450" width="2.25" style="6" customWidth="1"/>
    <col min="7451" max="7451" width="1.875" style="6" customWidth="1"/>
    <col min="7452" max="7454" width="2.125" style="6" customWidth="1"/>
    <col min="7455" max="7462" width="1.625" style="6" customWidth="1"/>
    <col min="7463" max="7463" width="1.875" style="6" customWidth="1"/>
    <col min="7464" max="7464" width="1.625" style="6" customWidth="1"/>
    <col min="7465" max="7465" width="2.25" style="6" customWidth="1"/>
    <col min="7466" max="7466" width="1.625" style="6" customWidth="1"/>
    <col min="7467" max="7467" width="2.25" style="6" customWidth="1"/>
    <col min="7468" max="7468" width="1.625" style="6" customWidth="1"/>
    <col min="7469" max="7469" width="3.125" style="6" customWidth="1"/>
    <col min="7470" max="7470" width="2.625" style="6" customWidth="1"/>
    <col min="7471" max="7473" width="1.625" style="6" customWidth="1"/>
    <col min="7474" max="7474" width="4.5" style="6" customWidth="1"/>
    <col min="7475" max="7478" width="1.625" style="6" customWidth="1"/>
    <col min="7479" max="7482" width="2" style="6" customWidth="1"/>
    <col min="7483" max="7483" width="0.75" style="6" customWidth="1"/>
    <col min="7484" max="7485" width="1.625" style="6" customWidth="1"/>
    <col min="7486" max="7487" width="4.125" style="6" bestFit="1" customWidth="1"/>
    <col min="7488" max="7580" width="1.625" style="6" customWidth="1"/>
    <col min="7581" max="7680" width="9" style="6"/>
    <col min="7681" max="7681" width="1.625" style="6" customWidth="1"/>
    <col min="7682" max="7682" width="2.25" style="6" customWidth="1"/>
    <col min="7683" max="7683" width="3.125" style="6" customWidth="1"/>
    <col min="7684" max="7688" width="1.625" style="6" customWidth="1"/>
    <col min="7689" max="7689" width="2.5" style="6" customWidth="1"/>
    <col min="7690" max="7690" width="2.875" style="6" customWidth="1"/>
    <col min="7691" max="7702" width="1.625" style="6" customWidth="1"/>
    <col min="7703" max="7704" width="1.875" style="6" customWidth="1"/>
    <col min="7705" max="7705" width="2" style="6" customWidth="1"/>
    <col min="7706" max="7706" width="2.25" style="6" customWidth="1"/>
    <col min="7707" max="7707" width="1.875" style="6" customWidth="1"/>
    <col min="7708" max="7710" width="2.125" style="6" customWidth="1"/>
    <col min="7711" max="7718" width="1.625" style="6" customWidth="1"/>
    <col min="7719" max="7719" width="1.875" style="6" customWidth="1"/>
    <col min="7720" max="7720" width="1.625" style="6" customWidth="1"/>
    <col min="7721" max="7721" width="2.25" style="6" customWidth="1"/>
    <col min="7722" max="7722" width="1.625" style="6" customWidth="1"/>
    <col min="7723" max="7723" width="2.25" style="6" customWidth="1"/>
    <col min="7724" max="7724" width="1.625" style="6" customWidth="1"/>
    <col min="7725" max="7725" width="3.125" style="6" customWidth="1"/>
    <col min="7726" max="7726" width="2.625" style="6" customWidth="1"/>
    <col min="7727" max="7729" width="1.625" style="6" customWidth="1"/>
    <col min="7730" max="7730" width="4.5" style="6" customWidth="1"/>
    <col min="7731" max="7734" width="1.625" style="6" customWidth="1"/>
    <col min="7735" max="7738" width="2" style="6" customWidth="1"/>
    <col min="7739" max="7739" width="0.75" style="6" customWidth="1"/>
    <col min="7740" max="7741" width="1.625" style="6" customWidth="1"/>
    <col min="7742" max="7743" width="4.125" style="6" bestFit="1" customWidth="1"/>
    <col min="7744" max="7836" width="1.625" style="6" customWidth="1"/>
    <col min="7837" max="7936" width="9" style="6"/>
    <col min="7937" max="7937" width="1.625" style="6" customWidth="1"/>
    <col min="7938" max="7938" width="2.25" style="6" customWidth="1"/>
    <col min="7939" max="7939" width="3.125" style="6" customWidth="1"/>
    <col min="7940" max="7944" width="1.625" style="6" customWidth="1"/>
    <col min="7945" max="7945" width="2.5" style="6" customWidth="1"/>
    <col min="7946" max="7946" width="2.875" style="6" customWidth="1"/>
    <col min="7947" max="7958" width="1.625" style="6" customWidth="1"/>
    <col min="7959" max="7960" width="1.875" style="6" customWidth="1"/>
    <col min="7961" max="7961" width="2" style="6" customWidth="1"/>
    <col min="7962" max="7962" width="2.25" style="6" customWidth="1"/>
    <col min="7963" max="7963" width="1.875" style="6" customWidth="1"/>
    <col min="7964" max="7966" width="2.125" style="6" customWidth="1"/>
    <col min="7967" max="7974" width="1.625" style="6" customWidth="1"/>
    <col min="7975" max="7975" width="1.875" style="6" customWidth="1"/>
    <col min="7976" max="7976" width="1.625" style="6" customWidth="1"/>
    <col min="7977" max="7977" width="2.25" style="6" customWidth="1"/>
    <col min="7978" max="7978" width="1.625" style="6" customWidth="1"/>
    <col min="7979" max="7979" width="2.25" style="6" customWidth="1"/>
    <col min="7980" max="7980" width="1.625" style="6" customWidth="1"/>
    <col min="7981" max="7981" width="3.125" style="6" customWidth="1"/>
    <col min="7982" max="7982" width="2.625" style="6" customWidth="1"/>
    <col min="7983" max="7985" width="1.625" style="6" customWidth="1"/>
    <col min="7986" max="7986" width="4.5" style="6" customWidth="1"/>
    <col min="7987" max="7990" width="1.625" style="6" customWidth="1"/>
    <col min="7991" max="7994" width="2" style="6" customWidth="1"/>
    <col min="7995" max="7995" width="0.75" style="6" customWidth="1"/>
    <col min="7996" max="7997" width="1.625" style="6" customWidth="1"/>
    <col min="7998" max="7999" width="4.125" style="6" bestFit="1" customWidth="1"/>
    <col min="8000" max="8092" width="1.625" style="6" customWidth="1"/>
    <col min="8093" max="8192" width="9" style="6"/>
    <col min="8193" max="8193" width="1.625" style="6" customWidth="1"/>
    <col min="8194" max="8194" width="2.25" style="6" customWidth="1"/>
    <col min="8195" max="8195" width="3.125" style="6" customWidth="1"/>
    <col min="8196" max="8200" width="1.625" style="6" customWidth="1"/>
    <col min="8201" max="8201" width="2.5" style="6" customWidth="1"/>
    <col min="8202" max="8202" width="2.875" style="6" customWidth="1"/>
    <col min="8203" max="8214" width="1.625" style="6" customWidth="1"/>
    <col min="8215" max="8216" width="1.875" style="6" customWidth="1"/>
    <col min="8217" max="8217" width="2" style="6" customWidth="1"/>
    <col min="8218" max="8218" width="2.25" style="6" customWidth="1"/>
    <col min="8219" max="8219" width="1.875" style="6" customWidth="1"/>
    <col min="8220" max="8222" width="2.125" style="6" customWidth="1"/>
    <col min="8223" max="8230" width="1.625" style="6" customWidth="1"/>
    <col min="8231" max="8231" width="1.875" style="6" customWidth="1"/>
    <col min="8232" max="8232" width="1.625" style="6" customWidth="1"/>
    <col min="8233" max="8233" width="2.25" style="6" customWidth="1"/>
    <col min="8234" max="8234" width="1.625" style="6" customWidth="1"/>
    <col min="8235" max="8235" width="2.25" style="6" customWidth="1"/>
    <col min="8236" max="8236" width="1.625" style="6" customWidth="1"/>
    <col min="8237" max="8237" width="3.125" style="6" customWidth="1"/>
    <col min="8238" max="8238" width="2.625" style="6" customWidth="1"/>
    <col min="8239" max="8241" width="1.625" style="6" customWidth="1"/>
    <col min="8242" max="8242" width="4.5" style="6" customWidth="1"/>
    <col min="8243" max="8246" width="1.625" style="6" customWidth="1"/>
    <col min="8247" max="8250" width="2" style="6" customWidth="1"/>
    <col min="8251" max="8251" width="0.75" style="6" customWidth="1"/>
    <col min="8252" max="8253" width="1.625" style="6" customWidth="1"/>
    <col min="8254" max="8255" width="4.125" style="6" bestFit="1" customWidth="1"/>
    <col min="8256" max="8348" width="1.625" style="6" customWidth="1"/>
    <col min="8349" max="8448" width="9" style="6"/>
    <col min="8449" max="8449" width="1.625" style="6" customWidth="1"/>
    <col min="8450" max="8450" width="2.25" style="6" customWidth="1"/>
    <col min="8451" max="8451" width="3.125" style="6" customWidth="1"/>
    <col min="8452" max="8456" width="1.625" style="6" customWidth="1"/>
    <col min="8457" max="8457" width="2.5" style="6" customWidth="1"/>
    <col min="8458" max="8458" width="2.875" style="6" customWidth="1"/>
    <col min="8459" max="8470" width="1.625" style="6" customWidth="1"/>
    <col min="8471" max="8472" width="1.875" style="6" customWidth="1"/>
    <col min="8473" max="8473" width="2" style="6" customWidth="1"/>
    <col min="8474" max="8474" width="2.25" style="6" customWidth="1"/>
    <col min="8475" max="8475" width="1.875" style="6" customWidth="1"/>
    <col min="8476" max="8478" width="2.125" style="6" customWidth="1"/>
    <col min="8479" max="8486" width="1.625" style="6" customWidth="1"/>
    <col min="8487" max="8487" width="1.875" style="6" customWidth="1"/>
    <col min="8488" max="8488" width="1.625" style="6" customWidth="1"/>
    <col min="8489" max="8489" width="2.25" style="6" customWidth="1"/>
    <col min="8490" max="8490" width="1.625" style="6" customWidth="1"/>
    <col min="8491" max="8491" width="2.25" style="6" customWidth="1"/>
    <col min="8492" max="8492" width="1.625" style="6" customWidth="1"/>
    <col min="8493" max="8493" width="3.125" style="6" customWidth="1"/>
    <col min="8494" max="8494" width="2.625" style="6" customWidth="1"/>
    <col min="8495" max="8497" width="1.625" style="6" customWidth="1"/>
    <col min="8498" max="8498" width="4.5" style="6" customWidth="1"/>
    <col min="8499" max="8502" width="1.625" style="6" customWidth="1"/>
    <col min="8503" max="8506" width="2" style="6" customWidth="1"/>
    <col min="8507" max="8507" width="0.75" style="6" customWidth="1"/>
    <col min="8508" max="8509" width="1.625" style="6" customWidth="1"/>
    <col min="8510" max="8511" width="4.125" style="6" bestFit="1" customWidth="1"/>
    <col min="8512" max="8604" width="1.625" style="6" customWidth="1"/>
    <col min="8605" max="8704" width="9" style="6"/>
    <col min="8705" max="8705" width="1.625" style="6" customWidth="1"/>
    <col min="8706" max="8706" width="2.25" style="6" customWidth="1"/>
    <col min="8707" max="8707" width="3.125" style="6" customWidth="1"/>
    <col min="8708" max="8712" width="1.625" style="6" customWidth="1"/>
    <col min="8713" max="8713" width="2.5" style="6" customWidth="1"/>
    <col min="8714" max="8714" width="2.875" style="6" customWidth="1"/>
    <col min="8715" max="8726" width="1.625" style="6" customWidth="1"/>
    <col min="8727" max="8728" width="1.875" style="6" customWidth="1"/>
    <col min="8729" max="8729" width="2" style="6" customWidth="1"/>
    <col min="8730" max="8730" width="2.25" style="6" customWidth="1"/>
    <col min="8731" max="8731" width="1.875" style="6" customWidth="1"/>
    <col min="8732" max="8734" width="2.125" style="6" customWidth="1"/>
    <col min="8735" max="8742" width="1.625" style="6" customWidth="1"/>
    <col min="8743" max="8743" width="1.875" style="6" customWidth="1"/>
    <col min="8744" max="8744" width="1.625" style="6" customWidth="1"/>
    <col min="8745" max="8745" width="2.25" style="6" customWidth="1"/>
    <col min="8746" max="8746" width="1.625" style="6" customWidth="1"/>
    <col min="8747" max="8747" width="2.25" style="6" customWidth="1"/>
    <col min="8748" max="8748" width="1.625" style="6" customWidth="1"/>
    <col min="8749" max="8749" width="3.125" style="6" customWidth="1"/>
    <col min="8750" max="8750" width="2.625" style="6" customWidth="1"/>
    <col min="8751" max="8753" width="1.625" style="6" customWidth="1"/>
    <col min="8754" max="8754" width="4.5" style="6" customWidth="1"/>
    <col min="8755" max="8758" width="1.625" style="6" customWidth="1"/>
    <col min="8759" max="8762" width="2" style="6" customWidth="1"/>
    <col min="8763" max="8763" width="0.75" style="6" customWidth="1"/>
    <col min="8764" max="8765" width="1.625" style="6" customWidth="1"/>
    <col min="8766" max="8767" width="4.125" style="6" bestFit="1" customWidth="1"/>
    <col min="8768" max="8860" width="1.625" style="6" customWidth="1"/>
    <col min="8861" max="8960" width="9" style="6"/>
    <col min="8961" max="8961" width="1.625" style="6" customWidth="1"/>
    <col min="8962" max="8962" width="2.25" style="6" customWidth="1"/>
    <col min="8963" max="8963" width="3.125" style="6" customWidth="1"/>
    <col min="8964" max="8968" width="1.625" style="6" customWidth="1"/>
    <col min="8969" max="8969" width="2.5" style="6" customWidth="1"/>
    <col min="8970" max="8970" width="2.875" style="6" customWidth="1"/>
    <col min="8971" max="8982" width="1.625" style="6" customWidth="1"/>
    <col min="8983" max="8984" width="1.875" style="6" customWidth="1"/>
    <col min="8985" max="8985" width="2" style="6" customWidth="1"/>
    <col min="8986" max="8986" width="2.25" style="6" customWidth="1"/>
    <col min="8987" max="8987" width="1.875" style="6" customWidth="1"/>
    <col min="8988" max="8990" width="2.125" style="6" customWidth="1"/>
    <col min="8991" max="8998" width="1.625" style="6" customWidth="1"/>
    <col min="8999" max="8999" width="1.875" style="6" customWidth="1"/>
    <col min="9000" max="9000" width="1.625" style="6" customWidth="1"/>
    <col min="9001" max="9001" width="2.25" style="6" customWidth="1"/>
    <col min="9002" max="9002" width="1.625" style="6" customWidth="1"/>
    <col min="9003" max="9003" width="2.25" style="6" customWidth="1"/>
    <col min="9004" max="9004" width="1.625" style="6" customWidth="1"/>
    <col min="9005" max="9005" width="3.125" style="6" customWidth="1"/>
    <col min="9006" max="9006" width="2.625" style="6" customWidth="1"/>
    <col min="9007" max="9009" width="1.625" style="6" customWidth="1"/>
    <col min="9010" max="9010" width="4.5" style="6" customWidth="1"/>
    <col min="9011" max="9014" width="1.625" style="6" customWidth="1"/>
    <col min="9015" max="9018" width="2" style="6" customWidth="1"/>
    <col min="9019" max="9019" width="0.75" style="6" customWidth="1"/>
    <col min="9020" max="9021" width="1.625" style="6" customWidth="1"/>
    <col min="9022" max="9023" width="4.125" style="6" bestFit="1" customWidth="1"/>
    <col min="9024" max="9116" width="1.625" style="6" customWidth="1"/>
    <col min="9117" max="9216" width="9" style="6"/>
    <col min="9217" max="9217" width="1.625" style="6" customWidth="1"/>
    <col min="9218" max="9218" width="2.25" style="6" customWidth="1"/>
    <col min="9219" max="9219" width="3.125" style="6" customWidth="1"/>
    <col min="9220" max="9224" width="1.625" style="6" customWidth="1"/>
    <col min="9225" max="9225" width="2.5" style="6" customWidth="1"/>
    <col min="9226" max="9226" width="2.875" style="6" customWidth="1"/>
    <col min="9227" max="9238" width="1.625" style="6" customWidth="1"/>
    <col min="9239" max="9240" width="1.875" style="6" customWidth="1"/>
    <col min="9241" max="9241" width="2" style="6" customWidth="1"/>
    <col min="9242" max="9242" width="2.25" style="6" customWidth="1"/>
    <col min="9243" max="9243" width="1.875" style="6" customWidth="1"/>
    <col min="9244" max="9246" width="2.125" style="6" customWidth="1"/>
    <col min="9247" max="9254" width="1.625" style="6" customWidth="1"/>
    <col min="9255" max="9255" width="1.875" style="6" customWidth="1"/>
    <col min="9256" max="9256" width="1.625" style="6" customWidth="1"/>
    <col min="9257" max="9257" width="2.25" style="6" customWidth="1"/>
    <col min="9258" max="9258" width="1.625" style="6" customWidth="1"/>
    <col min="9259" max="9259" width="2.25" style="6" customWidth="1"/>
    <col min="9260" max="9260" width="1.625" style="6" customWidth="1"/>
    <col min="9261" max="9261" width="3.125" style="6" customWidth="1"/>
    <col min="9262" max="9262" width="2.625" style="6" customWidth="1"/>
    <col min="9263" max="9265" width="1.625" style="6" customWidth="1"/>
    <col min="9266" max="9266" width="4.5" style="6" customWidth="1"/>
    <col min="9267" max="9270" width="1.625" style="6" customWidth="1"/>
    <col min="9271" max="9274" width="2" style="6" customWidth="1"/>
    <col min="9275" max="9275" width="0.75" style="6" customWidth="1"/>
    <col min="9276" max="9277" width="1.625" style="6" customWidth="1"/>
    <col min="9278" max="9279" width="4.125" style="6" bestFit="1" customWidth="1"/>
    <col min="9280" max="9372" width="1.625" style="6" customWidth="1"/>
    <col min="9373" max="9472" width="9" style="6"/>
    <col min="9473" max="9473" width="1.625" style="6" customWidth="1"/>
    <col min="9474" max="9474" width="2.25" style="6" customWidth="1"/>
    <col min="9475" max="9475" width="3.125" style="6" customWidth="1"/>
    <col min="9476" max="9480" width="1.625" style="6" customWidth="1"/>
    <col min="9481" max="9481" width="2.5" style="6" customWidth="1"/>
    <col min="9482" max="9482" width="2.875" style="6" customWidth="1"/>
    <col min="9483" max="9494" width="1.625" style="6" customWidth="1"/>
    <col min="9495" max="9496" width="1.875" style="6" customWidth="1"/>
    <col min="9497" max="9497" width="2" style="6" customWidth="1"/>
    <col min="9498" max="9498" width="2.25" style="6" customWidth="1"/>
    <col min="9499" max="9499" width="1.875" style="6" customWidth="1"/>
    <col min="9500" max="9502" width="2.125" style="6" customWidth="1"/>
    <col min="9503" max="9510" width="1.625" style="6" customWidth="1"/>
    <col min="9511" max="9511" width="1.875" style="6" customWidth="1"/>
    <col min="9512" max="9512" width="1.625" style="6" customWidth="1"/>
    <col min="9513" max="9513" width="2.25" style="6" customWidth="1"/>
    <col min="9514" max="9514" width="1.625" style="6" customWidth="1"/>
    <col min="9515" max="9515" width="2.25" style="6" customWidth="1"/>
    <col min="9516" max="9516" width="1.625" style="6" customWidth="1"/>
    <col min="9517" max="9517" width="3.125" style="6" customWidth="1"/>
    <col min="9518" max="9518" width="2.625" style="6" customWidth="1"/>
    <col min="9519" max="9521" width="1.625" style="6" customWidth="1"/>
    <col min="9522" max="9522" width="4.5" style="6" customWidth="1"/>
    <col min="9523" max="9526" width="1.625" style="6" customWidth="1"/>
    <col min="9527" max="9530" width="2" style="6" customWidth="1"/>
    <col min="9531" max="9531" width="0.75" style="6" customWidth="1"/>
    <col min="9532" max="9533" width="1.625" style="6" customWidth="1"/>
    <col min="9534" max="9535" width="4.125" style="6" bestFit="1" customWidth="1"/>
    <col min="9536" max="9628" width="1.625" style="6" customWidth="1"/>
    <col min="9629" max="9728" width="9" style="6"/>
    <col min="9729" max="9729" width="1.625" style="6" customWidth="1"/>
    <col min="9730" max="9730" width="2.25" style="6" customWidth="1"/>
    <col min="9731" max="9731" width="3.125" style="6" customWidth="1"/>
    <col min="9732" max="9736" width="1.625" style="6" customWidth="1"/>
    <col min="9737" max="9737" width="2.5" style="6" customWidth="1"/>
    <col min="9738" max="9738" width="2.875" style="6" customWidth="1"/>
    <col min="9739" max="9750" width="1.625" style="6" customWidth="1"/>
    <col min="9751" max="9752" width="1.875" style="6" customWidth="1"/>
    <col min="9753" max="9753" width="2" style="6" customWidth="1"/>
    <col min="9754" max="9754" width="2.25" style="6" customWidth="1"/>
    <col min="9755" max="9755" width="1.875" style="6" customWidth="1"/>
    <col min="9756" max="9758" width="2.125" style="6" customWidth="1"/>
    <col min="9759" max="9766" width="1.625" style="6" customWidth="1"/>
    <col min="9767" max="9767" width="1.875" style="6" customWidth="1"/>
    <col min="9768" max="9768" width="1.625" style="6" customWidth="1"/>
    <col min="9769" max="9769" width="2.25" style="6" customWidth="1"/>
    <col min="9770" max="9770" width="1.625" style="6" customWidth="1"/>
    <col min="9771" max="9771" width="2.25" style="6" customWidth="1"/>
    <col min="9772" max="9772" width="1.625" style="6" customWidth="1"/>
    <col min="9773" max="9773" width="3.125" style="6" customWidth="1"/>
    <col min="9774" max="9774" width="2.625" style="6" customWidth="1"/>
    <col min="9775" max="9777" width="1.625" style="6" customWidth="1"/>
    <col min="9778" max="9778" width="4.5" style="6" customWidth="1"/>
    <col min="9779" max="9782" width="1.625" style="6" customWidth="1"/>
    <col min="9783" max="9786" width="2" style="6" customWidth="1"/>
    <col min="9787" max="9787" width="0.75" style="6" customWidth="1"/>
    <col min="9788" max="9789" width="1.625" style="6" customWidth="1"/>
    <col min="9790" max="9791" width="4.125" style="6" bestFit="1" customWidth="1"/>
    <col min="9792" max="9884" width="1.625" style="6" customWidth="1"/>
    <col min="9885" max="9984" width="9" style="6"/>
    <col min="9985" max="9985" width="1.625" style="6" customWidth="1"/>
    <col min="9986" max="9986" width="2.25" style="6" customWidth="1"/>
    <col min="9987" max="9987" width="3.125" style="6" customWidth="1"/>
    <col min="9988" max="9992" width="1.625" style="6" customWidth="1"/>
    <col min="9993" max="9993" width="2.5" style="6" customWidth="1"/>
    <col min="9994" max="9994" width="2.875" style="6" customWidth="1"/>
    <col min="9995" max="10006" width="1.625" style="6" customWidth="1"/>
    <col min="10007" max="10008" width="1.875" style="6" customWidth="1"/>
    <col min="10009" max="10009" width="2" style="6" customWidth="1"/>
    <col min="10010" max="10010" width="2.25" style="6" customWidth="1"/>
    <col min="10011" max="10011" width="1.875" style="6" customWidth="1"/>
    <col min="10012" max="10014" width="2.125" style="6" customWidth="1"/>
    <col min="10015" max="10022" width="1.625" style="6" customWidth="1"/>
    <col min="10023" max="10023" width="1.875" style="6" customWidth="1"/>
    <col min="10024" max="10024" width="1.625" style="6" customWidth="1"/>
    <col min="10025" max="10025" width="2.25" style="6" customWidth="1"/>
    <col min="10026" max="10026" width="1.625" style="6" customWidth="1"/>
    <col min="10027" max="10027" width="2.25" style="6" customWidth="1"/>
    <col min="10028" max="10028" width="1.625" style="6" customWidth="1"/>
    <col min="10029" max="10029" width="3.125" style="6" customWidth="1"/>
    <col min="10030" max="10030" width="2.625" style="6" customWidth="1"/>
    <col min="10031" max="10033" width="1.625" style="6" customWidth="1"/>
    <col min="10034" max="10034" width="4.5" style="6" customWidth="1"/>
    <col min="10035" max="10038" width="1.625" style="6" customWidth="1"/>
    <col min="10039" max="10042" width="2" style="6" customWidth="1"/>
    <col min="10043" max="10043" width="0.75" style="6" customWidth="1"/>
    <col min="10044" max="10045" width="1.625" style="6" customWidth="1"/>
    <col min="10046" max="10047" width="4.125" style="6" bestFit="1" customWidth="1"/>
    <col min="10048" max="10140" width="1.625" style="6" customWidth="1"/>
    <col min="10141" max="10240" width="9" style="6"/>
    <col min="10241" max="10241" width="1.625" style="6" customWidth="1"/>
    <col min="10242" max="10242" width="2.25" style="6" customWidth="1"/>
    <col min="10243" max="10243" width="3.125" style="6" customWidth="1"/>
    <col min="10244" max="10248" width="1.625" style="6" customWidth="1"/>
    <col min="10249" max="10249" width="2.5" style="6" customWidth="1"/>
    <col min="10250" max="10250" width="2.875" style="6" customWidth="1"/>
    <col min="10251" max="10262" width="1.625" style="6" customWidth="1"/>
    <col min="10263" max="10264" width="1.875" style="6" customWidth="1"/>
    <col min="10265" max="10265" width="2" style="6" customWidth="1"/>
    <col min="10266" max="10266" width="2.25" style="6" customWidth="1"/>
    <col min="10267" max="10267" width="1.875" style="6" customWidth="1"/>
    <col min="10268" max="10270" width="2.125" style="6" customWidth="1"/>
    <col min="10271" max="10278" width="1.625" style="6" customWidth="1"/>
    <col min="10279" max="10279" width="1.875" style="6" customWidth="1"/>
    <col min="10280" max="10280" width="1.625" style="6" customWidth="1"/>
    <col min="10281" max="10281" width="2.25" style="6" customWidth="1"/>
    <col min="10282" max="10282" width="1.625" style="6" customWidth="1"/>
    <col min="10283" max="10283" width="2.25" style="6" customWidth="1"/>
    <col min="10284" max="10284" width="1.625" style="6" customWidth="1"/>
    <col min="10285" max="10285" width="3.125" style="6" customWidth="1"/>
    <col min="10286" max="10286" width="2.625" style="6" customWidth="1"/>
    <col min="10287" max="10289" width="1.625" style="6" customWidth="1"/>
    <col min="10290" max="10290" width="4.5" style="6" customWidth="1"/>
    <col min="10291" max="10294" width="1.625" style="6" customWidth="1"/>
    <col min="10295" max="10298" width="2" style="6" customWidth="1"/>
    <col min="10299" max="10299" width="0.75" style="6" customWidth="1"/>
    <col min="10300" max="10301" width="1.625" style="6" customWidth="1"/>
    <col min="10302" max="10303" width="4.125" style="6" bestFit="1" customWidth="1"/>
    <col min="10304" max="10396" width="1.625" style="6" customWidth="1"/>
    <col min="10397" max="10496" width="9" style="6"/>
    <col min="10497" max="10497" width="1.625" style="6" customWidth="1"/>
    <col min="10498" max="10498" width="2.25" style="6" customWidth="1"/>
    <col min="10499" max="10499" width="3.125" style="6" customWidth="1"/>
    <col min="10500" max="10504" width="1.625" style="6" customWidth="1"/>
    <col min="10505" max="10505" width="2.5" style="6" customWidth="1"/>
    <col min="10506" max="10506" width="2.875" style="6" customWidth="1"/>
    <col min="10507" max="10518" width="1.625" style="6" customWidth="1"/>
    <col min="10519" max="10520" width="1.875" style="6" customWidth="1"/>
    <col min="10521" max="10521" width="2" style="6" customWidth="1"/>
    <col min="10522" max="10522" width="2.25" style="6" customWidth="1"/>
    <col min="10523" max="10523" width="1.875" style="6" customWidth="1"/>
    <col min="10524" max="10526" width="2.125" style="6" customWidth="1"/>
    <col min="10527" max="10534" width="1.625" style="6" customWidth="1"/>
    <col min="10535" max="10535" width="1.875" style="6" customWidth="1"/>
    <col min="10536" max="10536" width="1.625" style="6" customWidth="1"/>
    <col min="10537" max="10537" width="2.25" style="6" customWidth="1"/>
    <col min="10538" max="10538" width="1.625" style="6" customWidth="1"/>
    <col min="10539" max="10539" width="2.25" style="6" customWidth="1"/>
    <col min="10540" max="10540" width="1.625" style="6" customWidth="1"/>
    <col min="10541" max="10541" width="3.125" style="6" customWidth="1"/>
    <col min="10542" max="10542" width="2.625" style="6" customWidth="1"/>
    <col min="10543" max="10545" width="1.625" style="6" customWidth="1"/>
    <col min="10546" max="10546" width="4.5" style="6" customWidth="1"/>
    <col min="10547" max="10550" width="1.625" style="6" customWidth="1"/>
    <col min="10551" max="10554" width="2" style="6" customWidth="1"/>
    <col min="10555" max="10555" width="0.75" style="6" customWidth="1"/>
    <col min="10556" max="10557" width="1.625" style="6" customWidth="1"/>
    <col min="10558" max="10559" width="4.125" style="6" bestFit="1" customWidth="1"/>
    <col min="10560" max="10652" width="1.625" style="6" customWidth="1"/>
    <col min="10653" max="10752" width="9" style="6"/>
    <col min="10753" max="10753" width="1.625" style="6" customWidth="1"/>
    <col min="10754" max="10754" width="2.25" style="6" customWidth="1"/>
    <col min="10755" max="10755" width="3.125" style="6" customWidth="1"/>
    <col min="10756" max="10760" width="1.625" style="6" customWidth="1"/>
    <col min="10761" max="10761" width="2.5" style="6" customWidth="1"/>
    <col min="10762" max="10762" width="2.875" style="6" customWidth="1"/>
    <col min="10763" max="10774" width="1.625" style="6" customWidth="1"/>
    <col min="10775" max="10776" width="1.875" style="6" customWidth="1"/>
    <col min="10777" max="10777" width="2" style="6" customWidth="1"/>
    <col min="10778" max="10778" width="2.25" style="6" customWidth="1"/>
    <col min="10779" max="10779" width="1.875" style="6" customWidth="1"/>
    <col min="10780" max="10782" width="2.125" style="6" customWidth="1"/>
    <col min="10783" max="10790" width="1.625" style="6" customWidth="1"/>
    <col min="10791" max="10791" width="1.875" style="6" customWidth="1"/>
    <col min="10792" max="10792" width="1.625" style="6" customWidth="1"/>
    <col min="10793" max="10793" width="2.25" style="6" customWidth="1"/>
    <col min="10794" max="10794" width="1.625" style="6" customWidth="1"/>
    <col min="10795" max="10795" width="2.25" style="6" customWidth="1"/>
    <col min="10796" max="10796" width="1.625" style="6" customWidth="1"/>
    <col min="10797" max="10797" width="3.125" style="6" customWidth="1"/>
    <col min="10798" max="10798" width="2.625" style="6" customWidth="1"/>
    <col min="10799" max="10801" width="1.625" style="6" customWidth="1"/>
    <col min="10802" max="10802" width="4.5" style="6" customWidth="1"/>
    <col min="10803" max="10806" width="1.625" style="6" customWidth="1"/>
    <col min="10807" max="10810" width="2" style="6" customWidth="1"/>
    <col min="10811" max="10811" width="0.75" style="6" customWidth="1"/>
    <col min="10812" max="10813" width="1.625" style="6" customWidth="1"/>
    <col min="10814" max="10815" width="4.125" style="6" bestFit="1" customWidth="1"/>
    <col min="10816" max="10908" width="1.625" style="6" customWidth="1"/>
    <col min="10909" max="11008" width="9" style="6"/>
    <col min="11009" max="11009" width="1.625" style="6" customWidth="1"/>
    <col min="11010" max="11010" width="2.25" style="6" customWidth="1"/>
    <col min="11011" max="11011" width="3.125" style="6" customWidth="1"/>
    <col min="11012" max="11016" width="1.625" style="6" customWidth="1"/>
    <col min="11017" max="11017" width="2.5" style="6" customWidth="1"/>
    <col min="11018" max="11018" width="2.875" style="6" customWidth="1"/>
    <col min="11019" max="11030" width="1.625" style="6" customWidth="1"/>
    <col min="11031" max="11032" width="1.875" style="6" customWidth="1"/>
    <col min="11033" max="11033" width="2" style="6" customWidth="1"/>
    <col min="11034" max="11034" width="2.25" style="6" customWidth="1"/>
    <col min="11035" max="11035" width="1.875" style="6" customWidth="1"/>
    <col min="11036" max="11038" width="2.125" style="6" customWidth="1"/>
    <col min="11039" max="11046" width="1.625" style="6" customWidth="1"/>
    <col min="11047" max="11047" width="1.875" style="6" customWidth="1"/>
    <col min="11048" max="11048" width="1.625" style="6" customWidth="1"/>
    <col min="11049" max="11049" width="2.25" style="6" customWidth="1"/>
    <col min="11050" max="11050" width="1.625" style="6" customWidth="1"/>
    <col min="11051" max="11051" width="2.25" style="6" customWidth="1"/>
    <col min="11052" max="11052" width="1.625" style="6" customWidth="1"/>
    <col min="11053" max="11053" width="3.125" style="6" customWidth="1"/>
    <col min="11054" max="11054" width="2.625" style="6" customWidth="1"/>
    <col min="11055" max="11057" width="1.625" style="6" customWidth="1"/>
    <col min="11058" max="11058" width="4.5" style="6" customWidth="1"/>
    <col min="11059" max="11062" width="1.625" style="6" customWidth="1"/>
    <col min="11063" max="11066" width="2" style="6" customWidth="1"/>
    <col min="11067" max="11067" width="0.75" style="6" customWidth="1"/>
    <col min="11068" max="11069" width="1.625" style="6" customWidth="1"/>
    <col min="11070" max="11071" width="4.125" style="6" bestFit="1" customWidth="1"/>
    <col min="11072" max="11164" width="1.625" style="6" customWidth="1"/>
    <col min="11165" max="11264" width="9" style="6"/>
    <col min="11265" max="11265" width="1.625" style="6" customWidth="1"/>
    <col min="11266" max="11266" width="2.25" style="6" customWidth="1"/>
    <col min="11267" max="11267" width="3.125" style="6" customWidth="1"/>
    <col min="11268" max="11272" width="1.625" style="6" customWidth="1"/>
    <col min="11273" max="11273" width="2.5" style="6" customWidth="1"/>
    <col min="11274" max="11274" width="2.875" style="6" customWidth="1"/>
    <col min="11275" max="11286" width="1.625" style="6" customWidth="1"/>
    <col min="11287" max="11288" width="1.875" style="6" customWidth="1"/>
    <col min="11289" max="11289" width="2" style="6" customWidth="1"/>
    <col min="11290" max="11290" width="2.25" style="6" customWidth="1"/>
    <col min="11291" max="11291" width="1.875" style="6" customWidth="1"/>
    <col min="11292" max="11294" width="2.125" style="6" customWidth="1"/>
    <col min="11295" max="11302" width="1.625" style="6" customWidth="1"/>
    <col min="11303" max="11303" width="1.875" style="6" customWidth="1"/>
    <col min="11304" max="11304" width="1.625" style="6" customWidth="1"/>
    <col min="11305" max="11305" width="2.25" style="6" customWidth="1"/>
    <col min="11306" max="11306" width="1.625" style="6" customWidth="1"/>
    <col min="11307" max="11307" width="2.25" style="6" customWidth="1"/>
    <col min="11308" max="11308" width="1.625" style="6" customWidth="1"/>
    <col min="11309" max="11309" width="3.125" style="6" customWidth="1"/>
    <col min="11310" max="11310" width="2.625" style="6" customWidth="1"/>
    <col min="11311" max="11313" width="1.625" style="6" customWidth="1"/>
    <col min="11314" max="11314" width="4.5" style="6" customWidth="1"/>
    <col min="11315" max="11318" width="1.625" style="6" customWidth="1"/>
    <col min="11319" max="11322" width="2" style="6" customWidth="1"/>
    <col min="11323" max="11323" width="0.75" style="6" customWidth="1"/>
    <col min="11324" max="11325" width="1.625" style="6" customWidth="1"/>
    <col min="11326" max="11327" width="4.125" style="6" bestFit="1" customWidth="1"/>
    <col min="11328" max="11420" width="1.625" style="6" customWidth="1"/>
    <col min="11421" max="11520" width="9" style="6"/>
    <col min="11521" max="11521" width="1.625" style="6" customWidth="1"/>
    <col min="11522" max="11522" width="2.25" style="6" customWidth="1"/>
    <col min="11523" max="11523" width="3.125" style="6" customWidth="1"/>
    <col min="11524" max="11528" width="1.625" style="6" customWidth="1"/>
    <col min="11529" max="11529" width="2.5" style="6" customWidth="1"/>
    <col min="11530" max="11530" width="2.875" style="6" customWidth="1"/>
    <col min="11531" max="11542" width="1.625" style="6" customWidth="1"/>
    <col min="11543" max="11544" width="1.875" style="6" customWidth="1"/>
    <col min="11545" max="11545" width="2" style="6" customWidth="1"/>
    <col min="11546" max="11546" width="2.25" style="6" customWidth="1"/>
    <col min="11547" max="11547" width="1.875" style="6" customWidth="1"/>
    <col min="11548" max="11550" width="2.125" style="6" customWidth="1"/>
    <col min="11551" max="11558" width="1.625" style="6" customWidth="1"/>
    <col min="11559" max="11559" width="1.875" style="6" customWidth="1"/>
    <col min="11560" max="11560" width="1.625" style="6" customWidth="1"/>
    <col min="11561" max="11561" width="2.25" style="6" customWidth="1"/>
    <col min="11562" max="11562" width="1.625" style="6" customWidth="1"/>
    <col min="11563" max="11563" width="2.25" style="6" customWidth="1"/>
    <col min="11564" max="11564" width="1.625" style="6" customWidth="1"/>
    <col min="11565" max="11565" width="3.125" style="6" customWidth="1"/>
    <col min="11566" max="11566" width="2.625" style="6" customWidth="1"/>
    <col min="11567" max="11569" width="1.625" style="6" customWidth="1"/>
    <col min="11570" max="11570" width="4.5" style="6" customWidth="1"/>
    <col min="11571" max="11574" width="1.625" style="6" customWidth="1"/>
    <col min="11575" max="11578" width="2" style="6" customWidth="1"/>
    <col min="11579" max="11579" width="0.75" style="6" customWidth="1"/>
    <col min="11580" max="11581" width="1.625" style="6" customWidth="1"/>
    <col min="11582" max="11583" width="4.125" style="6" bestFit="1" customWidth="1"/>
    <col min="11584" max="11676" width="1.625" style="6" customWidth="1"/>
    <col min="11677" max="11776" width="9" style="6"/>
    <col min="11777" max="11777" width="1.625" style="6" customWidth="1"/>
    <col min="11778" max="11778" width="2.25" style="6" customWidth="1"/>
    <col min="11779" max="11779" width="3.125" style="6" customWidth="1"/>
    <col min="11780" max="11784" width="1.625" style="6" customWidth="1"/>
    <col min="11785" max="11785" width="2.5" style="6" customWidth="1"/>
    <col min="11786" max="11786" width="2.875" style="6" customWidth="1"/>
    <col min="11787" max="11798" width="1.625" style="6" customWidth="1"/>
    <col min="11799" max="11800" width="1.875" style="6" customWidth="1"/>
    <col min="11801" max="11801" width="2" style="6" customWidth="1"/>
    <col min="11802" max="11802" width="2.25" style="6" customWidth="1"/>
    <col min="11803" max="11803" width="1.875" style="6" customWidth="1"/>
    <col min="11804" max="11806" width="2.125" style="6" customWidth="1"/>
    <col min="11807" max="11814" width="1.625" style="6" customWidth="1"/>
    <col min="11815" max="11815" width="1.875" style="6" customWidth="1"/>
    <col min="11816" max="11816" width="1.625" style="6" customWidth="1"/>
    <col min="11817" max="11817" width="2.25" style="6" customWidth="1"/>
    <col min="11818" max="11818" width="1.625" style="6" customWidth="1"/>
    <col min="11819" max="11819" width="2.25" style="6" customWidth="1"/>
    <col min="11820" max="11820" width="1.625" style="6" customWidth="1"/>
    <col min="11821" max="11821" width="3.125" style="6" customWidth="1"/>
    <col min="11822" max="11822" width="2.625" style="6" customWidth="1"/>
    <col min="11823" max="11825" width="1.625" style="6" customWidth="1"/>
    <col min="11826" max="11826" width="4.5" style="6" customWidth="1"/>
    <col min="11827" max="11830" width="1.625" style="6" customWidth="1"/>
    <col min="11831" max="11834" width="2" style="6" customWidth="1"/>
    <col min="11835" max="11835" width="0.75" style="6" customWidth="1"/>
    <col min="11836" max="11837" width="1.625" style="6" customWidth="1"/>
    <col min="11838" max="11839" width="4.125" style="6" bestFit="1" customWidth="1"/>
    <col min="11840" max="11932" width="1.625" style="6" customWidth="1"/>
    <col min="11933" max="12032" width="9" style="6"/>
    <col min="12033" max="12033" width="1.625" style="6" customWidth="1"/>
    <col min="12034" max="12034" width="2.25" style="6" customWidth="1"/>
    <col min="12035" max="12035" width="3.125" style="6" customWidth="1"/>
    <col min="12036" max="12040" width="1.625" style="6" customWidth="1"/>
    <col min="12041" max="12041" width="2.5" style="6" customWidth="1"/>
    <col min="12042" max="12042" width="2.875" style="6" customWidth="1"/>
    <col min="12043" max="12054" width="1.625" style="6" customWidth="1"/>
    <col min="12055" max="12056" width="1.875" style="6" customWidth="1"/>
    <col min="12057" max="12057" width="2" style="6" customWidth="1"/>
    <col min="12058" max="12058" width="2.25" style="6" customWidth="1"/>
    <col min="12059" max="12059" width="1.875" style="6" customWidth="1"/>
    <col min="12060" max="12062" width="2.125" style="6" customWidth="1"/>
    <col min="12063" max="12070" width="1.625" style="6" customWidth="1"/>
    <col min="12071" max="12071" width="1.875" style="6" customWidth="1"/>
    <col min="12072" max="12072" width="1.625" style="6" customWidth="1"/>
    <col min="12073" max="12073" width="2.25" style="6" customWidth="1"/>
    <col min="12074" max="12074" width="1.625" style="6" customWidth="1"/>
    <col min="12075" max="12075" width="2.25" style="6" customWidth="1"/>
    <col min="12076" max="12076" width="1.625" style="6" customWidth="1"/>
    <col min="12077" max="12077" width="3.125" style="6" customWidth="1"/>
    <col min="12078" max="12078" width="2.625" style="6" customWidth="1"/>
    <col min="12079" max="12081" width="1.625" style="6" customWidth="1"/>
    <col min="12082" max="12082" width="4.5" style="6" customWidth="1"/>
    <col min="12083" max="12086" width="1.625" style="6" customWidth="1"/>
    <col min="12087" max="12090" width="2" style="6" customWidth="1"/>
    <col min="12091" max="12091" width="0.75" style="6" customWidth="1"/>
    <col min="12092" max="12093" width="1.625" style="6" customWidth="1"/>
    <col min="12094" max="12095" width="4.125" style="6" bestFit="1" customWidth="1"/>
    <col min="12096" max="12188" width="1.625" style="6" customWidth="1"/>
    <col min="12189" max="12288" width="9" style="6"/>
    <col min="12289" max="12289" width="1.625" style="6" customWidth="1"/>
    <col min="12290" max="12290" width="2.25" style="6" customWidth="1"/>
    <col min="12291" max="12291" width="3.125" style="6" customWidth="1"/>
    <col min="12292" max="12296" width="1.625" style="6" customWidth="1"/>
    <col min="12297" max="12297" width="2.5" style="6" customWidth="1"/>
    <col min="12298" max="12298" width="2.875" style="6" customWidth="1"/>
    <col min="12299" max="12310" width="1.625" style="6" customWidth="1"/>
    <col min="12311" max="12312" width="1.875" style="6" customWidth="1"/>
    <col min="12313" max="12313" width="2" style="6" customWidth="1"/>
    <col min="12314" max="12314" width="2.25" style="6" customWidth="1"/>
    <col min="12315" max="12315" width="1.875" style="6" customWidth="1"/>
    <col min="12316" max="12318" width="2.125" style="6" customWidth="1"/>
    <col min="12319" max="12326" width="1.625" style="6" customWidth="1"/>
    <col min="12327" max="12327" width="1.875" style="6" customWidth="1"/>
    <col min="12328" max="12328" width="1.625" style="6" customWidth="1"/>
    <col min="12329" max="12329" width="2.25" style="6" customWidth="1"/>
    <col min="12330" max="12330" width="1.625" style="6" customWidth="1"/>
    <col min="12331" max="12331" width="2.25" style="6" customWidth="1"/>
    <col min="12332" max="12332" width="1.625" style="6" customWidth="1"/>
    <col min="12333" max="12333" width="3.125" style="6" customWidth="1"/>
    <col min="12334" max="12334" width="2.625" style="6" customWidth="1"/>
    <col min="12335" max="12337" width="1.625" style="6" customWidth="1"/>
    <col min="12338" max="12338" width="4.5" style="6" customWidth="1"/>
    <col min="12339" max="12342" width="1.625" style="6" customWidth="1"/>
    <col min="12343" max="12346" width="2" style="6" customWidth="1"/>
    <col min="12347" max="12347" width="0.75" style="6" customWidth="1"/>
    <col min="12348" max="12349" width="1.625" style="6" customWidth="1"/>
    <col min="12350" max="12351" width="4.125" style="6" bestFit="1" customWidth="1"/>
    <col min="12352" max="12444" width="1.625" style="6" customWidth="1"/>
    <col min="12445" max="12544" width="9" style="6"/>
    <col min="12545" max="12545" width="1.625" style="6" customWidth="1"/>
    <col min="12546" max="12546" width="2.25" style="6" customWidth="1"/>
    <col min="12547" max="12547" width="3.125" style="6" customWidth="1"/>
    <col min="12548" max="12552" width="1.625" style="6" customWidth="1"/>
    <col min="12553" max="12553" width="2.5" style="6" customWidth="1"/>
    <col min="12554" max="12554" width="2.875" style="6" customWidth="1"/>
    <col min="12555" max="12566" width="1.625" style="6" customWidth="1"/>
    <col min="12567" max="12568" width="1.875" style="6" customWidth="1"/>
    <col min="12569" max="12569" width="2" style="6" customWidth="1"/>
    <col min="12570" max="12570" width="2.25" style="6" customWidth="1"/>
    <col min="12571" max="12571" width="1.875" style="6" customWidth="1"/>
    <col min="12572" max="12574" width="2.125" style="6" customWidth="1"/>
    <col min="12575" max="12582" width="1.625" style="6" customWidth="1"/>
    <col min="12583" max="12583" width="1.875" style="6" customWidth="1"/>
    <col min="12584" max="12584" width="1.625" style="6" customWidth="1"/>
    <col min="12585" max="12585" width="2.25" style="6" customWidth="1"/>
    <col min="12586" max="12586" width="1.625" style="6" customWidth="1"/>
    <col min="12587" max="12587" width="2.25" style="6" customWidth="1"/>
    <col min="12588" max="12588" width="1.625" style="6" customWidth="1"/>
    <col min="12589" max="12589" width="3.125" style="6" customWidth="1"/>
    <col min="12590" max="12590" width="2.625" style="6" customWidth="1"/>
    <col min="12591" max="12593" width="1.625" style="6" customWidth="1"/>
    <col min="12594" max="12594" width="4.5" style="6" customWidth="1"/>
    <col min="12595" max="12598" width="1.625" style="6" customWidth="1"/>
    <col min="12599" max="12602" width="2" style="6" customWidth="1"/>
    <col min="12603" max="12603" width="0.75" style="6" customWidth="1"/>
    <col min="12604" max="12605" width="1.625" style="6" customWidth="1"/>
    <col min="12606" max="12607" width="4.125" style="6" bestFit="1" customWidth="1"/>
    <col min="12608" max="12700" width="1.625" style="6" customWidth="1"/>
    <col min="12701" max="12800" width="9" style="6"/>
    <col min="12801" max="12801" width="1.625" style="6" customWidth="1"/>
    <col min="12802" max="12802" width="2.25" style="6" customWidth="1"/>
    <col min="12803" max="12803" width="3.125" style="6" customWidth="1"/>
    <col min="12804" max="12808" width="1.625" style="6" customWidth="1"/>
    <col min="12809" max="12809" width="2.5" style="6" customWidth="1"/>
    <col min="12810" max="12810" width="2.875" style="6" customWidth="1"/>
    <col min="12811" max="12822" width="1.625" style="6" customWidth="1"/>
    <col min="12823" max="12824" width="1.875" style="6" customWidth="1"/>
    <col min="12825" max="12825" width="2" style="6" customWidth="1"/>
    <col min="12826" max="12826" width="2.25" style="6" customWidth="1"/>
    <col min="12827" max="12827" width="1.875" style="6" customWidth="1"/>
    <col min="12828" max="12830" width="2.125" style="6" customWidth="1"/>
    <col min="12831" max="12838" width="1.625" style="6" customWidth="1"/>
    <col min="12839" max="12839" width="1.875" style="6" customWidth="1"/>
    <col min="12840" max="12840" width="1.625" style="6" customWidth="1"/>
    <col min="12841" max="12841" width="2.25" style="6" customWidth="1"/>
    <col min="12842" max="12842" width="1.625" style="6" customWidth="1"/>
    <col min="12843" max="12843" width="2.25" style="6" customWidth="1"/>
    <col min="12844" max="12844" width="1.625" style="6" customWidth="1"/>
    <col min="12845" max="12845" width="3.125" style="6" customWidth="1"/>
    <col min="12846" max="12846" width="2.625" style="6" customWidth="1"/>
    <col min="12847" max="12849" width="1.625" style="6" customWidth="1"/>
    <col min="12850" max="12850" width="4.5" style="6" customWidth="1"/>
    <col min="12851" max="12854" width="1.625" style="6" customWidth="1"/>
    <col min="12855" max="12858" width="2" style="6" customWidth="1"/>
    <col min="12859" max="12859" width="0.75" style="6" customWidth="1"/>
    <col min="12860" max="12861" width="1.625" style="6" customWidth="1"/>
    <col min="12862" max="12863" width="4.125" style="6" bestFit="1" customWidth="1"/>
    <col min="12864" max="12956" width="1.625" style="6" customWidth="1"/>
    <col min="12957" max="13056" width="9" style="6"/>
    <col min="13057" max="13057" width="1.625" style="6" customWidth="1"/>
    <col min="13058" max="13058" width="2.25" style="6" customWidth="1"/>
    <col min="13059" max="13059" width="3.125" style="6" customWidth="1"/>
    <col min="13060" max="13064" width="1.625" style="6" customWidth="1"/>
    <col min="13065" max="13065" width="2.5" style="6" customWidth="1"/>
    <col min="13066" max="13066" width="2.875" style="6" customWidth="1"/>
    <col min="13067" max="13078" width="1.625" style="6" customWidth="1"/>
    <col min="13079" max="13080" width="1.875" style="6" customWidth="1"/>
    <col min="13081" max="13081" width="2" style="6" customWidth="1"/>
    <col min="13082" max="13082" width="2.25" style="6" customWidth="1"/>
    <col min="13083" max="13083" width="1.875" style="6" customWidth="1"/>
    <col min="13084" max="13086" width="2.125" style="6" customWidth="1"/>
    <col min="13087" max="13094" width="1.625" style="6" customWidth="1"/>
    <col min="13095" max="13095" width="1.875" style="6" customWidth="1"/>
    <col min="13096" max="13096" width="1.625" style="6" customWidth="1"/>
    <col min="13097" max="13097" width="2.25" style="6" customWidth="1"/>
    <col min="13098" max="13098" width="1.625" style="6" customWidth="1"/>
    <col min="13099" max="13099" width="2.25" style="6" customWidth="1"/>
    <col min="13100" max="13100" width="1.625" style="6" customWidth="1"/>
    <col min="13101" max="13101" width="3.125" style="6" customWidth="1"/>
    <col min="13102" max="13102" width="2.625" style="6" customWidth="1"/>
    <col min="13103" max="13105" width="1.625" style="6" customWidth="1"/>
    <col min="13106" max="13106" width="4.5" style="6" customWidth="1"/>
    <col min="13107" max="13110" width="1.625" style="6" customWidth="1"/>
    <col min="13111" max="13114" width="2" style="6" customWidth="1"/>
    <col min="13115" max="13115" width="0.75" style="6" customWidth="1"/>
    <col min="13116" max="13117" width="1.625" style="6" customWidth="1"/>
    <col min="13118" max="13119" width="4.125" style="6" bestFit="1" customWidth="1"/>
    <col min="13120" max="13212" width="1.625" style="6" customWidth="1"/>
    <col min="13213" max="13312" width="9" style="6"/>
    <col min="13313" max="13313" width="1.625" style="6" customWidth="1"/>
    <col min="13314" max="13314" width="2.25" style="6" customWidth="1"/>
    <col min="13315" max="13315" width="3.125" style="6" customWidth="1"/>
    <col min="13316" max="13320" width="1.625" style="6" customWidth="1"/>
    <col min="13321" max="13321" width="2.5" style="6" customWidth="1"/>
    <col min="13322" max="13322" width="2.875" style="6" customWidth="1"/>
    <col min="13323" max="13334" width="1.625" style="6" customWidth="1"/>
    <col min="13335" max="13336" width="1.875" style="6" customWidth="1"/>
    <col min="13337" max="13337" width="2" style="6" customWidth="1"/>
    <col min="13338" max="13338" width="2.25" style="6" customWidth="1"/>
    <col min="13339" max="13339" width="1.875" style="6" customWidth="1"/>
    <col min="13340" max="13342" width="2.125" style="6" customWidth="1"/>
    <col min="13343" max="13350" width="1.625" style="6" customWidth="1"/>
    <col min="13351" max="13351" width="1.875" style="6" customWidth="1"/>
    <col min="13352" max="13352" width="1.625" style="6" customWidth="1"/>
    <col min="13353" max="13353" width="2.25" style="6" customWidth="1"/>
    <col min="13354" max="13354" width="1.625" style="6" customWidth="1"/>
    <col min="13355" max="13355" width="2.25" style="6" customWidth="1"/>
    <col min="13356" max="13356" width="1.625" style="6" customWidth="1"/>
    <col min="13357" max="13357" width="3.125" style="6" customWidth="1"/>
    <col min="13358" max="13358" width="2.625" style="6" customWidth="1"/>
    <col min="13359" max="13361" width="1.625" style="6" customWidth="1"/>
    <col min="13362" max="13362" width="4.5" style="6" customWidth="1"/>
    <col min="13363" max="13366" width="1.625" style="6" customWidth="1"/>
    <col min="13367" max="13370" width="2" style="6" customWidth="1"/>
    <col min="13371" max="13371" width="0.75" style="6" customWidth="1"/>
    <col min="13372" max="13373" width="1.625" style="6" customWidth="1"/>
    <col min="13374" max="13375" width="4.125" style="6" bestFit="1" customWidth="1"/>
    <col min="13376" max="13468" width="1.625" style="6" customWidth="1"/>
    <col min="13469" max="13568" width="9" style="6"/>
    <col min="13569" max="13569" width="1.625" style="6" customWidth="1"/>
    <col min="13570" max="13570" width="2.25" style="6" customWidth="1"/>
    <col min="13571" max="13571" width="3.125" style="6" customWidth="1"/>
    <col min="13572" max="13576" width="1.625" style="6" customWidth="1"/>
    <col min="13577" max="13577" width="2.5" style="6" customWidth="1"/>
    <col min="13578" max="13578" width="2.875" style="6" customWidth="1"/>
    <col min="13579" max="13590" width="1.625" style="6" customWidth="1"/>
    <col min="13591" max="13592" width="1.875" style="6" customWidth="1"/>
    <col min="13593" max="13593" width="2" style="6" customWidth="1"/>
    <col min="13594" max="13594" width="2.25" style="6" customWidth="1"/>
    <col min="13595" max="13595" width="1.875" style="6" customWidth="1"/>
    <col min="13596" max="13598" width="2.125" style="6" customWidth="1"/>
    <col min="13599" max="13606" width="1.625" style="6" customWidth="1"/>
    <col min="13607" max="13607" width="1.875" style="6" customWidth="1"/>
    <col min="13608" max="13608" width="1.625" style="6" customWidth="1"/>
    <col min="13609" max="13609" width="2.25" style="6" customWidth="1"/>
    <col min="13610" max="13610" width="1.625" style="6" customWidth="1"/>
    <col min="13611" max="13611" width="2.25" style="6" customWidth="1"/>
    <col min="13612" max="13612" width="1.625" style="6" customWidth="1"/>
    <col min="13613" max="13613" width="3.125" style="6" customWidth="1"/>
    <col min="13614" max="13614" width="2.625" style="6" customWidth="1"/>
    <col min="13615" max="13617" width="1.625" style="6" customWidth="1"/>
    <col min="13618" max="13618" width="4.5" style="6" customWidth="1"/>
    <col min="13619" max="13622" width="1.625" style="6" customWidth="1"/>
    <col min="13623" max="13626" width="2" style="6" customWidth="1"/>
    <col min="13627" max="13627" width="0.75" style="6" customWidth="1"/>
    <col min="13628" max="13629" width="1.625" style="6" customWidth="1"/>
    <col min="13630" max="13631" width="4.125" style="6" bestFit="1" customWidth="1"/>
    <col min="13632" max="13724" width="1.625" style="6" customWidth="1"/>
    <col min="13725" max="13824" width="9" style="6"/>
    <col min="13825" max="13825" width="1.625" style="6" customWidth="1"/>
    <col min="13826" max="13826" width="2.25" style="6" customWidth="1"/>
    <col min="13827" max="13827" width="3.125" style="6" customWidth="1"/>
    <col min="13828" max="13832" width="1.625" style="6" customWidth="1"/>
    <col min="13833" max="13833" width="2.5" style="6" customWidth="1"/>
    <col min="13834" max="13834" width="2.875" style="6" customWidth="1"/>
    <col min="13835" max="13846" width="1.625" style="6" customWidth="1"/>
    <col min="13847" max="13848" width="1.875" style="6" customWidth="1"/>
    <col min="13849" max="13849" width="2" style="6" customWidth="1"/>
    <col min="13850" max="13850" width="2.25" style="6" customWidth="1"/>
    <col min="13851" max="13851" width="1.875" style="6" customWidth="1"/>
    <col min="13852" max="13854" width="2.125" style="6" customWidth="1"/>
    <col min="13855" max="13862" width="1.625" style="6" customWidth="1"/>
    <col min="13863" max="13863" width="1.875" style="6" customWidth="1"/>
    <col min="13864" max="13864" width="1.625" style="6" customWidth="1"/>
    <col min="13865" max="13865" width="2.25" style="6" customWidth="1"/>
    <col min="13866" max="13866" width="1.625" style="6" customWidth="1"/>
    <col min="13867" max="13867" width="2.25" style="6" customWidth="1"/>
    <col min="13868" max="13868" width="1.625" style="6" customWidth="1"/>
    <col min="13869" max="13869" width="3.125" style="6" customWidth="1"/>
    <col min="13870" max="13870" width="2.625" style="6" customWidth="1"/>
    <col min="13871" max="13873" width="1.625" style="6" customWidth="1"/>
    <col min="13874" max="13874" width="4.5" style="6" customWidth="1"/>
    <col min="13875" max="13878" width="1.625" style="6" customWidth="1"/>
    <col min="13879" max="13882" width="2" style="6" customWidth="1"/>
    <col min="13883" max="13883" width="0.75" style="6" customWidth="1"/>
    <col min="13884" max="13885" width="1.625" style="6" customWidth="1"/>
    <col min="13886" max="13887" width="4.125" style="6" bestFit="1" customWidth="1"/>
    <col min="13888" max="13980" width="1.625" style="6" customWidth="1"/>
    <col min="13981" max="14080" width="9" style="6"/>
    <col min="14081" max="14081" width="1.625" style="6" customWidth="1"/>
    <col min="14082" max="14082" width="2.25" style="6" customWidth="1"/>
    <col min="14083" max="14083" width="3.125" style="6" customWidth="1"/>
    <col min="14084" max="14088" width="1.625" style="6" customWidth="1"/>
    <col min="14089" max="14089" width="2.5" style="6" customWidth="1"/>
    <col min="14090" max="14090" width="2.875" style="6" customWidth="1"/>
    <col min="14091" max="14102" width="1.625" style="6" customWidth="1"/>
    <col min="14103" max="14104" width="1.875" style="6" customWidth="1"/>
    <col min="14105" max="14105" width="2" style="6" customWidth="1"/>
    <col min="14106" max="14106" width="2.25" style="6" customWidth="1"/>
    <col min="14107" max="14107" width="1.875" style="6" customWidth="1"/>
    <col min="14108" max="14110" width="2.125" style="6" customWidth="1"/>
    <col min="14111" max="14118" width="1.625" style="6" customWidth="1"/>
    <col min="14119" max="14119" width="1.875" style="6" customWidth="1"/>
    <col min="14120" max="14120" width="1.625" style="6" customWidth="1"/>
    <col min="14121" max="14121" width="2.25" style="6" customWidth="1"/>
    <col min="14122" max="14122" width="1.625" style="6" customWidth="1"/>
    <col min="14123" max="14123" width="2.25" style="6" customWidth="1"/>
    <col min="14124" max="14124" width="1.625" style="6" customWidth="1"/>
    <col min="14125" max="14125" width="3.125" style="6" customWidth="1"/>
    <col min="14126" max="14126" width="2.625" style="6" customWidth="1"/>
    <col min="14127" max="14129" width="1.625" style="6" customWidth="1"/>
    <col min="14130" max="14130" width="4.5" style="6" customWidth="1"/>
    <col min="14131" max="14134" width="1.625" style="6" customWidth="1"/>
    <col min="14135" max="14138" width="2" style="6" customWidth="1"/>
    <col min="14139" max="14139" width="0.75" style="6" customWidth="1"/>
    <col min="14140" max="14141" width="1.625" style="6" customWidth="1"/>
    <col min="14142" max="14143" width="4.125" style="6" bestFit="1" customWidth="1"/>
    <col min="14144" max="14236" width="1.625" style="6" customWidth="1"/>
    <col min="14237" max="14336" width="9" style="6"/>
    <col min="14337" max="14337" width="1.625" style="6" customWidth="1"/>
    <col min="14338" max="14338" width="2.25" style="6" customWidth="1"/>
    <col min="14339" max="14339" width="3.125" style="6" customWidth="1"/>
    <col min="14340" max="14344" width="1.625" style="6" customWidth="1"/>
    <col min="14345" max="14345" width="2.5" style="6" customWidth="1"/>
    <col min="14346" max="14346" width="2.875" style="6" customWidth="1"/>
    <col min="14347" max="14358" width="1.625" style="6" customWidth="1"/>
    <col min="14359" max="14360" width="1.875" style="6" customWidth="1"/>
    <col min="14361" max="14361" width="2" style="6" customWidth="1"/>
    <col min="14362" max="14362" width="2.25" style="6" customWidth="1"/>
    <col min="14363" max="14363" width="1.875" style="6" customWidth="1"/>
    <col min="14364" max="14366" width="2.125" style="6" customWidth="1"/>
    <col min="14367" max="14374" width="1.625" style="6" customWidth="1"/>
    <col min="14375" max="14375" width="1.875" style="6" customWidth="1"/>
    <col min="14376" max="14376" width="1.625" style="6" customWidth="1"/>
    <col min="14377" max="14377" width="2.25" style="6" customWidth="1"/>
    <col min="14378" max="14378" width="1.625" style="6" customWidth="1"/>
    <col min="14379" max="14379" width="2.25" style="6" customWidth="1"/>
    <col min="14380" max="14380" width="1.625" style="6" customWidth="1"/>
    <col min="14381" max="14381" width="3.125" style="6" customWidth="1"/>
    <col min="14382" max="14382" width="2.625" style="6" customWidth="1"/>
    <col min="14383" max="14385" width="1.625" style="6" customWidth="1"/>
    <col min="14386" max="14386" width="4.5" style="6" customWidth="1"/>
    <col min="14387" max="14390" width="1.625" style="6" customWidth="1"/>
    <col min="14391" max="14394" width="2" style="6" customWidth="1"/>
    <col min="14395" max="14395" width="0.75" style="6" customWidth="1"/>
    <col min="14396" max="14397" width="1.625" style="6" customWidth="1"/>
    <col min="14398" max="14399" width="4.125" style="6" bestFit="1" customWidth="1"/>
    <col min="14400" max="14492" width="1.625" style="6" customWidth="1"/>
    <col min="14493" max="14592" width="9" style="6"/>
    <col min="14593" max="14593" width="1.625" style="6" customWidth="1"/>
    <col min="14594" max="14594" width="2.25" style="6" customWidth="1"/>
    <col min="14595" max="14595" width="3.125" style="6" customWidth="1"/>
    <col min="14596" max="14600" width="1.625" style="6" customWidth="1"/>
    <col min="14601" max="14601" width="2.5" style="6" customWidth="1"/>
    <col min="14602" max="14602" width="2.875" style="6" customWidth="1"/>
    <col min="14603" max="14614" width="1.625" style="6" customWidth="1"/>
    <col min="14615" max="14616" width="1.875" style="6" customWidth="1"/>
    <col min="14617" max="14617" width="2" style="6" customWidth="1"/>
    <col min="14618" max="14618" width="2.25" style="6" customWidth="1"/>
    <col min="14619" max="14619" width="1.875" style="6" customWidth="1"/>
    <col min="14620" max="14622" width="2.125" style="6" customWidth="1"/>
    <col min="14623" max="14630" width="1.625" style="6" customWidth="1"/>
    <col min="14631" max="14631" width="1.875" style="6" customWidth="1"/>
    <col min="14632" max="14632" width="1.625" style="6" customWidth="1"/>
    <col min="14633" max="14633" width="2.25" style="6" customWidth="1"/>
    <col min="14634" max="14634" width="1.625" style="6" customWidth="1"/>
    <col min="14635" max="14635" width="2.25" style="6" customWidth="1"/>
    <col min="14636" max="14636" width="1.625" style="6" customWidth="1"/>
    <col min="14637" max="14637" width="3.125" style="6" customWidth="1"/>
    <col min="14638" max="14638" width="2.625" style="6" customWidth="1"/>
    <col min="14639" max="14641" width="1.625" style="6" customWidth="1"/>
    <col min="14642" max="14642" width="4.5" style="6" customWidth="1"/>
    <col min="14643" max="14646" width="1.625" style="6" customWidth="1"/>
    <col min="14647" max="14650" width="2" style="6" customWidth="1"/>
    <col min="14651" max="14651" width="0.75" style="6" customWidth="1"/>
    <col min="14652" max="14653" width="1.625" style="6" customWidth="1"/>
    <col min="14654" max="14655" width="4.125" style="6" bestFit="1" customWidth="1"/>
    <col min="14656" max="14748" width="1.625" style="6" customWidth="1"/>
    <col min="14749" max="14848" width="9" style="6"/>
    <col min="14849" max="14849" width="1.625" style="6" customWidth="1"/>
    <col min="14850" max="14850" width="2.25" style="6" customWidth="1"/>
    <col min="14851" max="14851" width="3.125" style="6" customWidth="1"/>
    <col min="14852" max="14856" width="1.625" style="6" customWidth="1"/>
    <col min="14857" max="14857" width="2.5" style="6" customWidth="1"/>
    <col min="14858" max="14858" width="2.875" style="6" customWidth="1"/>
    <col min="14859" max="14870" width="1.625" style="6" customWidth="1"/>
    <col min="14871" max="14872" width="1.875" style="6" customWidth="1"/>
    <col min="14873" max="14873" width="2" style="6" customWidth="1"/>
    <col min="14874" max="14874" width="2.25" style="6" customWidth="1"/>
    <col min="14875" max="14875" width="1.875" style="6" customWidth="1"/>
    <col min="14876" max="14878" width="2.125" style="6" customWidth="1"/>
    <col min="14879" max="14886" width="1.625" style="6" customWidth="1"/>
    <col min="14887" max="14887" width="1.875" style="6" customWidth="1"/>
    <col min="14888" max="14888" width="1.625" style="6" customWidth="1"/>
    <col min="14889" max="14889" width="2.25" style="6" customWidth="1"/>
    <col min="14890" max="14890" width="1.625" style="6" customWidth="1"/>
    <col min="14891" max="14891" width="2.25" style="6" customWidth="1"/>
    <col min="14892" max="14892" width="1.625" style="6" customWidth="1"/>
    <col min="14893" max="14893" width="3.125" style="6" customWidth="1"/>
    <col min="14894" max="14894" width="2.625" style="6" customWidth="1"/>
    <col min="14895" max="14897" width="1.625" style="6" customWidth="1"/>
    <col min="14898" max="14898" width="4.5" style="6" customWidth="1"/>
    <col min="14899" max="14902" width="1.625" style="6" customWidth="1"/>
    <col min="14903" max="14906" width="2" style="6" customWidth="1"/>
    <col min="14907" max="14907" width="0.75" style="6" customWidth="1"/>
    <col min="14908" max="14909" width="1.625" style="6" customWidth="1"/>
    <col min="14910" max="14911" width="4.125" style="6" bestFit="1" customWidth="1"/>
    <col min="14912" max="15004" width="1.625" style="6" customWidth="1"/>
    <col min="15005" max="15104" width="9" style="6"/>
    <col min="15105" max="15105" width="1.625" style="6" customWidth="1"/>
    <col min="15106" max="15106" width="2.25" style="6" customWidth="1"/>
    <col min="15107" max="15107" width="3.125" style="6" customWidth="1"/>
    <col min="15108" max="15112" width="1.625" style="6" customWidth="1"/>
    <col min="15113" max="15113" width="2.5" style="6" customWidth="1"/>
    <col min="15114" max="15114" width="2.875" style="6" customWidth="1"/>
    <col min="15115" max="15126" width="1.625" style="6" customWidth="1"/>
    <col min="15127" max="15128" width="1.875" style="6" customWidth="1"/>
    <col min="15129" max="15129" width="2" style="6" customWidth="1"/>
    <col min="15130" max="15130" width="2.25" style="6" customWidth="1"/>
    <col min="15131" max="15131" width="1.875" style="6" customWidth="1"/>
    <col min="15132" max="15134" width="2.125" style="6" customWidth="1"/>
    <col min="15135" max="15142" width="1.625" style="6" customWidth="1"/>
    <col min="15143" max="15143" width="1.875" style="6" customWidth="1"/>
    <col min="15144" max="15144" width="1.625" style="6" customWidth="1"/>
    <col min="15145" max="15145" width="2.25" style="6" customWidth="1"/>
    <col min="15146" max="15146" width="1.625" style="6" customWidth="1"/>
    <col min="15147" max="15147" width="2.25" style="6" customWidth="1"/>
    <col min="15148" max="15148" width="1.625" style="6" customWidth="1"/>
    <col min="15149" max="15149" width="3.125" style="6" customWidth="1"/>
    <col min="15150" max="15150" width="2.625" style="6" customWidth="1"/>
    <col min="15151" max="15153" width="1.625" style="6" customWidth="1"/>
    <col min="15154" max="15154" width="4.5" style="6" customWidth="1"/>
    <col min="15155" max="15158" width="1.625" style="6" customWidth="1"/>
    <col min="15159" max="15162" width="2" style="6" customWidth="1"/>
    <col min="15163" max="15163" width="0.75" style="6" customWidth="1"/>
    <col min="15164" max="15165" width="1.625" style="6" customWidth="1"/>
    <col min="15166" max="15167" width="4.125" style="6" bestFit="1" customWidth="1"/>
    <col min="15168" max="15260" width="1.625" style="6" customWidth="1"/>
    <col min="15261" max="15360" width="9" style="6"/>
    <col min="15361" max="15361" width="1.625" style="6" customWidth="1"/>
    <col min="15362" max="15362" width="2.25" style="6" customWidth="1"/>
    <col min="15363" max="15363" width="3.125" style="6" customWidth="1"/>
    <col min="15364" max="15368" width="1.625" style="6" customWidth="1"/>
    <col min="15369" max="15369" width="2.5" style="6" customWidth="1"/>
    <col min="15370" max="15370" width="2.875" style="6" customWidth="1"/>
    <col min="15371" max="15382" width="1.625" style="6" customWidth="1"/>
    <col min="15383" max="15384" width="1.875" style="6" customWidth="1"/>
    <col min="15385" max="15385" width="2" style="6" customWidth="1"/>
    <col min="15386" max="15386" width="2.25" style="6" customWidth="1"/>
    <col min="15387" max="15387" width="1.875" style="6" customWidth="1"/>
    <col min="15388" max="15390" width="2.125" style="6" customWidth="1"/>
    <col min="15391" max="15398" width="1.625" style="6" customWidth="1"/>
    <col min="15399" max="15399" width="1.875" style="6" customWidth="1"/>
    <col min="15400" max="15400" width="1.625" style="6" customWidth="1"/>
    <col min="15401" max="15401" width="2.25" style="6" customWidth="1"/>
    <col min="15402" max="15402" width="1.625" style="6" customWidth="1"/>
    <col min="15403" max="15403" width="2.25" style="6" customWidth="1"/>
    <col min="15404" max="15404" width="1.625" style="6" customWidth="1"/>
    <col min="15405" max="15405" width="3.125" style="6" customWidth="1"/>
    <col min="15406" max="15406" width="2.625" style="6" customWidth="1"/>
    <col min="15407" max="15409" width="1.625" style="6" customWidth="1"/>
    <col min="15410" max="15410" width="4.5" style="6" customWidth="1"/>
    <col min="15411" max="15414" width="1.625" style="6" customWidth="1"/>
    <col min="15415" max="15418" width="2" style="6" customWidth="1"/>
    <col min="15419" max="15419" width="0.75" style="6" customWidth="1"/>
    <col min="15420" max="15421" width="1.625" style="6" customWidth="1"/>
    <col min="15422" max="15423" width="4.125" style="6" bestFit="1" customWidth="1"/>
    <col min="15424" max="15516" width="1.625" style="6" customWidth="1"/>
    <col min="15517" max="15616" width="9" style="6"/>
    <col min="15617" max="15617" width="1.625" style="6" customWidth="1"/>
    <col min="15618" max="15618" width="2.25" style="6" customWidth="1"/>
    <col min="15619" max="15619" width="3.125" style="6" customWidth="1"/>
    <col min="15620" max="15624" width="1.625" style="6" customWidth="1"/>
    <col min="15625" max="15625" width="2.5" style="6" customWidth="1"/>
    <col min="15626" max="15626" width="2.875" style="6" customWidth="1"/>
    <col min="15627" max="15638" width="1.625" style="6" customWidth="1"/>
    <col min="15639" max="15640" width="1.875" style="6" customWidth="1"/>
    <col min="15641" max="15641" width="2" style="6" customWidth="1"/>
    <col min="15642" max="15642" width="2.25" style="6" customWidth="1"/>
    <col min="15643" max="15643" width="1.875" style="6" customWidth="1"/>
    <col min="15644" max="15646" width="2.125" style="6" customWidth="1"/>
    <col min="15647" max="15654" width="1.625" style="6" customWidth="1"/>
    <col min="15655" max="15655" width="1.875" style="6" customWidth="1"/>
    <col min="15656" max="15656" width="1.625" style="6" customWidth="1"/>
    <col min="15657" max="15657" width="2.25" style="6" customWidth="1"/>
    <col min="15658" max="15658" width="1.625" style="6" customWidth="1"/>
    <col min="15659" max="15659" width="2.25" style="6" customWidth="1"/>
    <col min="15660" max="15660" width="1.625" style="6" customWidth="1"/>
    <col min="15661" max="15661" width="3.125" style="6" customWidth="1"/>
    <col min="15662" max="15662" width="2.625" style="6" customWidth="1"/>
    <col min="15663" max="15665" width="1.625" style="6" customWidth="1"/>
    <col min="15666" max="15666" width="4.5" style="6" customWidth="1"/>
    <col min="15667" max="15670" width="1.625" style="6" customWidth="1"/>
    <col min="15671" max="15674" width="2" style="6" customWidth="1"/>
    <col min="15675" max="15675" width="0.75" style="6" customWidth="1"/>
    <col min="15676" max="15677" width="1.625" style="6" customWidth="1"/>
    <col min="15678" max="15679" width="4.125" style="6" bestFit="1" customWidth="1"/>
    <col min="15680" max="15772" width="1.625" style="6" customWidth="1"/>
    <col min="15773" max="15872" width="9" style="6"/>
    <col min="15873" max="15873" width="1.625" style="6" customWidth="1"/>
    <col min="15874" max="15874" width="2.25" style="6" customWidth="1"/>
    <col min="15875" max="15875" width="3.125" style="6" customWidth="1"/>
    <col min="15876" max="15880" width="1.625" style="6" customWidth="1"/>
    <col min="15881" max="15881" width="2.5" style="6" customWidth="1"/>
    <col min="15882" max="15882" width="2.875" style="6" customWidth="1"/>
    <col min="15883" max="15894" width="1.625" style="6" customWidth="1"/>
    <col min="15895" max="15896" width="1.875" style="6" customWidth="1"/>
    <col min="15897" max="15897" width="2" style="6" customWidth="1"/>
    <col min="15898" max="15898" width="2.25" style="6" customWidth="1"/>
    <col min="15899" max="15899" width="1.875" style="6" customWidth="1"/>
    <col min="15900" max="15902" width="2.125" style="6" customWidth="1"/>
    <col min="15903" max="15910" width="1.625" style="6" customWidth="1"/>
    <col min="15911" max="15911" width="1.875" style="6" customWidth="1"/>
    <col min="15912" max="15912" width="1.625" style="6" customWidth="1"/>
    <col min="15913" max="15913" width="2.25" style="6" customWidth="1"/>
    <col min="15914" max="15914" width="1.625" style="6" customWidth="1"/>
    <col min="15915" max="15915" width="2.25" style="6" customWidth="1"/>
    <col min="15916" max="15916" width="1.625" style="6" customWidth="1"/>
    <col min="15917" max="15917" width="3.125" style="6" customWidth="1"/>
    <col min="15918" max="15918" width="2.625" style="6" customWidth="1"/>
    <col min="15919" max="15921" width="1.625" style="6" customWidth="1"/>
    <col min="15922" max="15922" width="4.5" style="6" customWidth="1"/>
    <col min="15923" max="15926" width="1.625" style="6" customWidth="1"/>
    <col min="15927" max="15930" width="2" style="6" customWidth="1"/>
    <col min="15931" max="15931" width="0.75" style="6" customWidth="1"/>
    <col min="15932" max="15933" width="1.625" style="6" customWidth="1"/>
    <col min="15934" max="15935" width="4.125" style="6" bestFit="1" customWidth="1"/>
    <col min="15936" max="16028" width="1.625" style="6" customWidth="1"/>
    <col min="16029" max="16128" width="9" style="6"/>
    <col min="16129" max="16129" width="1.625" style="6" customWidth="1"/>
    <col min="16130" max="16130" width="2.25" style="6" customWidth="1"/>
    <col min="16131" max="16131" width="3.125" style="6" customWidth="1"/>
    <col min="16132" max="16136" width="1.625" style="6" customWidth="1"/>
    <col min="16137" max="16137" width="2.5" style="6" customWidth="1"/>
    <col min="16138" max="16138" width="2.875" style="6" customWidth="1"/>
    <col min="16139" max="16150" width="1.625" style="6" customWidth="1"/>
    <col min="16151" max="16152" width="1.875" style="6" customWidth="1"/>
    <col min="16153" max="16153" width="2" style="6" customWidth="1"/>
    <col min="16154" max="16154" width="2.25" style="6" customWidth="1"/>
    <col min="16155" max="16155" width="1.875" style="6" customWidth="1"/>
    <col min="16156" max="16158" width="2.125" style="6" customWidth="1"/>
    <col min="16159" max="16166" width="1.625" style="6" customWidth="1"/>
    <col min="16167" max="16167" width="1.875" style="6" customWidth="1"/>
    <col min="16168" max="16168" width="1.625" style="6" customWidth="1"/>
    <col min="16169" max="16169" width="2.25" style="6" customWidth="1"/>
    <col min="16170" max="16170" width="1.625" style="6" customWidth="1"/>
    <col min="16171" max="16171" width="2.25" style="6" customWidth="1"/>
    <col min="16172" max="16172" width="1.625" style="6" customWidth="1"/>
    <col min="16173" max="16173" width="3.125" style="6" customWidth="1"/>
    <col min="16174" max="16174" width="2.625" style="6" customWidth="1"/>
    <col min="16175" max="16177" width="1.625" style="6" customWidth="1"/>
    <col min="16178" max="16178" width="4.5" style="6" customWidth="1"/>
    <col min="16179" max="16182" width="1.625" style="6" customWidth="1"/>
    <col min="16183" max="16186" width="2" style="6" customWidth="1"/>
    <col min="16187" max="16187" width="0.75" style="6" customWidth="1"/>
    <col min="16188" max="16189" width="1.625" style="6" customWidth="1"/>
    <col min="16190" max="16191" width="4.125" style="6" bestFit="1" customWidth="1"/>
    <col min="16192" max="16284" width="1.625" style="6" customWidth="1"/>
    <col min="16285" max="16384" width="9" style="6"/>
  </cols>
  <sheetData>
    <row r="1" spans="1:68" ht="16.5" customHeight="1">
      <c r="A1" s="5" t="s">
        <v>87</v>
      </c>
      <c r="Y1" s="415" t="s">
        <v>0</v>
      </c>
      <c r="Z1" s="416"/>
      <c r="AA1" s="416"/>
      <c r="AB1" s="416"/>
      <c r="AC1" s="417"/>
      <c r="AD1" s="429"/>
      <c r="AE1" s="429"/>
      <c r="AF1" s="429"/>
      <c r="AG1" s="429"/>
      <c r="AH1" s="429"/>
      <c r="AI1" s="429"/>
      <c r="AJ1" s="429"/>
      <c r="AK1" s="429"/>
      <c r="AL1" s="429"/>
      <c r="AM1" s="429"/>
      <c r="AN1" s="429"/>
      <c r="AO1" s="429"/>
      <c r="AP1" s="429"/>
      <c r="AQ1" s="429"/>
      <c r="AR1" s="430" t="s">
        <v>1</v>
      </c>
      <c r="AS1" s="430"/>
      <c r="AT1" s="430"/>
      <c r="AU1" s="430"/>
      <c r="AV1" s="430"/>
      <c r="AW1" s="430"/>
      <c r="AX1" s="418"/>
      <c r="AY1" s="418"/>
      <c r="AZ1" s="418"/>
      <c r="BA1" s="418"/>
      <c r="BB1" s="418"/>
      <c r="BC1" s="418"/>
      <c r="BD1" s="419"/>
      <c r="BE1" s="397" t="s">
        <v>2</v>
      </c>
      <c r="BF1" s="398"/>
      <c r="BG1" s="398"/>
    </row>
    <row r="2" spans="1:68" ht="16.5" customHeight="1">
      <c r="Y2" s="289" t="s">
        <v>3</v>
      </c>
      <c r="Z2" s="250"/>
      <c r="AA2" s="250"/>
      <c r="AB2" s="250"/>
      <c r="AC2" s="290"/>
      <c r="AD2" s="399"/>
      <c r="AE2" s="399"/>
      <c r="AF2" s="399"/>
      <c r="AG2" s="399"/>
      <c r="AH2" s="399"/>
      <c r="AI2" s="399"/>
      <c r="AJ2" s="399"/>
      <c r="AK2" s="399"/>
      <c r="AL2" s="399"/>
      <c r="AM2" s="399"/>
      <c r="AN2" s="399"/>
      <c r="AO2" s="399"/>
      <c r="AP2" s="399"/>
      <c r="AQ2" s="399"/>
      <c r="AR2" s="400" t="s">
        <v>4</v>
      </c>
      <c r="AS2" s="400"/>
      <c r="AT2" s="400"/>
      <c r="AU2" s="400"/>
      <c r="AV2" s="400"/>
      <c r="AW2" s="400"/>
      <c r="AX2" s="401"/>
      <c r="AY2" s="401"/>
      <c r="AZ2" s="401"/>
      <c r="BA2" s="401"/>
      <c r="BB2" s="401"/>
      <c r="BC2" s="401"/>
      <c r="BD2" s="401"/>
      <c r="BE2" s="401"/>
      <c r="BF2" s="401"/>
      <c r="BG2" s="401"/>
    </row>
    <row r="3" spans="1:68" ht="16.5" customHeight="1">
      <c r="Y3" s="392"/>
      <c r="Z3" s="251"/>
      <c r="AA3" s="251"/>
      <c r="AB3" s="251"/>
      <c r="AC3" s="393"/>
      <c r="AD3" s="399"/>
      <c r="AE3" s="399"/>
      <c r="AF3" s="399"/>
      <c r="AG3" s="399"/>
      <c r="AH3" s="399"/>
      <c r="AI3" s="399"/>
      <c r="AJ3" s="399"/>
      <c r="AK3" s="399"/>
      <c r="AL3" s="399"/>
      <c r="AM3" s="399"/>
      <c r="AN3" s="399"/>
      <c r="AO3" s="399"/>
      <c r="AP3" s="399"/>
      <c r="AQ3" s="399"/>
      <c r="AR3" s="402" t="s">
        <v>5</v>
      </c>
      <c r="AS3" s="402"/>
      <c r="AT3" s="402"/>
      <c r="AU3" s="402"/>
      <c r="AV3" s="402"/>
      <c r="AW3" s="402"/>
      <c r="AX3" s="403"/>
      <c r="AY3" s="403"/>
      <c r="AZ3" s="403"/>
      <c r="BA3" s="403"/>
      <c r="BB3" s="403"/>
      <c r="BC3" s="403"/>
      <c r="BD3" s="403"/>
      <c r="BE3" s="403"/>
      <c r="BF3" s="403"/>
      <c r="BG3" s="403"/>
    </row>
    <row r="4" spans="1:68" ht="10.5" customHeight="1">
      <c r="F4" s="404" t="s">
        <v>307</v>
      </c>
      <c r="G4" s="404"/>
      <c r="H4" s="404"/>
      <c r="I4" s="404"/>
      <c r="J4" s="404"/>
      <c r="K4" s="404"/>
      <c r="L4" s="404"/>
      <c r="M4" s="404"/>
      <c r="R4" s="406"/>
      <c r="S4" s="407"/>
      <c r="T4" s="407"/>
      <c r="U4" s="407"/>
      <c r="V4" s="408"/>
      <c r="AG4" s="7"/>
      <c r="AH4" s="7"/>
      <c r="AI4" s="7"/>
      <c r="AJ4" s="7"/>
      <c r="AK4" s="7"/>
      <c r="AL4" s="7"/>
      <c r="AM4" s="7"/>
      <c r="AN4" s="7"/>
      <c r="AO4" s="7"/>
      <c r="AP4" s="7"/>
      <c r="AQ4" s="7"/>
      <c r="AR4" s="7"/>
      <c r="AS4" s="7"/>
      <c r="AT4" s="7"/>
      <c r="AU4" s="7"/>
      <c r="AV4" s="7"/>
      <c r="AW4" s="7"/>
      <c r="AX4" s="7"/>
      <c r="BF4" s="6" t="s">
        <v>339</v>
      </c>
    </row>
    <row r="5" spans="1:68" ht="10.5" customHeight="1">
      <c r="F5" s="404"/>
      <c r="G5" s="404"/>
      <c r="H5" s="404"/>
      <c r="I5" s="404"/>
      <c r="J5" s="404"/>
      <c r="K5" s="404"/>
      <c r="L5" s="404"/>
      <c r="M5" s="404"/>
      <c r="N5" s="338" t="s">
        <v>6</v>
      </c>
      <c r="O5" s="338"/>
      <c r="P5" s="338"/>
      <c r="Q5" s="339"/>
      <c r="R5" s="409"/>
      <c r="S5" s="410"/>
      <c r="T5" s="410"/>
      <c r="U5" s="410"/>
      <c r="V5" s="411"/>
      <c r="W5" s="439" t="s">
        <v>7</v>
      </c>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8"/>
      <c r="AV5" s="8"/>
      <c r="AW5" s="8"/>
      <c r="AX5" s="8"/>
    </row>
    <row r="6" spans="1:68" ht="10.5" customHeight="1">
      <c r="F6" s="405"/>
      <c r="G6" s="405"/>
      <c r="H6" s="405"/>
      <c r="I6" s="405"/>
      <c r="J6" s="405"/>
      <c r="K6" s="405"/>
      <c r="L6" s="405"/>
      <c r="M6" s="405"/>
      <c r="N6" s="338"/>
      <c r="O6" s="338"/>
      <c r="P6" s="338"/>
      <c r="Q6" s="339"/>
      <c r="R6" s="412"/>
      <c r="S6" s="413"/>
      <c r="T6" s="413"/>
      <c r="U6" s="413"/>
      <c r="V6" s="414"/>
      <c r="W6" s="439"/>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8"/>
      <c r="AV6" s="8"/>
      <c r="AW6" s="8"/>
      <c r="AX6" s="8"/>
    </row>
    <row r="7" spans="1:68" ht="4.5" customHeight="1">
      <c r="M7" s="9"/>
      <c r="N7" s="9"/>
      <c r="O7" s="9"/>
      <c r="P7" s="9"/>
      <c r="Q7" s="9"/>
      <c r="R7" s="10"/>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row>
    <row r="8" spans="1:68" ht="11.25" customHeight="1">
      <c r="A8" s="441" t="s">
        <v>8</v>
      </c>
      <c r="B8" s="441"/>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row>
    <row r="9" spans="1:68" ht="11.25" customHeight="1">
      <c r="A9" s="336" t="s">
        <v>9</v>
      </c>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109"/>
      <c r="BI9" s="109"/>
      <c r="BJ9" s="109"/>
      <c r="BK9" s="109"/>
    </row>
    <row r="10" spans="1:68" ht="11.25" customHeight="1">
      <c r="A10" s="336" t="s">
        <v>10</v>
      </c>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109"/>
      <c r="BI10" s="109"/>
      <c r="BJ10" s="109"/>
      <c r="BK10" s="109"/>
    </row>
    <row r="11" spans="1:68" ht="11.25" customHeight="1">
      <c r="A11" s="6" t="s">
        <v>36</v>
      </c>
    </row>
    <row r="12" spans="1:68" ht="11.25" customHeight="1">
      <c r="A12" s="6" t="s">
        <v>37</v>
      </c>
      <c r="BP12" s="176"/>
    </row>
    <row r="13" spans="1:68" ht="11.25" customHeight="1">
      <c r="A13" s="337" t="s">
        <v>345</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7"/>
      <c r="AY13" s="337"/>
      <c r="AZ13" s="337"/>
      <c r="BA13" s="337"/>
      <c r="BB13" s="337"/>
      <c r="BC13" s="337"/>
      <c r="BD13" s="337"/>
      <c r="BE13" s="337"/>
      <c r="BF13" s="337"/>
      <c r="BG13" s="337"/>
      <c r="BH13" s="11"/>
      <c r="BI13" s="11"/>
      <c r="BJ13" s="11"/>
      <c r="BK13" s="11"/>
    </row>
    <row r="14" spans="1:68" ht="1.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row>
    <row r="15" spans="1:68" ht="15" customHeight="1">
      <c r="A15" s="6" t="s">
        <v>88</v>
      </c>
    </row>
    <row r="16" spans="1:68" ht="15" customHeight="1">
      <c r="A16" s="263" t="s">
        <v>89</v>
      </c>
      <c r="B16" s="264"/>
      <c r="C16" s="264"/>
      <c r="D16" s="264"/>
      <c r="E16" s="264"/>
      <c r="F16" s="265"/>
      <c r="G16" s="272">
        <f>AZ451</f>
        <v>0</v>
      </c>
      <c r="H16" s="273"/>
      <c r="I16" s="273"/>
      <c r="J16" s="273"/>
      <c r="K16" s="191" t="s">
        <v>90</v>
      </c>
      <c r="L16" s="192"/>
      <c r="M16" s="96"/>
      <c r="N16" s="263" t="s">
        <v>91</v>
      </c>
      <c r="O16" s="264"/>
      <c r="P16" s="264"/>
      <c r="Q16" s="264"/>
      <c r="R16" s="264"/>
      <c r="S16" s="265"/>
      <c r="T16" s="272">
        <f>AG290</f>
        <v>0</v>
      </c>
      <c r="U16" s="273"/>
      <c r="V16" s="273"/>
      <c r="W16" s="273"/>
      <c r="X16" s="191"/>
      <c r="Y16" s="192"/>
      <c r="Z16" s="263" t="s">
        <v>92</v>
      </c>
      <c r="AA16" s="264"/>
      <c r="AB16" s="264"/>
      <c r="AC16" s="264"/>
      <c r="AD16" s="264"/>
      <c r="AE16" s="265"/>
      <c r="AF16" s="371">
        <f>AW290</f>
        <v>0</v>
      </c>
      <c r="AG16" s="372"/>
      <c r="AH16" s="372"/>
      <c r="AI16" s="372"/>
      <c r="AJ16" s="191" t="s">
        <v>93</v>
      </c>
      <c r="AK16" s="192"/>
      <c r="AL16" s="263" t="s">
        <v>94</v>
      </c>
      <c r="AM16" s="264"/>
      <c r="AN16" s="264"/>
      <c r="AO16" s="264"/>
      <c r="AP16" s="264"/>
      <c r="AQ16" s="265"/>
      <c r="AR16" s="190" t="s">
        <v>38</v>
      </c>
      <c r="AS16" s="191"/>
      <c r="AT16" s="191"/>
      <c r="AU16" s="191"/>
      <c r="AV16" s="191"/>
      <c r="AW16" s="191"/>
      <c r="AX16" s="191" t="s">
        <v>95</v>
      </c>
      <c r="AY16" s="192"/>
      <c r="AZ16" s="12" t="s">
        <v>96</v>
      </c>
      <c r="BA16" s="12"/>
    </row>
    <row r="17" spans="1:122" ht="15" customHeight="1">
      <c r="A17" s="266"/>
      <c r="B17" s="267"/>
      <c r="C17" s="267"/>
      <c r="D17" s="267"/>
      <c r="E17" s="267"/>
      <c r="F17" s="268"/>
      <c r="G17" s="274"/>
      <c r="H17" s="275"/>
      <c r="I17" s="275"/>
      <c r="J17" s="275"/>
      <c r="K17" s="206"/>
      <c r="L17" s="207"/>
      <c r="M17" s="96"/>
      <c r="N17" s="266"/>
      <c r="O17" s="278"/>
      <c r="P17" s="278"/>
      <c r="Q17" s="278"/>
      <c r="R17" s="278"/>
      <c r="S17" s="268"/>
      <c r="T17" s="274"/>
      <c r="U17" s="275"/>
      <c r="V17" s="275"/>
      <c r="W17" s="275"/>
      <c r="X17" s="279"/>
      <c r="Y17" s="207"/>
      <c r="Z17" s="266"/>
      <c r="AA17" s="267"/>
      <c r="AB17" s="267"/>
      <c r="AC17" s="267"/>
      <c r="AD17" s="267"/>
      <c r="AE17" s="268"/>
      <c r="AF17" s="373"/>
      <c r="AG17" s="374"/>
      <c r="AH17" s="374"/>
      <c r="AI17" s="374"/>
      <c r="AJ17" s="279"/>
      <c r="AK17" s="207"/>
      <c r="AL17" s="266"/>
      <c r="AM17" s="267"/>
      <c r="AN17" s="267"/>
      <c r="AO17" s="267"/>
      <c r="AP17" s="267"/>
      <c r="AQ17" s="268"/>
      <c r="AR17" s="377">
        <f>ROUND(AF16/160,1)</f>
        <v>0</v>
      </c>
      <c r="AS17" s="378"/>
      <c r="AT17" s="378"/>
      <c r="AU17" s="378"/>
      <c r="AV17" s="378"/>
      <c r="AW17" s="378"/>
      <c r="AX17" s="279"/>
      <c r="AY17" s="207"/>
      <c r="AZ17" s="12"/>
      <c r="BA17" s="12" t="s">
        <v>50</v>
      </c>
    </row>
    <row r="18" spans="1:122" ht="15" customHeight="1">
      <c r="A18" s="269"/>
      <c r="B18" s="270"/>
      <c r="C18" s="270"/>
      <c r="D18" s="270"/>
      <c r="E18" s="270"/>
      <c r="F18" s="271"/>
      <c r="G18" s="276"/>
      <c r="H18" s="277"/>
      <c r="I18" s="277"/>
      <c r="J18" s="277"/>
      <c r="K18" s="330" t="s">
        <v>12</v>
      </c>
      <c r="L18" s="323"/>
      <c r="M18" s="96"/>
      <c r="N18" s="269"/>
      <c r="O18" s="270"/>
      <c r="P18" s="270"/>
      <c r="Q18" s="270"/>
      <c r="R18" s="270"/>
      <c r="S18" s="271"/>
      <c r="T18" s="276"/>
      <c r="U18" s="277"/>
      <c r="V18" s="277"/>
      <c r="W18" s="277"/>
      <c r="X18" s="330" t="s">
        <v>12</v>
      </c>
      <c r="Y18" s="323"/>
      <c r="Z18" s="269"/>
      <c r="AA18" s="270"/>
      <c r="AB18" s="270"/>
      <c r="AC18" s="270"/>
      <c r="AD18" s="270"/>
      <c r="AE18" s="271"/>
      <c r="AF18" s="375"/>
      <c r="AG18" s="376"/>
      <c r="AH18" s="376"/>
      <c r="AI18" s="376"/>
      <c r="AJ18" s="367" t="s">
        <v>11</v>
      </c>
      <c r="AK18" s="368"/>
      <c r="AL18" s="269"/>
      <c r="AM18" s="270"/>
      <c r="AN18" s="270"/>
      <c r="AO18" s="270"/>
      <c r="AP18" s="270"/>
      <c r="AQ18" s="271"/>
      <c r="AR18" s="379"/>
      <c r="AS18" s="380"/>
      <c r="AT18" s="380"/>
      <c r="AU18" s="380"/>
      <c r="AV18" s="380"/>
      <c r="AW18" s="380"/>
      <c r="AX18" s="330" t="s">
        <v>12</v>
      </c>
      <c r="AY18" s="323"/>
    </row>
    <row r="19" spans="1:122" ht="14.25" customHeight="1">
      <c r="A19" s="369" t="s">
        <v>39</v>
      </c>
      <c r="B19" s="369"/>
      <c r="C19" s="369"/>
      <c r="D19" s="369"/>
      <c r="E19" s="369"/>
      <c r="F19" s="369"/>
      <c r="G19" s="369"/>
      <c r="H19" s="369"/>
      <c r="I19" s="369"/>
      <c r="J19" s="369"/>
      <c r="K19" s="369"/>
      <c r="L19" s="369"/>
      <c r="M19" s="108"/>
      <c r="N19" s="370" t="s">
        <v>13</v>
      </c>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108"/>
      <c r="AS19" s="108"/>
      <c r="AT19" s="108"/>
      <c r="AU19" s="108"/>
      <c r="AV19" s="108"/>
      <c r="AW19" s="108"/>
      <c r="AX19" s="108"/>
      <c r="AY19" s="108"/>
    </row>
    <row r="20" spans="1:122" s="13" customFormat="1" ht="12" customHeight="1">
      <c r="A20" s="13" t="s">
        <v>97</v>
      </c>
      <c r="BH20" s="6"/>
      <c r="BL20" s="340"/>
      <c r="BM20" s="340"/>
      <c r="BN20" s="340"/>
      <c r="BO20" s="340"/>
      <c r="BP20" s="340"/>
      <c r="BQ20" s="340"/>
      <c r="BR20" s="340"/>
      <c r="BS20" s="340"/>
      <c r="BT20" s="340"/>
      <c r="BU20" s="340"/>
      <c r="BV20" s="340"/>
      <c r="BW20" s="340"/>
      <c r="BX20" s="340"/>
      <c r="BY20" s="340"/>
      <c r="BZ20" s="340"/>
      <c r="CA20" s="340"/>
      <c r="CB20" s="340"/>
      <c r="CC20" s="340"/>
      <c r="CD20" s="340"/>
      <c r="CE20" s="340"/>
      <c r="CF20" s="340"/>
      <c r="CG20" s="340"/>
      <c r="CH20" s="340"/>
      <c r="CI20" s="340"/>
      <c r="CJ20" s="340"/>
      <c r="CK20" s="340"/>
      <c r="CL20" s="340"/>
      <c r="CM20" s="340"/>
      <c r="CN20" s="340"/>
      <c r="CO20" s="340"/>
      <c r="CP20" s="340"/>
      <c r="CQ20" s="340"/>
      <c r="CR20" s="340"/>
      <c r="CS20" s="340"/>
      <c r="CT20" s="340"/>
      <c r="CU20" s="340"/>
      <c r="CV20" s="340"/>
      <c r="CW20" s="340"/>
      <c r="CX20" s="340"/>
      <c r="CY20" s="340"/>
      <c r="CZ20" s="340"/>
      <c r="DA20" s="340"/>
      <c r="DB20" s="340"/>
      <c r="DC20" s="340"/>
      <c r="DD20" s="340"/>
      <c r="DE20" s="340"/>
      <c r="DF20" s="340"/>
      <c r="DG20" s="340"/>
      <c r="DH20" s="340"/>
      <c r="DI20" s="340"/>
      <c r="DJ20" s="340"/>
      <c r="DK20" s="340"/>
      <c r="DL20" s="340"/>
      <c r="DM20" s="340"/>
      <c r="DN20" s="340"/>
      <c r="DO20" s="340"/>
      <c r="DP20" s="340"/>
      <c r="DQ20" s="340"/>
      <c r="DR20" s="340"/>
    </row>
    <row r="21" spans="1:122" s="13" customFormat="1" ht="13.5" customHeight="1" thickBot="1">
      <c r="A21" s="336" t="s">
        <v>361</v>
      </c>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L21" s="340"/>
      <c r="BM21" s="340"/>
      <c r="BN21" s="340"/>
      <c r="BO21" s="340"/>
      <c r="BP21" s="340"/>
      <c r="BQ21" s="340"/>
      <c r="BR21" s="340"/>
      <c r="BS21" s="340"/>
      <c r="BT21" s="340"/>
      <c r="BU21" s="340"/>
      <c r="BV21" s="340"/>
      <c r="BW21" s="340"/>
      <c r="BX21" s="340"/>
      <c r="BY21" s="340"/>
      <c r="BZ21" s="340"/>
      <c r="CA21" s="340"/>
      <c r="CB21" s="340"/>
      <c r="CC21" s="340"/>
      <c r="CD21" s="340"/>
      <c r="CE21" s="340"/>
      <c r="CF21" s="340"/>
      <c r="CG21" s="340"/>
      <c r="CH21" s="340"/>
      <c r="CI21" s="340"/>
      <c r="CJ21" s="340"/>
      <c r="CK21" s="340"/>
      <c r="CL21" s="340"/>
      <c r="CM21" s="340"/>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340"/>
      <c r="DK21" s="340"/>
      <c r="DL21" s="340"/>
      <c r="DM21" s="340"/>
      <c r="DN21" s="340"/>
      <c r="DO21" s="340"/>
      <c r="DP21" s="340"/>
      <c r="DQ21" s="340"/>
      <c r="DR21" s="340"/>
    </row>
    <row r="22" spans="1:122" s="14" customFormat="1" ht="10.5" customHeight="1" thickTop="1">
      <c r="A22" s="341" t="s">
        <v>360</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S22" s="342" t="s">
        <v>98</v>
      </c>
      <c r="AT22" s="343"/>
      <c r="AU22" s="343"/>
      <c r="AV22" s="343"/>
      <c r="AW22" s="343"/>
      <c r="AX22" s="344"/>
      <c r="AY22" s="348">
        <f>G16+AR17</f>
        <v>0</v>
      </c>
      <c r="AZ22" s="349"/>
      <c r="BA22" s="349"/>
      <c r="BB22" s="349"/>
      <c r="BC22" s="349"/>
      <c r="BD22" s="349"/>
      <c r="BE22" s="353" t="s">
        <v>99</v>
      </c>
      <c r="BF22" s="353"/>
      <c r="BG22" s="354"/>
      <c r="BX22" s="15"/>
    </row>
    <row r="23" spans="1:122" ht="10.5"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16"/>
      <c r="AS23" s="345"/>
      <c r="AT23" s="346"/>
      <c r="AU23" s="346"/>
      <c r="AV23" s="346"/>
      <c r="AW23" s="346"/>
      <c r="AX23" s="347"/>
      <c r="AY23" s="274"/>
      <c r="AZ23" s="350"/>
      <c r="BA23" s="350"/>
      <c r="BB23" s="350"/>
      <c r="BC23" s="350"/>
      <c r="BD23" s="350"/>
      <c r="BE23" s="17"/>
      <c r="BF23" s="18"/>
      <c r="BG23" s="19"/>
    </row>
    <row r="24" spans="1:122" ht="15"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16"/>
      <c r="AS24" s="355" t="s">
        <v>100</v>
      </c>
      <c r="AT24" s="356"/>
      <c r="AU24" s="356"/>
      <c r="AV24" s="356"/>
      <c r="AW24" s="356"/>
      <c r="AX24" s="357"/>
      <c r="AY24" s="351"/>
      <c r="AZ24" s="352"/>
      <c r="BA24" s="352"/>
      <c r="BB24" s="352"/>
      <c r="BC24" s="352"/>
      <c r="BD24" s="352"/>
      <c r="BE24" s="231" t="s">
        <v>12</v>
      </c>
      <c r="BF24" s="231"/>
      <c r="BG24" s="358"/>
    </row>
    <row r="25" spans="1:122" ht="13.5"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16"/>
      <c r="AS25" s="359" t="s">
        <v>101</v>
      </c>
      <c r="AT25" s="360"/>
      <c r="AU25" s="360"/>
      <c r="AV25" s="360"/>
      <c r="AW25" s="360"/>
      <c r="AX25" s="361"/>
      <c r="AY25" s="365">
        <f>G16+ROUNDDOWN(AF16/160,1)+AS461</f>
        <v>0</v>
      </c>
      <c r="AZ25" s="365"/>
      <c r="BA25" s="365"/>
      <c r="BB25" s="365"/>
      <c r="BC25" s="365"/>
      <c r="BD25" s="365"/>
      <c r="BE25" s="482" t="s">
        <v>102</v>
      </c>
      <c r="BF25" s="483"/>
      <c r="BG25" s="484"/>
    </row>
    <row r="26" spans="1:122" ht="12" customHeight="1" thickBot="1">
      <c r="A26" s="262" t="s">
        <v>301</v>
      </c>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16"/>
      <c r="AS26" s="362"/>
      <c r="AT26" s="363"/>
      <c r="AU26" s="363"/>
      <c r="AV26" s="363"/>
      <c r="AW26" s="363"/>
      <c r="AX26" s="364"/>
      <c r="AY26" s="366"/>
      <c r="AZ26" s="366"/>
      <c r="BA26" s="366"/>
      <c r="BB26" s="366"/>
      <c r="BC26" s="366"/>
      <c r="BD26" s="366"/>
      <c r="BE26" s="363"/>
      <c r="BF26" s="363"/>
      <c r="BG26" s="485"/>
    </row>
    <row r="27" spans="1:122" ht="3" customHeight="1" thickTop="1">
      <c r="A27" s="20"/>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05"/>
      <c r="AS27" s="99"/>
      <c r="AT27" s="99"/>
      <c r="AU27" s="99"/>
      <c r="AV27" s="99"/>
      <c r="AW27" s="99"/>
      <c r="AX27" s="21"/>
      <c r="AY27" s="21"/>
      <c r="AZ27" s="21"/>
      <c r="BA27" s="21"/>
      <c r="BB27" s="21"/>
      <c r="BC27" s="21"/>
      <c r="BD27" s="21"/>
      <c r="BE27" s="108"/>
      <c r="BF27" s="108"/>
      <c r="BG27" s="108"/>
    </row>
    <row r="28" spans="1:122" ht="15" customHeight="1">
      <c r="A28" s="14" t="s">
        <v>103</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row>
    <row r="29" spans="1:122" ht="11.25" customHeight="1">
      <c r="B29" s="280" t="s">
        <v>14</v>
      </c>
      <c r="C29" s="281"/>
      <c r="D29" s="280" t="s">
        <v>104</v>
      </c>
      <c r="E29" s="286"/>
      <c r="F29" s="286"/>
      <c r="G29" s="286"/>
      <c r="H29" s="286"/>
      <c r="I29" s="281"/>
      <c r="J29" s="289" t="s">
        <v>105</v>
      </c>
      <c r="K29" s="286"/>
      <c r="L29" s="286"/>
      <c r="M29" s="286"/>
      <c r="N29" s="281"/>
      <c r="O29" s="289" t="s">
        <v>15</v>
      </c>
      <c r="P29" s="250"/>
      <c r="Q29" s="250"/>
      <c r="R29" s="250"/>
      <c r="S29" s="290"/>
      <c r="T29" s="291">
        <f>R4</f>
        <v>0</v>
      </c>
      <c r="U29" s="292"/>
      <c r="V29" s="292"/>
      <c r="W29" s="292"/>
      <c r="X29" s="295" t="s">
        <v>106</v>
      </c>
      <c r="Y29" s="296"/>
      <c r="Z29" s="296"/>
      <c r="AA29" s="296"/>
      <c r="AB29" s="296"/>
      <c r="AC29" s="296"/>
      <c r="AD29" s="296"/>
      <c r="AE29" s="296"/>
      <c r="AF29" s="296"/>
      <c r="AG29" s="296"/>
      <c r="AH29" s="296"/>
      <c r="AI29" s="296"/>
      <c r="AJ29" s="296"/>
      <c r="AK29" s="296"/>
      <c r="AL29" s="297"/>
      <c r="AM29" s="250" t="s">
        <v>107</v>
      </c>
      <c r="AN29" s="250"/>
      <c r="AO29" s="250"/>
      <c r="AP29" s="250"/>
      <c r="AQ29" s="250"/>
      <c r="AR29" s="250"/>
      <c r="AS29" s="250"/>
      <c r="AT29" s="250"/>
      <c r="AU29" s="250"/>
      <c r="AV29" s="250"/>
      <c r="AW29" s="250"/>
      <c r="AX29" s="250"/>
      <c r="AY29" s="250"/>
      <c r="AZ29" s="250"/>
      <c r="BA29" s="250"/>
      <c r="BB29" s="290"/>
    </row>
    <row r="30" spans="1:122" ht="11.25" customHeight="1">
      <c r="B30" s="282"/>
      <c r="C30" s="283"/>
      <c r="D30" s="282"/>
      <c r="E30" s="287"/>
      <c r="F30" s="287"/>
      <c r="G30" s="287"/>
      <c r="H30" s="287"/>
      <c r="I30" s="283"/>
      <c r="J30" s="282"/>
      <c r="K30" s="287"/>
      <c r="L30" s="287"/>
      <c r="M30" s="287"/>
      <c r="N30" s="283"/>
      <c r="O30" s="230"/>
      <c r="P30" s="231"/>
      <c r="Q30" s="231"/>
      <c r="R30" s="231"/>
      <c r="S30" s="232"/>
      <c r="T30" s="293"/>
      <c r="U30" s="294"/>
      <c r="V30" s="294"/>
      <c r="W30" s="294"/>
      <c r="X30" s="298"/>
      <c r="Y30" s="298"/>
      <c r="Z30" s="298"/>
      <c r="AA30" s="298"/>
      <c r="AB30" s="298"/>
      <c r="AC30" s="298"/>
      <c r="AD30" s="298"/>
      <c r="AE30" s="298"/>
      <c r="AF30" s="298"/>
      <c r="AG30" s="298"/>
      <c r="AH30" s="298"/>
      <c r="AI30" s="298"/>
      <c r="AJ30" s="298"/>
      <c r="AK30" s="298"/>
      <c r="AL30" s="299"/>
      <c r="AM30" s="231"/>
      <c r="AN30" s="231"/>
      <c r="AO30" s="231"/>
      <c r="AP30" s="231"/>
      <c r="AQ30" s="231"/>
      <c r="AR30" s="231"/>
      <c r="AS30" s="231"/>
      <c r="AT30" s="231"/>
      <c r="AU30" s="231"/>
      <c r="AV30" s="231"/>
      <c r="AW30" s="231"/>
      <c r="AX30" s="231"/>
      <c r="AY30" s="231"/>
      <c r="AZ30" s="231"/>
      <c r="BA30" s="231"/>
      <c r="BB30" s="232"/>
    </row>
    <row r="31" spans="1:122" ht="11.25" customHeight="1">
      <c r="B31" s="282"/>
      <c r="C31" s="283"/>
      <c r="D31" s="282"/>
      <c r="E31" s="287"/>
      <c r="F31" s="287"/>
      <c r="G31" s="287"/>
      <c r="H31" s="287"/>
      <c r="I31" s="283"/>
      <c r="J31" s="282"/>
      <c r="K31" s="287"/>
      <c r="L31" s="287"/>
      <c r="M31" s="287"/>
      <c r="N31" s="283"/>
      <c r="O31" s="300" t="s">
        <v>108</v>
      </c>
      <c r="P31" s="301"/>
      <c r="Q31" s="301"/>
      <c r="R31" s="301"/>
      <c r="S31" s="302"/>
      <c r="T31" s="442" t="s">
        <v>16</v>
      </c>
      <c r="U31" s="443"/>
      <c r="V31" s="443"/>
      <c r="W31" s="443"/>
      <c r="X31" s="443"/>
      <c r="Y31" s="443"/>
      <c r="Z31" s="443"/>
      <c r="AA31" s="444"/>
      <c r="AB31" s="448" t="s">
        <v>109</v>
      </c>
      <c r="AC31" s="443"/>
      <c r="AD31" s="443"/>
      <c r="AE31" s="443"/>
      <c r="AF31" s="443"/>
      <c r="AG31" s="443"/>
      <c r="AH31" s="443"/>
      <c r="AI31" s="451" t="s">
        <v>110</v>
      </c>
      <c r="AJ31" s="452"/>
      <c r="AK31" s="452"/>
      <c r="AL31" s="453"/>
      <c r="AM31" s="460" t="s">
        <v>17</v>
      </c>
      <c r="AN31" s="461"/>
      <c r="AO31" s="461"/>
      <c r="AP31" s="462"/>
      <c r="AQ31" s="468" t="s">
        <v>41</v>
      </c>
      <c r="AR31" s="468"/>
      <c r="AS31" s="468"/>
      <c r="AT31" s="468"/>
      <c r="AU31" s="468"/>
      <c r="AV31" s="468"/>
      <c r="AW31" s="468"/>
      <c r="AX31" s="468"/>
      <c r="AY31" s="468"/>
      <c r="AZ31" s="468"/>
      <c r="BA31" s="468"/>
      <c r="BB31" s="469"/>
    </row>
    <row r="32" spans="1:122" ht="11.25" customHeight="1">
      <c r="B32" s="282"/>
      <c r="C32" s="283"/>
      <c r="D32" s="282"/>
      <c r="E32" s="287"/>
      <c r="F32" s="287"/>
      <c r="G32" s="287"/>
      <c r="H32" s="287"/>
      <c r="I32" s="283"/>
      <c r="J32" s="282"/>
      <c r="K32" s="287"/>
      <c r="L32" s="287"/>
      <c r="M32" s="287"/>
      <c r="N32" s="283"/>
      <c r="O32" s="472"/>
      <c r="P32" s="473"/>
      <c r="Q32" s="473"/>
      <c r="R32" s="473"/>
      <c r="S32" s="476" t="s">
        <v>12</v>
      </c>
      <c r="T32" s="445"/>
      <c r="U32" s="446"/>
      <c r="V32" s="446"/>
      <c r="W32" s="446"/>
      <c r="X32" s="446"/>
      <c r="Y32" s="446"/>
      <c r="Z32" s="446"/>
      <c r="AA32" s="447"/>
      <c r="AB32" s="449"/>
      <c r="AC32" s="446"/>
      <c r="AD32" s="446"/>
      <c r="AE32" s="446"/>
      <c r="AF32" s="446"/>
      <c r="AG32" s="446"/>
      <c r="AH32" s="450"/>
      <c r="AI32" s="454"/>
      <c r="AJ32" s="455"/>
      <c r="AK32" s="455"/>
      <c r="AL32" s="456"/>
      <c r="AM32" s="463"/>
      <c r="AN32" s="231"/>
      <c r="AO32" s="231"/>
      <c r="AP32" s="464"/>
      <c r="AQ32" s="468"/>
      <c r="AR32" s="468"/>
      <c r="AS32" s="468"/>
      <c r="AT32" s="468"/>
      <c r="AU32" s="468"/>
      <c r="AV32" s="468"/>
      <c r="AW32" s="468"/>
      <c r="AX32" s="468"/>
      <c r="AY32" s="468"/>
      <c r="AZ32" s="468"/>
      <c r="BA32" s="468"/>
      <c r="BB32" s="469"/>
    </row>
    <row r="33" spans="2:54" ht="11.25" customHeight="1" thickBot="1">
      <c r="B33" s="284"/>
      <c r="C33" s="285"/>
      <c r="D33" s="284"/>
      <c r="E33" s="288"/>
      <c r="F33" s="288"/>
      <c r="G33" s="288"/>
      <c r="H33" s="288"/>
      <c r="I33" s="285"/>
      <c r="J33" s="284"/>
      <c r="K33" s="288"/>
      <c r="L33" s="288"/>
      <c r="M33" s="288"/>
      <c r="N33" s="285"/>
      <c r="O33" s="474"/>
      <c r="P33" s="475"/>
      <c r="Q33" s="475"/>
      <c r="R33" s="475"/>
      <c r="S33" s="477"/>
      <c r="T33" s="478" t="s">
        <v>42</v>
      </c>
      <c r="U33" s="479"/>
      <c r="V33" s="479"/>
      <c r="W33" s="480"/>
      <c r="X33" s="481" t="s">
        <v>43</v>
      </c>
      <c r="Y33" s="479"/>
      <c r="Z33" s="480"/>
      <c r="AA33" s="22"/>
      <c r="AB33" s="478" t="s">
        <v>42</v>
      </c>
      <c r="AC33" s="479"/>
      <c r="AD33" s="479"/>
      <c r="AE33" s="427" t="s">
        <v>43</v>
      </c>
      <c r="AF33" s="428"/>
      <c r="AG33" s="428"/>
      <c r="AH33" s="23"/>
      <c r="AI33" s="457"/>
      <c r="AJ33" s="458"/>
      <c r="AK33" s="458"/>
      <c r="AL33" s="459"/>
      <c r="AM33" s="465"/>
      <c r="AN33" s="466"/>
      <c r="AO33" s="466"/>
      <c r="AP33" s="467"/>
      <c r="AQ33" s="470"/>
      <c r="AR33" s="470"/>
      <c r="AS33" s="470"/>
      <c r="AT33" s="470"/>
      <c r="AU33" s="470"/>
      <c r="AV33" s="470"/>
      <c r="AW33" s="470"/>
      <c r="AX33" s="470"/>
      <c r="AY33" s="470"/>
      <c r="AZ33" s="470"/>
      <c r="BA33" s="470"/>
      <c r="BB33" s="471"/>
    </row>
    <row r="34" spans="2:54" ht="11.25" customHeight="1" thickTop="1">
      <c r="B34" s="583" t="s">
        <v>111</v>
      </c>
      <c r="C34" s="584"/>
      <c r="D34" s="310" t="s">
        <v>44</v>
      </c>
      <c r="E34" s="311"/>
      <c r="F34" s="311"/>
      <c r="G34" s="311"/>
      <c r="H34" s="311"/>
      <c r="I34" s="312"/>
      <c r="J34" s="432" t="s">
        <v>112</v>
      </c>
      <c r="K34" s="433"/>
      <c r="L34" s="433"/>
      <c r="M34" s="433"/>
      <c r="N34" s="434"/>
      <c r="O34" s="435"/>
      <c r="P34" s="436"/>
      <c r="Q34" s="436"/>
      <c r="R34" s="436"/>
      <c r="S34" s="207" t="s">
        <v>12</v>
      </c>
      <c r="T34" s="331"/>
      <c r="U34" s="332"/>
      <c r="V34" s="332"/>
      <c r="W34" s="332"/>
      <c r="X34" s="333"/>
      <c r="Y34" s="332"/>
      <c r="Z34" s="334"/>
      <c r="AA34" s="335" t="s">
        <v>12</v>
      </c>
      <c r="AB34" s="331"/>
      <c r="AC34" s="332"/>
      <c r="AD34" s="334"/>
      <c r="AE34" s="333"/>
      <c r="AF34" s="332"/>
      <c r="AG34" s="334"/>
      <c r="AH34" s="335" t="s">
        <v>12</v>
      </c>
      <c r="AI34" s="420"/>
      <c r="AJ34" s="332"/>
      <c r="AK34" s="332"/>
      <c r="AL34" s="421" t="s">
        <v>12</v>
      </c>
      <c r="AM34" s="422">
        <f>T34+X34+AB34+AE34+AI34</f>
        <v>0</v>
      </c>
      <c r="AN34" s="423"/>
      <c r="AO34" s="423"/>
      <c r="AP34" s="424"/>
      <c r="AQ34" s="425" t="s">
        <v>45</v>
      </c>
      <c r="AR34" s="425"/>
      <c r="AS34" s="425"/>
      <c r="AT34" s="425"/>
      <c r="AU34" s="425"/>
      <c r="AV34" s="385">
        <f>ROUNDDOWN(AM34/3,1)</f>
        <v>0</v>
      </c>
      <c r="AW34" s="385"/>
      <c r="AX34" s="385"/>
      <c r="AY34" s="385"/>
      <c r="AZ34" s="206" t="s">
        <v>12</v>
      </c>
      <c r="BA34" s="206"/>
      <c r="BB34" s="283"/>
    </row>
    <row r="35" spans="2:54" ht="11.25" customHeight="1">
      <c r="B35" s="585"/>
      <c r="C35" s="586"/>
      <c r="D35" s="389"/>
      <c r="E35" s="390"/>
      <c r="F35" s="390"/>
      <c r="G35" s="390"/>
      <c r="H35" s="390"/>
      <c r="I35" s="391"/>
      <c r="J35" s="392"/>
      <c r="K35" s="251"/>
      <c r="L35" s="251"/>
      <c r="M35" s="251"/>
      <c r="N35" s="393"/>
      <c r="O35" s="435"/>
      <c r="P35" s="436"/>
      <c r="Q35" s="436"/>
      <c r="R35" s="436"/>
      <c r="S35" s="207"/>
      <c r="T35" s="184"/>
      <c r="U35" s="185"/>
      <c r="V35" s="185"/>
      <c r="W35" s="185"/>
      <c r="X35" s="303"/>
      <c r="Y35" s="185"/>
      <c r="Z35" s="186"/>
      <c r="AA35" s="304"/>
      <c r="AB35" s="184"/>
      <c r="AC35" s="185"/>
      <c r="AD35" s="186"/>
      <c r="AE35" s="303"/>
      <c r="AF35" s="185"/>
      <c r="AG35" s="186"/>
      <c r="AH35" s="304"/>
      <c r="AI35" s="189"/>
      <c r="AJ35" s="185"/>
      <c r="AK35" s="185"/>
      <c r="AL35" s="240"/>
      <c r="AM35" s="247"/>
      <c r="AN35" s="248"/>
      <c r="AO35" s="248"/>
      <c r="AP35" s="249"/>
      <c r="AQ35" s="426"/>
      <c r="AR35" s="426"/>
      <c r="AS35" s="426"/>
      <c r="AT35" s="426"/>
      <c r="AU35" s="426"/>
      <c r="AV35" s="253"/>
      <c r="AW35" s="253"/>
      <c r="AX35" s="253"/>
      <c r="AY35" s="253"/>
      <c r="AZ35" s="330"/>
      <c r="BA35" s="330"/>
      <c r="BB35" s="431"/>
    </row>
    <row r="36" spans="2:54" ht="11.25" customHeight="1">
      <c r="B36" s="585"/>
      <c r="C36" s="586"/>
      <c r="D36" s="386" t="s">
        <v>46</v>
      </c>
      <c r="E36" s="387"/>
      <c r="F36" s="387"/>
      <c r="G36" s="387"/>
      <c r="H36" s="387"/>
      <c r="I36" s="388"/>
      <c r="J36" s="289" t="s">
        <v>112</v>
      </c>
      <c r="K36" s="250"/>
      <c r="L36" s="250"/>
      <c r="M36" s="250"/>
      <c r="N36" s="290"/>
      <c r="O36" s="394"/>
      <c r="P36" s="395"/>
      <c r="Q36" s="395"/>
      <c r="R36" s="395"/>
      <c r="S36" s="396" t="s">
        <v>12</v>
      </c>
      <c r="T36" s="328"/>
      <c r="U36" s="329"/>
      <c r="V36" s="329"/>
      <c r="W36" s="329"/>
      <c r="X36" s="217"/>
      <c r="Y36" s="329"/>
      <c r="Z36" s="183"/>
      <c r="AA36" s="221" t="s">
        <v>12</v>
      </c>
      <c r="AB36" s="181"/>
      <c r="AC36" s="182"/>
      <c r="AD36" s="183"/>
      <c r="AE36" s="217"/>
      <c r="AF36" s="182"/>
      <c r="AG36" s="183"/>
      <c r="AH36" s="221" t="s">
        <v>12</v>
      </c>
      <c r="AI36" s="188"/>
      <c r="AJ36" s="182"/>
      <c r="AK36" s="182"/>
      <c r="AL36" s="239" t="s">
        <v>12</v>
      </c>
      <c r="AM36" s="305">
        <f>T36+X36+AB36+AE36+AI36+T38+X38+AB38+AE38+AI38</f>
        <v>0</v>
      </c>
      <c r="AN36" s="242"/>
      <c r="AO36" s="242"/>
      <c r="AP36" s="243"/>
      <c r="AQ36" s="487" t="s">
        <v>113</v>
      </c>
      <c r="AR36" s="250"/>
      <c r="AS36" s="250"/>
      <c r="AT36" s="250"/>
      <c r="AU36" s="250"/>
      <c r="AV36" s="381">
        <f>ROUNDDOWN(AM36/6,1)</f>
        <v>0</v>
      </c>
      <c r="AW36" s="381"/>
      <c r="AX36" s="381"/>
      <c r="AY36" s="381"/>
      <c r="AZ36" s="191" t="s">
        <v>12</v>
      </c>
      <c r="BA36" s="191"/>
      <c r="BB36" s="281"/>
    </row>
    <row r="37" spans="2:54" ht="11.25" customHeight="1">
      <c r="B37" s="585"/>
      <c r="C37" s="586"/>
      <c r="D37" s="389"/>
      <c r="E37" s="390"/>
      <c r="F37" s="390"/>
      <c r="G37" s="390"/>
      <c r="H37" s="390"/>
      <c r="I37" s="391"/>
      <c r="J37" s="392"/>
      <c r="K37" s="251"/>
      <c r="L37" s="251"/>
      <c r="M37" s="251"/>
      <c r="N37" s="393"/>
      <c r="O37" s="394"/>
      <c r="P37" s="395"/>
      <c r="Q37" s="395"/>
      <c r="R37" s="395"/>
      <c r="S37" s="396"/>
      <c r="T37" s="184"/>
      <c r="U37" s="185"/>
      <c r="V37" s="185"/>
      <c r="W37" s="185"/>
      <c r="X37" s="303"/>
      <c r="Y37" s="185"/>
      <c r="Z37" s="186"/>
      <c r="AA37" s="304"/>
      <c r="AB37" s="184"/>
      <c r="AC37" s="185"/>
      <c r="AD37" s="186"/>
      <c r="AE37" s="303"/>
      <c r="AF37" s="185"/>
      <c r="AG37" s="186"/>
      <c r="AH37" s="304"/>
      <c r="AI37" s="189"/>
      <c r="AJ37" s="185"/>
      <c r="AK37" s="185"/>
      <c r="AL37" s="240"/>
      <c r="AM37" s="306"/>
      <c r="AN37" s="245"/>
      <c r="AO37" s="245"/>
      <c r="AP37" s="246"/>
      <c r="AQ37" s="463"/>
      <c r="AR37" s="231"/>
      <c r="AS37" s="231"/>
      <c r="AT37" s="231"/>
      <c r="AU37" s="231"/>
      <c r="AV37" s="382"/>
      <c r="AW37" s="382"/>
      <c r="AX37" s="382"/>
      <c r="AY37" s="382"/>
      <c r="AZ37" s="206"/>
      <c r="BA37" s="206"/>
      <c r="BB37" s="283"/>
    </row>
    <row r="38" spans="2:54" ht="11.25" customHeight="1">
      <c r="B38" s="585"/>
      <c r="C38" s="586"/>
      <c r="D38" s="310" t="s">
        <v>47</v>
      </c>
      <c r="E38" s="311"/>
      <c r="F38" s="311"/>
      <c r="G38" s="311"/>
      <c r="H38" s="311"/>
      <c r="I38" s="312"/>
      <c r="J38" s="230" t="s">
        <v>112</v>
      </c>
      <c r="K38" s="231"/>
      <c r="L38" s="231"/>
      <c r="M38" s="231"/>
      <c r="N38" s="232"/>
      <c r="O38" s="319"/>
      <c r="P38" s="320"/>
      <c r="Q38" s="320"/>
      <c r="R38" s="320"/>
      <c r="S38" s="323" t="s">
        <v>12</v>
      </c>
      <c r="T38" s="237"/>
      <c r="U38" s="325"/>
      <c r="V38" s="325"/>
      <c r="W38" s="325"/>
      <c r="X38" s="326"/>
      <c r="Y38" s="325"/>
      <c r="Z38" s="327"/>
      <c r="AA38" s="486" t="s">
        <v>12</v>
      </c>
      <c r="AB38" s="237"/>
      <c r="AC38" s="238"/>
      <c r="AD38" s="327"/>
      <c r="AE38" s="326"/>
      <c r="AF38" s="238"/>
      <c r="AG38" s="327"/>
      <c r="AH38" s="486" t="s">
        <v>12</v>
      </c>
      <c r="AI38" s="254"/>
      <c r="AJ38" s="238"/>
      <c r="AK38" s="238"/>
      <c r="AL38" s="256" t="s">
        <v>12</v>
      </c>
      <c r="AM38" s="306"/>
      <c r="AN38" s="245"/>
      <c r="AO38" s="245"/>
      <c r="AP38" s="246"/>
      <c r="AQ38" s="463"/>
      <c r="AR38" s="231"/>
      <c r="AS38" s="231"/>
      <c r="AT38" s="231"/>
      <c r="AU38" s="231"/>
      <c r="AV38" s="382"/>
      <c r="AW38" s="382"/>
      <c r="AX38" s="382"/>
      <c r="AY38" s="382"/>
      <c r="AZ38" s="206"/>
      <c r="BA38" s="206"/>
      <c r="BB38" s="283"/>
    </row>
    <row r="39" spans="2:54" ht="11.25" customHeight="1" thickBot="1">
      <c r="B39" s="585"/>
      <c r="C39" s="586"/>
      <c r="D39" s="313"/>
      <c r="E39" s="314"/>
      <c r="F39" s="314"/>
      <c r="G39" s="314"/>
      <c r="H39" s="314"/>
      <c r="I39" s="315"/>
      <c r="J39" s="316"/>
      <c r="K39" s="317"/>
      <c r="L39" s="317"/>
      <c r="M39" s="317"/>
      <c r="N39" s="318"/>
      <c r="O39" s="321"/>
      <c r="P39" s="322"/>
      <c r="Q39" s="322"/>
      <c r="R39" s="322"/>
      <c r="S39" s="324"/>
      <c r="T39" s="215"/>
      <c r="U39" s="216"/>
      <c r="V39" s="216"/>
      <c r="W39" s="216"/>
      <c r="X39" s="218"/>
      <c r="Y39" s="216"/>
      <c r="Z39" s="220"/>
      <c r="AA39" s="222"/>
      <c r="AB39" s="215"/>
      <c r="AC39" s="216"/>
      <c r="AD39" s="220"/>
      <c r="AE39" s="218"/>
      <c r="AF39" s="216"/>
      <c r="AG39" s="220"/>
      <c r="AH39" s="222"/>
      <c r="AI39" s="255"/>
      <c r="AJ39" s="216"/>
      <c r="AK39" s="216"/>
      <c r="AL39" s="257"/>
      <c r="AM39" s="307"/>
      <c r="AN39" s="308"/>
      <c r="AO39" s="308"/>
      <c r="AP39" s="309"/>
      <c r="AQ39" s="488"/>
      <c r="AR39" s="317"/>
      <c r="AS39" s="317"/>
      <c r="AT39" s="317"/>
      <c r="AU39" s="317"/>
      <c r="AV39" s="383"/>
      <c r="AW39" s="383"/>
      <c r="AX39" s="383"/>
      <c r="AY39" s="383"/>
      <c r="AZ39" s="194"/>
      <c r="BA39" s="194"/>
      <c r="BB39" s="384"/>
    </row>
    <row r="40" spans="2:54" ht="11.25" customHeight="1">
      <c r="B40" s="585"/>
      <c r="C40" s="586"/>
      <c r="D40" s="227" t="s">
        <v>114</v>
      </c>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8"/>
      <c r="AJ40" s="228"/>
      <c r="AK40" s="228"/>
      <c r="AL40" s="228"/>
      <c r="AM40" s="228"/>
      <c r="AN40" s="228"/>
      <c r="AO40" s="228"/>
      <c r="AP40" s="228"/>
      <c r="AQ40" s="228"/>
      <c r="AR40" s="228"/>
      <c r="AS40" s="228"/>
      <c r="AT40" s="228"/>
      <c r="AU40" s="228"/>
      <c r="AV40" s="228"/>
      <c r="AW40" s="228"/>
      <c r="AX40" s="228"/>
      <c r="AY40" s="228"/>
      <c r="AZ40" s="228"/>
      <c r="BA40" s="228"/>
      <c r="BB40" s="229"/>
    </row>
    <row r="41" spans="2:54" ht="11.25" customHeight="1">
      <c r="B41" s="585"/>
      <c r="C41" s="586"/>
      <c r="D41" s="199" t="s">
        <v>115</v>
      </c>
      <c r="E41" s="200"/>
      <c r="F41" s="200"/>
      <c r="G41" s="200"/>
      <c r="H41" s="200"/>
      <c r="I41" s="201"/>
      <c r="J41" s="230" t="s">
        <v>116</v>
      </c>
      <c r="K41" s="231"/>
      <c r="L41" s="231"/>
      <c r="M41" s="231"/>
      <c r="N41" s="232"/>
      <c r="O41" s="210"/>
      <c r="P41" s="211"/>
      <c r="Q41" s="211"/>
      <c r="R41" s="211"/>
      <c r="S41" s="213"/>
      <c r="T41" s="181"/>
      <c r="U41" s="182"/>
      <c r="V41" s="182"/>
      <c r="W41" s="182"/>
      <c r="X41" s="182"/>
      <c r="Y41" s="182"/>
      <c r="Z41" s="182"/>
      <c r="AA41" s="179" t="s">
        <v>12</v>
      </c>
      <c r="AB41" s="181"/>
      <c r="AC41" s="182"/>
      <c r="AD41" s="182"/>
      <c r="AE41" s="182"/>
      <c r="AF41" s="182"/>
      <c r="AG41" s="182"/>
      <c r="AH41" s="187" t="s">
        <v>12</v>
      </c>
      <c r="AI41" s="188"/>
      <c r="AJ41" s="182"/>
      <c r="AK41" s="182"/>
      <c r="AL41" s="239" t="s">
        <v>12</v>
      </c>
      <c r="AM41" s="244">
        <f>T41+AB41+AI41</f>
        <v>0</v>
      </c>
      <c r="AN41" s="245"/>
      <c r="AO41" s="245"/>
      <c r="AP41" s="246"/>
      <c r="AQ41" s="231" t="s">
        <v>113</v>
      </c>
      <c r="AR41" s="231"/>
      <c r="AS41" s="231"/>
      <c r="AT41" s="231"/>
      <c r="AU41" s="231"/>
      <c r="AV41" s="252">
        <f>ROUNDDOWN(AM41/6,1)</f>
        <v>0</v>
      </c>
      <c r="AW41" s="252"/>
      <c r="AX41" s="252"/>
      <c r="AY41" s="252"/>
      <c r="AZ41" s="206" t="s">
        <v>12</v>
      </c>
      <c r="BA41" s="206"/>
      <c r="BB41" s="438"/>
    </row>
    <row r="42" spans="2:54" ht="11.25" customHeight="1">
      <c r="B42" s="585"/>
      <c r="C42" s="586"/>
      <c r="D42" s="199"/>
      <c r="E42" s="200"/>
      <c r="F42" s="200"/>
      <c r="G42" s="200"/>
      <c r="H42" s="200"/>
      <c r="I42" s="201"/>
      <c r="J42" s="230"/>
      <c r="K42" s="231"/>
      <c r="L42" s="231"/>
      <c r="M42" s="231"/>
      <c r="N42" s="232"/>
      <c r="O42" s="233"/>
      <c r="P42" s="234"/>
      <c r="Q42" s="234"/>
      <c r="R42" s="234"/>
      <c r="S42" s="235"/>
      <c r="T42" s="184"/>
      <c r="U42" s="185"/>
      <c r="V42" s="185"/>
      <c r="W42" s="185"/>
      <c r="X42" s="185"/>
      <c r="Y42" s="185"/>
      <c r="Z42" s="185"/>
      <c r="AA42" s="180"/>
      <c r="AB42" s="237"/>
      <c r="AC42" s="238"/>
      <c r="AD42" s="238"/>
      <c r="AE42" s="238"/>
      <c r="AF42" s="238"/>
      <c r="AG42" s="238"/>
      <c r="AH42" s="187"/>
      <c r="AI42" s="189"/>
      <c r="AJ42" s="185"/>
      <c r="AK42" s="185"/>
      <c r="AL42" s="240"/>
      <c r="AM42" s="247"/>
      <c r="AN42" s="248"/>
      <c r="AO42" s="248"/>
      <c r="AP42" s="249"/>
      <c r="AQ42" s="251"/>
      <c r="AR42" s="251"/>
      <c r="AS42" s="251"/>
      <c r="AT42" s="251"/>
      <c r="AU42" s="251"/>
      <c r="AV42" s="253"/>
      <c r="AW42" s="253"/>
      <c r="AX42" s="253"/>
      <c r="AY42" s="253"/>
      <c r="AZ42" s="330"/>
      <c r="BA42" s="330"/>
      <c r="BB42" s="490"/>
    </row>
    <row r="43" spans="2:54" ht="11.25" customHeight="1">
      <c r="B43" s="585"/>
      <c r="C43" s="586"/>
      <c r="D43" s="196" t="s">
        <v>18</v>
      </c>
      <c r="E43" s="197"/>
      <c r="F43" s="197"/>
      <c r="G43" s="197"/>
      <c r="H43" s="197"/>
      <c r="I43" s="198"/>
      <c r="J43" s="190" t="s">
        <v>116</v>
      </c>
      <c r="K43" s="191"/>
      <c r="L43" s="191"/>
      <c r="M43" s="191"/>
      <c r="N43" s="192"/>
      <c r="O43" s="208"/>
      <c r="P43" s="209"/>
      <c r="Q43" s="209"/>
      <c r="R43" s="209"/>
      <c r="S43" s="212"/>
      <c r="T43" s="181"/>
      <c r="U43" s="182"/>
      <c r="V43" s="182"/>
      <c r="W43" s="182"/>
      <c r="X43" s="182"/>
      <c r="Y43" s="182"/>
      <c r="Z43" s="182"/>
      <c r="AA43" s="179" t="s">
        <v>12</v>
      </c>
      <c r="AB43" s="181"/>
      <c r="AC43" s="182"/>
      <c r="AD43" s="182"/>
      <c r="AE43" s="182"/>
      <c r="AF43" s="182"/>
      <c r="AG43" s="183"/>
      <c r="AH43" s="187" t="s">
        <v>12</v>
      </c>
      <c r="AI43" s="188"/>
      <c r="AJ43" s="182"/>
      <c r="AK43" s="182"/>
      <c r="AL43" s="239" t="s">
        <v>12</v>
      </c>
      <c r="AM43" s="241">
        <f>T43+AB43+T45+X45+AB45+AE45+AI43+AI45</f>
        <v>0</v>
      </c>
      <c r="AN43" s="242"/>
      <c r="AO43" s="242"/>
      <c r="AP43" s="243"/>
      <c r="AQ43" s="250" t="s">
        <v>117</v>
      </c>
      <c r="AR43" s="250"/>
      <c r="AS43" s="250"/>
      <c r="AT43" s="250"/>
      <c r="AU43" s="250"/>
      <c r="AV43" s="381">
        <f>ROUNDDOWN(AM43/15,1)</f>
        <v>0</v>
      </c>
      <c r="AW43" s="381"/>
      <c r="AX43" s="381"/>
      <c r="AY43" s="381"/>
      <c r="AZ43" s="191" t="s">
        <v>12</v>
      </c>
      <c r="BA43" s="191"/>
      <c r="BB43" s="437"/>
    </row>
    <row r="44" spans="2:54" ht="11.25" customHeight="1">
      <c r="B44" s="585"/>
      <c r="C44" s="586"/>
      <c r="D44" s="199"/>
      <c r="E44" s="200"/>
      <c r="F44" s="200"/>
      <c r="G44" s="200"/>
      <c r="H44" s="200"/>
      <c r="I44" s="201"/>
      <c r="J44" s="205"/>
      <c r="K44" s="206"/>
      <c r="L44" s="206"/>
      <c r="M44" s="206"/>
      <c r="N44" s="207"/>
      <c r="O44" s="210"/>
      <c r="P44" s="211"/>
      <c r="Q44" s="211"/>
      <c r="R44" s="211"/>
      <c r="S44" s="213"/>
      <c r="T44" s="184"/>
      <c r="U44" s="185"/>
      <c r="V44" s="185"/>
      <c r="W44" s="185"/>
      <c r="X44" s="185"/>
      <c r="Y44" s="185"/>
      <c r="Z44" s="185"/>
      <c r="AA44" s="180"/>
      <c r="AB44" s="184"/>
      <c r="AC44" s="185"/>
      <c r="AD44" s="185"/>
      <c r="AE44" s="185"/>
      <c r="AF44" s="185"/>
      <c r="AG44" s="186"/>
      <c r="AH44" s="187"/>
      <c r="AI44" s="189"/>
      <c r="AJ44" s="185"/>
      <c r="AK44" s="185"/>
      <c r="AL44" s="240"/>
      <c r="AM44" s="244"/>
      <c r="AN44" s="245"/>
      <c r="AO44" s="245"/>
      <c r="AP44" s="246"/>
      <c r="AQ44" s="231"/>
      <c r="AR44" s="231"/>
      <c r="AS44" s="231"/>
      <c r="AT44" s="231"/>
      <c r="AU44" s="231"/>
      <c r="AV44" s="382"/>
      <c r="AW44" s="382"/>
      <c r="AX44" s="382"/>
      <c r="AY44" s="382"/>
      <c r="AZ44" s="206"/>
      <c r="BA44" s="206"/>
      <c r="BB44" s="438"/>
    </row>
    <row r="45" spans="2:54" ht="11.25" customHeight="1">
      <c r="B45" s="585"/>
      <c r="C45" s="586"/>
      <c r="D45" s="199"/>
      <c r="E45" s="200"/>
      <c r="F45" s="200"/>
      <c r="G45" s="200"/>
      <c r="H45" s="200"/>
      <c r="I45" s="201"/>
      <c r="J45" s="190" t="s">
        <v>118</v>
      </c>
      <c r="K45" s="191"/>
      <c r="L45" s="191"/>
      <c r="M45" s="191"/>
      <c r="N45" s="192"/>
      <c r="O45" s="258"/>
      <c r="P45" s="259"/>
      <c r="Q45" s="259"/>
      <c r="R45" s="259"/>
      <c r="S45" s="192" t="s">
        <v>12</v>
      </c>
      <c r="T45" s="181"/>
      <c r="U45" s="182"/>
      <c r="V45" s="182"/>
      <c r="W45" s="182"/>
      <c r="X45" s="217"/>
      <c r="Y45" s="182"/>
      <c r="Z45" s="182"/>
      <c r="AA45" s="179" t="s">
        <v>12</v>
      </c>
      <c r="AB45" s="181"/>
      <c r="AC45" s="182"/>
      <c r="AD45" s="183"/>
      <c r="AE45" s="217"/>
      <c r="AF45" s="182"/>
      <c r="AG45" s="183"/>
      <c r="AH45" s="221" t="s">
        <v>12</v>
      </c>
      <c r="AI45" s="254"/>
      <c r="AJ45" s="238"/>
      <c r="AK45" s="238"/>
      <c r="AL45" s="256" t="s">
        <v>12</v>
      </c>
      <c r="AM45" s="244"/>
      <c r="AN45" s="245"/>
      <c r="AO45" s="245"/>
      <c r="AP45" s="246"/>
      <c r="AQ45" s="231"/>
      <c r="AR45" s="231"/>
      <c r="AS45" s="231"/>
      <c r="AT45" s="231"/>
      <c r="AU45" s="231"/>
      <c r="AV45" s="382"/>
      <c r="AW45" s="382"/>
      <c r="AX45" s="382"/>
      <c r="AY45" s="382"/>
      <c r="AZ45" s="206"/>
      <c r="BA45" s="206"/>
      <c r="BB45" s="438"/>
    </row>
    <row r="46" spans="2:54" ht="11.25" customHeight="1" thickBot="1">
      <c r="B46" s="585"/>
      <c r="C46" s="586"/>
      <c r="D46" s="202"/>
      <c r="E46" s="203"/>
      <c r="F46" s="203"/>
      <c r="G46" s="203"/>
      <c r="H46" s="203"/>
      <c r="I46" s="204"/>
      <c r="J46" s="193"/>
      <c r="K46" s="194"/>
      <c r="L46" s="194"/>
      <c r="M46" s="194"/>
      <c r="N46" s="195"/>
      <c r="O46" s="260"/>
      <c r="P46" s="261"/>
      <c r="Q46" s="261"/>
      <c r="R46" s="261"/>
      <c r="S46" s="195"/>
      <c r="T46" s="215"/>
      <c r="U46" s="216"/>
      <c r="V46" s="216"/>
      <c r="W46" s="216"/>
      <c r="X46" s="218"/>
      <c r="Y46" s="216"/>
      <c r="Z46" s="216"/>
      <c r="AA46" s="219"/>
      <c r="AB46" s="215"/>
      <c r="AC46" s="216"/>
      <c r="AD46" s="220"/>
      <c r="AE46" s="218"/>
      <c r="AF46" s="216"/>
      <c r="AG46" s="220"/>
      <c r="AH46" s="222"/>
      <c r="AI46" s="255"/>
      <c r="AJ46" s="216"/>
      <c r="AK46" s="216"/>
      <c r="AL46" s="257"/>
      <c r="AM46" s="247"/>
      <c r="AN46" s="248"/>
      <c r="AO46" s="248"/>
      <c r="AP46" s="249"/>
      <c r="AQ46" s="251"/>
      <c r="AR46" s="251"/>
      <c r="AS46" s="251"/>
      <c r="AT46" s="251"/>
      <c r="AU46" s="251"/>
      <c r="AV46" s="252"/>
      <c r="AW46" s="252"/>
      <c r="AX46" s="252"/>
      <c r="AY46" s="252"/>
      <c r="AZ46" s="194"/>
      <c r="BA46" s="194"/>
      <c r="BB46" s="489"/>
    </row>
    <row r="47" spans="2:54" ht="11.25" customHeight="1">
      <c r="B47" s="585"/>
      <c r="C47" s="586"/>
      <c r="D47" s="227" t="s">
        <v>119</v>
      </c>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9"/>
    </row>
    <row r="48" spans="2:54" ht="11.25" customHeight="1">
      <c r="B48" s="585"/>
      <c r="C48" s="586"/>
      <c r="D48" s="199" t="s">
        <v>115</v>
      </c>
      <c r="E48" s="200"/>
      <c r="F48" s="200"/>
      <c r="G48" s="200"/>
      <c r="H48" s="200"/>
      <c r="I48" s="201"/>
      <c r="J48" s="230" t="s">
        <v>116</v>
      </c>
      <c r="K48" s="231"/>
      <c r="L48" s="231"/>
      <c r="M48" s="231"/>
      <c r="N48" s="232"/>
      <c r="O48" s="208"/>
      <c r="P48" s="209"/>
      <c r="Q48" s="209"/>
      <c r="R48" s="209"/>
      <c r="S48" s="212"/>
      <c r="T48" s="181"/>
      <c r="U48" s="182"/>
      <c r="V48" s="182"/>
      <c r="W48" s="182"/>
      <c r="X48" s="182"/>
      <c r="Y48" s="182"/>
      <c r="Z48" s="182"/>
      <c r="AA48" s="179" t="s">
        <v>12</v>
      </c>
      <c r="AB48" s="181"/>
      <c r="AC48" s="182"/>
      <c r="AD48" s="182"/>
      <c r="AE48" s="182"/>
      <c r="AF48" s="182"/>
      <c r="AG48" s="182"/>
      <c r="AH48" s="187" t="s">
        <v>12</v>
      </c>
      <c r="AI48" s="188"/>
      <c r="AJ48" s="182"/>
      <c r="AK48" s="182"/>
      <c r="AL48" s="239" t="s">
        <v>12</v>
      </c>
      <c r="AM48" s="241">
        <f>T48+AB48+T50+AB50+T52+X52+AB52+AE52+AI48+AI50+AI52</f>
        <v>0</v>
      </c>
      <c r="AN48" s="242"/>
      <c r="AO48" s="242"/>
      <c r="AP48" s="243"/>
      <c r="AQ48" s="250" t="s">
        <v>117</v>
      </c>
      <c r="AR48" s="250"/>
      <c r="AS48" s="250"/>
      <c r="AT48" s="250"/>
      <c r="AU48" s="250"/>
      <c r="AV48" s="381">
        <f>ROUNDDOWN(AM48/15,1)</f>
        <v>0</v>
      </c>
      <c r="AW48" s="381"/>
      <c r="AX48" s="381"/>
      <c r="AY48" s="381"/>
      <c r="AZ48" s="191" t="s">
        <v>12</v>
      </c>
      <c r="BA48" s="191"/>
      <c r="BB48" s="437"/>
    </row>
    <row r="49" spans="2:54" ht="11.25" customHeight="1">
      <c r="B49" s="585"/>
      <c r="C49" s="586"/>
      <c r="D49" s="199"/>
      <c r="E49" s="200"/>
      <c r="F49" s="200"/>
      <c r="G49" s="200"/>
      <c r="H49" s="200"/>
      <c r="I49" s="201"/>
      <c r="J49" s="230"/>
      <c r="K49" s="231"/>
      <c r="L49" s="231"/>
      <c r="M49" s="231"/>
      <c r="N49" s="232"/>
      <c r="O49" s="233"/>
      <c r="P49" s="234"/>
      <c r="Q49" s="234"/>
      <c r="R49" s="234"/>
      <c r="S49" s="235"/>
      <c r="T49" s="184"/>
      <c r="U49" s="185"/>
      <c r="V49" s="185"/>
      <c r="W49" s="185"/>
      <c r="X49" s="185"/>
      <c r="Y49" s="185"/>
      <c r="Z49" s="185"/>
      <c r="AA49" s="180"/>
      <c r="AB49" s="237"/>
      <c r="AC49" s="238"/>
      <c r="AD49" s="238"/>
      <c r="AE49" s="238"/>
      <c r="AF49" s="238"/>
      <c r="AG49" s="238"/>
      <c r="AH49" s="187"/>
      <c r="AI49" s="189"/>
      <c r="AJ49" s="185"/>
      <c r="AK49" s="185"/>
      <c r="AL49" s="240"/>
      <c r="AM49" s="244"/>
      <c r="AN49" s="245"/>
      <c r="AO49" s="245"/>
      <c r="AP49" s="246"/>
      <c r="AQ49" s="231"/>
      <c r="AR49" s="231"/>
      <c r="AS49" s="231"/>
      <c r="AT49" s="231"/>
      <c r="AU49" s="231"/>
      <c r="AV49" s="382"/>
      <c r="AW49" s="382"/>
      <c r="AX49" s="382"/>
      <c r="AY49" s="382"/>
      <c r="AZ49" s="206"/>
      <c r="BA49" s="206"/>
      <c r="BB49" s="438"/>
    </row>
    <row r="50" spans="2:54" ht="11.25" customHeight="1">
      <c r="B50" s="585"/>
      <c r="C50" s="586"/>
      <c r="D50" s="196" t="s">
        <v>18</v>
      </c>
      <c r="E50" s="197"/>
      <c r="F50" s="197"/>
      <c r="G50" s="197"/>
      <c r="H50" s="197"/>
      <c r="I50" s="198"/>
      <c r="J50" s="190" t="s">
        <v>116</v>
      </c>
      <c r="K50" s="191"/>
      <c r="L50" s="191"/>
      <c r="M50" s="191"/>
      <c r="N50" s="192"/>
      <c r="O50" s="210"/>
      <c r="P50" s="211"/>
      <c r="Q50" s="211"/>
      <c r="R50" s="211"/>
      <c r="S50" s="213"/>
      <c r="T50" s="181"/>
      <c r="U50" s="182"/>
      <c r="V50" s="182"/>
      <c r="W50" s="182"/>
      <c r="X50" s="182"/>
      <c r="Y50" s="182"/>
      <c r="Z50" s="182"/>
      <c r="AA50" s="179" t="s">
        <v>12</v>
      </c>
      <c r="AB50" s="181"/>
      <c r="AC50" s="182"/>
      <c r="AD50" s="182"/>
      <c r="AE50" s="182"/>
      <c r="AF50" s="182"/>
      <c r="AG50" s="183"/>
      <c r="AH50" s="187" t="s">
        <v>12</v>
      </c>
      <c r="AI50" s="188"/>
      <c r="AJ50" s="182"/>
      <c r="AK50" s="182"/>
      <c r="AL50" s="239" t="s">
        <v>12</v>
      </c>
      <c r="AM50" s="244"/>
      <c r="AN50" s="245"/>
      <c r="AO50" s="245"/>
      <c r="AP50" s="246"/>
      <c r="AQ50" s="231"/>
      <c r="AR50" s="231"/>
      <c r="AS50" s="231"/>
      <c r="AT50" s="231"/>
      <c r="AU50" s="231"/>
      <c r="AV50" s="382"/>
      <c r="AW50" s="382"/>
      <c r="AX50" s="382"/>
      <c r="AY50" s="382"/>
      <c r="AZ50" s="206"/>
      <c r="BA50" s="206"/>
      <c r="BB50" s="438"/>
    </row>
    <row r="51" spans="2:54" ht="11.25" customHeight="1">
      <c r="B51" s="585"/>
      <c r="C51" s="586"/>
      <c r="D51" s="199"/>
      <c r="E51" s="200"/>
      <c r="F51" s="200"/>
      <c r="G51" s="200"/>
      <c r="H51" s="200"/>
      <c r="I51" s="201"/>
      <c r="J51" s="205"/>
      <c r="K51" s="206"/>
      <c r="L51" s="206"/>
      <c r="M51" s="206"/>
      <c r="N51" s="207"/>
      <c r="O51" s="210"/>
      <c r="P51" s="211"/>
      <c r="Q51" s="211"/>
      <c r="R51" s="211"/>
      <c r="S51" s="213"/>
      <c r="T51" s="184"/>
      <c r="U51" s="185"/>
      <c r="V51" s="185"/>
      <c r="W51" s="185"/>
      <c r="X51" s="185"/>
      <c r="Y51" s="185"/>
      <c r="Z51" s="185"/>
      <c r="AA51" s="180"/>
      <c r="AB51" s="184"/>
      <c r="AC51" s="185"/>
      <c r="AD51" s="185"/>
      <c r="AE51" s="185"/>
      <c r="AF51" s="185"/>
      <c r="AG51" s="186"/>
      <c r="AH51" s="187"/>
      <c r="AI51" s="189"/>
      <c r="AJ51" s="185"/>
      <c r="AK51" s="185"/>
      <c r="AL51" s="240"/>
      <c r="AM51" s="244"/>
      <c r="AN51" s="245"/>
      <c r="AO51" s="245"/>
      <c r="AP51" s="246"/>
      <c r="AQ51" s="231"/>
      <c r="AR51" s="231"/>
      <c r="AS51" s="231"/>
      <c r="AT51" s="231"/>
      <c r="AU51" s="231"/>
      <c r="AV51" s="382"/>
      <c r="AW51" s="382"/>
      <c r="AX51" s="382"/>
      <c r="AY51" s="382"/>
      <c r="AZ51" s="206"/>
      <c r="BA51" s="206"/>
      <c r="BB51" s="438"/>
    </row>
    <row r="52" spans="2:54" ht="11.25" customHeight="1">
      <c r="B52" s="585"/>
      <c r="C52" s="586"/>
      <c r="D52" s="199"/>
      <c r="E52" s="200"/>
      <c r="F52" s="200"/>
      <c r="G52" s="200"/>
      <c r="H52" s="200"/>
      <c r="I52" s="201"/>
      <c r="J52" s="190" t="s">
        <v>118</v>
      </c>
      <c r="K52" s="191"/>
      <c r="L52" s="191"/>
      <c r="M52" s="191"/>
      <c r="N52" s="192"/>
      <c r="O52" s="258"/>
      <c r="P52" s="259"/>
      <c r="Q52" s="259"/>
      <c r="R52" s="259"/>
      <c r="S52" s="192" t="s">
        <v>12</v>
      </c>
      <c r="T52" s="181"/>
      <c r="U52" s="182"/>
      <c r="V52" s="182"/>
      <c r="W52" s="182"/>
      <c r="X52" s="217"/>
      <c r="Y52" s="182"/>
      <c r="Z52" s="182"/>
      <c r="AA52" s="179" t="s">
        <v>12</v>
      </c>
      <c r="AB52" s="181"/>
      <c r="AC52" s="182"/>
      <c r="AD52" s="183"/>
      <c r="AE52" s="217"/>
      <c r="AF52" s="182"/>
      <c r="AG52" s="183"/>
      <c r="AH52" s="221" t="s">
        <v>12</v>
      </c>
      <c r="AI52" s="188"/>
      <c r="AJ52" s="182"/>
      <c r="AK52" s="182"/>
      <c r="AL52" s="239" t="s">
        <v>12</v>
      </c>
      <c r="AM52" s="244"/>
      <c r="AN52" s="245"/>
      <c r="AO52" s="245"/>
      <c r="AP52" s="246"/>
      <c r="AQ52" s="231"/>
      <c r="AR52" s="231"/>
      <c r="AS52" s="231"/>
      <c r="AT52" s="231"/>
      <c r="AU52" s="231"/>
      <c r="AV52" s="382"/>
      <c r="AW52" s="382"/>
      <c r="AX52" s="382"/>
      <c r="AY52" s="382"/>
      <c r="AZ52" s="206"/>
      <c r="BA52" s="206"/>
      <c r="BB52" s="438"/>
    </row>
    <row r="53" spans="2:54" ht="11.25" customHeight="1" thickBot="1">
      <c r="B53" s="585"/>
      <c r="C53" s="586"/>
      <c r="D53" s="202"/>
      <c r="E53" s="203"/>
      <c r="F53" s="203"/>
      <c r="G53" s="203"/>
      <c r="H53" s="203"/>
      <c r="I53" s="204"/>
      <c r="J53" s="193"/>
      <c r="K53" s="194"/>
      <c r="L53" s="194"/>
      <c r="M53" s="194"/>
      <c r="N53" s="195"/>
      <c r="O53" s="260"/>
      <c r="P53" s="261"/>
      <c r="Q53" s="261"/>
      <c r="R53" s="261"/>
      <c r="S53" s="195"/>
      <c r="T53" s="215"/>
      <c r="U53" s="216"/>
      <c r="V53" s="216"/>
      <c r="W53" s="216"/>
      <c r="X53" s="218"/>
      <c r="Y53" s="216"/>
      <c r="Z53" s="216"/>
      <c r="AA53" s="219"/>
      <c r="AB53" s="215"/>
      <c r="AC53" s="216"/>
      <c r="AD53" s="220"/>
      <c r="AE53" s="218"/>
      <c r="AF53" s="216"/>
      <c r="AG53" s="220"/>
      <c r="AH53" s="222"/>
      <c r="AI53" s="255"/>
      <c r="AJ53" s="216"/>
      <c r="AK53" s="216"/>
      <c r="AL53" s="257"/>
      <c r="AM53" s="247"/>
      <c r="AN53" s="248"/>
      <c r="AO53" s="248"/>
      <c r="AP53" s="249"/>
      <c r="AQ53" s="251"/>
      <c r="AR53" s="251"/>
      <c r="AS53" s="251"/>
      <c r="AT53" s="251"/>
      <c r="AU53" s="251"/>
      <c r="AV53" s="252"/>
      <c r="AW53" s="252"/>
      <c r="AX53" s="252"/>
      <c r="AY53" s="252"/>
      <c r="AZ53" s="194"/>
      <c r="BA53" s="194"/>
      <c r="BB53" s="489"/>
    </row>
    <row r="54" spans="2:54" ht="11.25" customHeight="1">
      <c r="B54" s="585"/>
      <c r="C54" s="586"/>
      <c r="D54" s="227" t="s">
        <v>120</v>
      </c>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9"/>
    </row>
    <row r="55" spans="2:54" ht="11.25" customHeight="1">
      <c r="B55" s="585"/>
      <c r="C55" s="586"/>
      <c r="D55" s="199" t="s">
        <v>115</v>
      </c>
      <c r="E55" s="200"/>
      <c r="F55" s="200"/>
      <c r="G55" s="200"/>
      <c r="H55" s="200"/>
      <c r="I55" s="201"/>
      <c r="J55" s="230" t="s">
        <v>116</v>
      </c>
      <c r="K55" s="231"/>
      <c r="L55" s="231"/>
      <c r="M55" s="231"/>
      <c r="N55" s="232"/>
      <c r="O55" s="210"/>
      <c r="P55" s="211"/>
      <c r="Q55" s="211"/>
      <c r="R55" s="211"/>
      <c r="S55" s="213"/>
      <c r="T55" s="237"/>
      <c r="U55" s="238"/>
      <c r="V55" s="238"/>
      <c r="W55" s="238"/>
      <c r="X55" s="238"/>
      <c r="Y55" s="238"/>
      <c r="Z55" s="238"/>
      <c r="AA55" s="491" t="s">
        <v>12</v>
      </c>
      <c r="AB55" s="237"/>
      <c r="AC55" s="238"/>
      <c r="AD55" s="238"/>
      <c r="AE55" s="238"/>
      <c r="AF55" s="238"/>
      <c r="AG55" s="238"/>
      <c r="AH55" s="304" t="s">
        <v>12</v>
      </c>
      <c r="AI55" s="254"/>
      <c r="AJ55" s="238"/>
      <c r="AK55" s="238"/>
      <c r="AL55" s="256" t="s">
        <v>12</v>
      </c>
      <c r="AM55" s="244">
        <f>T55+AB55+AI55</f>
        <v>0</v>
      </c>
      <c r="AN55" s="245"/>
      <c r="AO55" s="245"/>
      <c r="AP55" s="246"/>
      <c r="AQ55" s="231" t="s">
        <v>113</v>
      </c>
      <c r="AR55" s="231"/>
      <c r="AS55" s="231"/>
      <c r="AT55" s="231"/>
      <c r="AU55" s="231"/>
      <c r="AV55" s="252">
        <f>ROUNDDOWN(AM55/6,1)</f>
        <v>0</v>
      </c>
      <c r="AW55" s="252"/>
      <c r="AX55" s="252"/>
      <c r="AY55" s="252"/>
      <c r="AZ55" s="206" t="s">
        <v>12</v>
      </c>
      <c r="BA55" s="206"/>
      <c r="BB55" s="438"/>
    </row>
    <row r="56" spans="2:54" ht="11.25" customHeight="1">
      <c r="B56" s="585"/>
      <c r="C56" s="586"/>
      <c r="D56" s="199"/>
      <c r="E56" s="200"/>
      <c r="F56" s="200"/>
      <c r="G56" s="200"/>
      <c r="H56" s="200"/>
      <c r="I56" s="201"/>
      <c r="J56" s="230"/>
      <c r="K56" s="231"/>
      <c r="L56" s="231"/>
      <c r="M56" s="231"/>
      <c r="N56" s="232"/>
      <c r="O56" s="233"/>
      <c r="P56" s="234"/>
      <c r="Q56" s="234"/>
      <c r="R56" s="234"/>
      <c r="S56" s="235"/>
      <c r="T56" s="184"/>
      <c r="U56" s="185"/>
      <c r="V56" s="185"/>
      <c r="W56" s="185"/>
      <c r="X56" s="185"/>
      <c r="Y56" s="185"/>
      <c r="Z56" s="185"/>
      <c r="AA56" s="180"/>
      <c r="AB56" s="237"/>
      <c r="AC56" s="238"/>
      <c r="AD56" s="238"/>
      <c r="AE56" s="238"/>
      <c r="AF56" s="238"/>
      <c r="AG56" s="238"/>
      <c r="AH56" s="187"/>
      <c r="AI56" s="189"/>
      <c r="AJ56" s="185"/>
      <c r="AK56" s="185"/>
      <c r="AL56" s="240"/>
      <c r="AM56" s="247"/>
      <c r="AN56" s="248"/>
      <c r="AO56" s="248"/>
      <c r="AP56" s="249"/>
      <c r="AQ56" s="251"/>
      <c r="AR56" s="251"/>
      <c r="AS56" s="251"/>
      <c r="AT56" s="251"/>
      <c r="AU56" s="251"/>
      <c r="AV56" s="253"/>
      <c r="AW56" s="253"/>
      <c r="AX56" s="253"/>
      <c r="AY56" s="253"/>
      <c r="AZ56" s="330"/>
      <c r="BA56" s="330"/>
      <c r="BB56" s="490"/>
    </row>
    <row r="57" spans="2:54" ht="11.25" customHeight="1">
      <c r="B57" s="585"/>
      <c r="C57" s="586"/>
      <c r="D57" s="196" t="s">
        <v>18</v>
      </c>
      <c r="E57" s="197"/>
      <c r="F57" s="197"/>
      <c r="G57" s="197"/>
      <c r="H57" s="197"/>
      <c r="I57" s="198"/>
      <c r="J57" s="190" t="s">
        <v>116</v>
      </c>
      <c r="K57" s="191"/>
      <c r="L57" s="191"/>
      <c r="M57" s="191"/>
      <c r="N57" s="192"/>
      <c r="O57" s="208"/>
      <c r="P57" s="209"/>
      <c r="Q57" s="209"/>
      <c r="R57" s="209"/>
      <c r="S57" s="212"/>
      <c r="T57" s="181"/>
      <c r="U57" s="182"/>
      <c r="V57" s="182"/>
      <c r="W57" s="182"/>
      <c r="X57" s="182"/>
      <c r="Y57" s="182"/>
      <c r="Z57" s="182"/>
      <c r="AA57" s="179" t="s">
        <v>12</v>
      </c>
      <c r="AB57" s="181"/>
      <c r="AC57" s="182"/>
      <c r="AD57" s="182"/>
      <c r="AE57" s="182"/>
      <c r="AF57" s="182"/>
      <c r="AG57" s="183"/>
      <c r="AH57" s="187" t="s">
        <v>12</v>
      </c>
      <c r="AI57" s="188"/>
      <c r="AJ57" s="182"/>
      <c r="AK57" s="182"/>
      <c r="AL57" s="239" t="s">
        <v>12</v>
      </c>
      <c r="AM57" s="305">
        <f>T57+AB57+T59+X59+AB59+AE59+AI57+AI59</f>
        <v>0</v>
      </c>
      <c r="AN57" s="242"/>
      <c r="AO57" s="242"/>
      <c r="AP57" s="243"/>
      <c r="AQ57" s="250" t="s">
        <v>121</v>
      </c>
      <c r="AR57" s="250"/>
      <c r="AS57" s="250"/>
      <c r="AT57" s="250"/>
      <c r="AU57" s="250"/>
      <c r="AV57" s="381">
        <f>ROUNDDOWN(AM57/20,1)</f>
        <v>0</v>
      </c>
      <c r="AW57" s="381"/>
      <c r="AX57" s="381"/>
      <c r="AY57" s="381"/>
      <c r="AZ57" s="191" t="s">
        <v>12</v>
      </c>
      <c r="BA57" s="191"/>
      <c r="BB57" s="437"/>
    </row>
    <row r="58" spans="2:54" ht="11.25" customHeight="1">
      <c r="B58" s="585"/>
      <c r="C58" s="586"/>
      <c r="D58" s="199"/>
      <c r="E58" s="200"/>
      <c r="F58" s="200"/>
      <c r="G58" s="200"/>
      <c r="H58" s="200"/>
      <c r="I58" s="201"/>
      <c r="J58" s="205"/>
      <c r="K58" s="206"/>
      <c r="L58" s="206"/>
      <c r="M58" s="206"/>
      <c r="N58" s="207"/>
      <c r="O58" s="210"/>
      <c r="P58" s="211"/>
      <c r="Q58" s="211"/>
      <c r="R58" s="211"/>
      <c r="S58" s="213"/>
      <c r="T58" s="184"/>
      <c r="U58" s="185"/>
      <c r="V58" s="185"/>
      <c r="W58" s="185"/>
      <c r="X58" s="185"/>
      <c r="Y58" s="185"/>
      <c r="Z58" s="185"/>
      <c r="AA58" s="180"/>
      <c r="AB58" s="184"/>
      <c r="AC58" s="185"/>
      <c r="AD58" s="185"/>
      <c r="AE58" s="185"/>
      <c r="AF58" s="185"/>
      <c r="AG58" s="186"/>
      <c r="AH58" s="187"/>
      <c r="AI58" s="189"/>
      <c r="AJ58" s="185"/>
      <c r="AK58" s="185"/>
      <c r="AL58" s="240"/>
      <c r="AM58" s="306"/>
      <c r="AN58" s="245"/>
      <c r="AO58" s="245"/>
      <c r="AP58" s="246"/>
      <c r="AQ58" s="231"/>
      <c r="AR58" s="231"/>
      <c r="AS58" s="231"/>
      <c r="AT58" s="231"/>
      <c r="AU58" s="231"/>
      <c r="AV58" s="382"/>
      <c r="AW58" s="382"/>
      <c r="AX58" s="382"/>
      <c r="AY58" s="382"/>
      <c r="AZ58" s="206"/>
      <c r="BA58" s="206"/>
      <c r="BB58" s="438"/>
    </row>
    <row r="59" spans="2:54" ht="11.25" customHeight="1">
      <c r="B59" s="585"/>
      <c r="C59" s="586"/>
      <c r="D59" s="199"/>
      <c r="E59" s="200"/>
      <c r="F59" s="200"/>
      <c r="G59" s="200"/>
      <c r="H59" s="200"/>
      <c r="I59" s="201"/>
      <c r="J59" s="190" t="s">
        <v>118</v>
      </c>
      <c r="K59" s="191"/>
      <c r="L59" s="191"/>
      <c r="M59" s="191"/>
      <c r="N59" s="192"/>
      <c r="O59" s="258"/>
      <c r="P59" s="259"/>
      <c r="Q59" s="259"/>
      <c r="R59" s="259"/>
      <c r="S59" s="192" t="s">
        <v>12</v>
      </c>
      <c r="T59" s="181"/>
      <c r="U59" s="182"/>
      <c r="V59" s="182"/>
      <c r="W59" s="182"/>
      <c r="X59" s="217"/>
      <c r="Y59" s="182"/>
      <c r="Z59" s="183"/>
      <c r="AA59" s="221" t="s">
        <v>12</v>
      </c>
      <c r="AB59" s="181"/>
      <c r="AC59" s="182"/>
      <c r="AD59" s="183"/>
      <c r="AE59" s="217"/>
      <c r="AF59" s="182"/>
      <c r="AG59" s="183"/>
      <c r="AH59" s="221" t="s">
        <v>12</v>
      </c>
      <c r="AI59" s="188"/>
      <c r="AJ59" s="182"/>
      <c r="AK59" s="182"/>
      <c r="AL59" s="239" t="s">
        <v>12</v>
      </c>
      <c r="AM59" s="306"/>
      <c r="AN59" s="245"/>
      <c r="AO59" s="245"/>
      <c r="AP59" s="246"/>
      <c r="AQ59" s="231"/>
      <c r="AR59" s="231"/>
      <c r="AS59" s="231"/>
      <c r="AT59" s="231"/>
      <c r="AU59" s="231"/>
      <c r="AV59" s="382"/>
      <c r="AW59" s="382"/>
      <c r="AX59" s="382"/>
      <c r="AY59" s="382"/>
      <c r="AZ59" s="206"/>
      <c r="BA59" s="206"/>
      <c r="BB59" s="438"/>
    </row>
    <row r="60" spans="2:54" ht="11.25" customHeight="1" thickBot="1">
      <c r="B60" s="585"/>
      <c r="C60" s="586"/>
      <c r="D60" s="202"/>
      <c r="E60" s="203"/>
      <c r="F60" s="203"/>
      <c r="G60" s="203"/>
      <c r="H60" s="203"/>
      <c r="I60" s="204"/>
      <c r="J60" s="193"/>
      <c r="K60" s="194"/>
      <c r="L60" s="194"/>
      <c r="M60" s="194"/>
      <c r="N60" s="195"/>
      <c r="O60" s="260"/>
      <c r="P60" s="261"/>
      <c r="Q60" s="261"/>
      <c r="R60" s="261"/>
      <c r="S60" s="195"/>
      <c r="T60" s="215"/>
      <c r="U60" s="216"/>
      <c r="V60" s="216"/>
      <c r="W60" s="216"/>
      <c r="X60" s="218"/>
      <c r="Y60" s="216"/>
      <c r="Z60" s="220"/>
      <c r="AA60" s="222"/>
      <c r="AB60" s="215"/>
      <c r="AC60" s="216"/>
      <c r="AD60" s="220"/>
      <c r="AE60" s="218"/>
      <c r="AF60" s="216"/>
      <c r="AG60" s="220"/>
      <c r="AH60" s="222"/>
      <c r="AI60" s="255"/>
      <c r="AJ60" s="216"/>
      <c r="AK60" s="216"/>
      <c r="AL60" s="257"/>
      <c r="AM60" s="307"/>
      <c r="AN60" s="308"/>
      <c r="AO60" s="308"/>
      <c r="AP60" s="309"/>
      <c r="AQ60" s="317"/>
      <c r="AR60" s="317"/>
      <c r="AS60" s="317"/>
      <c r="AT60" s="317"/>
      <c r="AU60" s="317"/>
      <c r="AV60" s="383"/>
      <c r="AW60" s="383"/>
      <c r="AX60" s="383"/>
      <c r="AY60" s="383"/>
      <c r="AZ60" s="194"/>
      <c r="BA60" s="194"/>
      <c r="BB60" s="489"/>
    </row>
    <row r="61" spans="2:54" ht="11.25" customHeight="1">
      <c r="B61" s="585"/>
      <c r="C61" s="586"/>
      <c r="D61" s="492" t="s">
        <v>122</v>
      </c>
      <c r="E61" s="493"/>
      <c r="F61" s="493"/>
      <c r="G61" s="493"/>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c r="AE61" s="493"/>
      <c r="AF61" s="493"/>
      <c r="AG61" s="493"/>
      <c r="AH61" s="493"/>
      <c r="AI61" s="493"/>
      <c r="AJ61" s="493"/>
      <c r="AK61" s="493"/>
      <c r="AL61" s="493"/>
      <c r="AM61" s="493"/>
      <c r="AN61" s="493"/>
      <c r="AO61" s="493"/>
      <c r="AP61" s="493"/>
      <c r="AQ61" s="493"/>
      <c r="AR61" s="493"/>
      <c r="AS61" s="493"/>
      <c r="AT61" s="493"/>
      <c r="AU61" s="493"/>
      <c r="AV61" s="493"/>
      <c r="AW61" s="493"/>
      <c r="AX61" s="493"/>
      <c r="AY61" s="493"/>
      <c r="AZ61" s="493"/>
      <c r="BA61" s="493"/>
      <c r="BB61" s="494"/>
    </row>
    <row r="62" spans="2:54" ht="11.25" customHeight="1">
      <c r="B62" s="585"/>
      <c r="C62" s="586"/>
      <c r="D62" s="199" t="s">
        <v>115</v>
      </c>
      <c r="E62" s="200"/>
      <c r="F62" s="200"/>
      <c r="G62" s="200"/>
      <c r="H62" s="200"/>
      <c r="I62" s="201"/>
      <c r="J62" s="230" t="s">
        <v>116</v>
      </c>
      <c r="K62" s="231"/>
      <c r="L62" s="231"/>
      <c r="M62" s="231"/>
      <c r="N62" s="232"/>
      <c r="O62" s="208"/>
      <c r="P62" s="209"/>
      <c r="Q62" s="209"/>
      <c r="R62" s="209"/>
      <c r="S62" s="212"/>
      <c r="T62" s="181"/>
      <c r="U62" s="182"/>
      <c r="V62" s="182"/>
      <c r="W62" s="182"/>
      <c r="X62" s="182"/>
      <c r="Y62" s="182"/>
      <c r="Z62" s="182"/>
      <c r="AA62" s="179" t="s">
        <v>12</v>
      </c>
      <c r="AB62" s="181"/>
      <c r="AC62" s="182"/>
      <c r="AD62" s="182"/>
      <c r="AE62" s="182"/>
      <c r="AF62" s="182"/>
      <c r="AG62" s="182"/>
      <c r="AH62" s="187" t="s">
        <v>12</v>
      </c>
      <c r="AI62" s="188"/>
      <c r="AJ62" s="182"/>
      <c r="AK62" s="182"/>
      <c r="AL62" s="239" t="s">
        <v>12</v>
      </c>
      <c r="AM62" s="305">
        <f>T62+AB62+T64+AB64+T66+X66+AB66+AE66+AI62+AI64+AI66</f>
        <v>0</v>
      </c>
      <c r="AN62" s="242"/>
      <c r="AO62" s="242"/>
      <c r="AP62" s="243"/>
      <c r="AQ62" s="250" t="s">
        <v>121</v>
      </c>
      <c r="AR62" s="250"/>
      <c r="AS62" s="250"/>
      <c r="AT62" s="250"/>
      <c r="AU62" s="250"/>
      <c r="AV62" s="381">
        <f>ROUNDDOWN(AM62/20,1)</f>
        <v>0</v>
      </c>
      <c r="AW62" s="381"/>
      <c r="AX62" s="381"/>
      <c r="AY62" s="381"/>
      <c r="AZ62" s="191" t="s">
        <v>12</v>
      </c>
      <c r="BA62" s="191"/>
      <c r="BB62" s="437"/>
    </row>
    <row r="63" spans="2:54" ht="11.25" customHeight="1">
      <c r="B63" s="585"/>
      <c r="C63" s="586"/>
      <c r="D63" s="199"/>
      <c r="E63" s="200"/>
      <c r="F63" s="200"/>
      <c r="G63" s="200"/>
      <c r="H63" s="200"/>
      <c r="I63" s="201"/>
      <c r="J63" s="230"/>
      <c r="K63" s="231"/>
      <c r="L63" s="231"/>
      <c r="M63" s="231"/>
      <c r="N63" s="232"/>
      <c r="O63" s="233"/>
      <c r="P63" s="234"/>
      <c r="Q63" s="234"/>
      <c r="R63" s="234"/>
      <c r="S63" s="235"/>
      <c r="T63" s="184"/>
      <c r="U63" s="185"/>
      <c r="V63" s="185"/>
      <c r="W63" s="185"/>
      <c r="X63" s="185"/>
      <c r="Y63" s="185"/>
      <c r="Z63" s="185"/>
      <c r="AA63" s="180"/>
      <c r="AB63" s="237"/>
      <c r="AC63" s="238"/>
      <c r="AD63" s="238"/>
      <c r="AE63" s="238"/>
      <c r="AF63" s="238"/>
      <c r="AG63" s="238"/>
      <c r="AH63" s="187"/>
      <c r="AI63" s="189"/>
      <c r="AJ63" s="185"/>
      <c r="AK63" s="185"/>
      <c r="AL63" s="240"/>
      <c r="AM63" s="306"/>
      <c r="AN63" s="245"/>
      <c r="AO63" s="245"/>
      <c r="AP63" s="246"/>
      <c r="AQ63" s="231"/>
      <c r="AR63" s="231"/>
      <c r="AS63" s="231"/>
      <c r="AT63" s="231"/>
      <c r="AU63" s="231"/>
      <c r="AV63" s="382"/>
      <c r="AW63" s="382"/>
      <c r="AX63" s="382"/>
      <c r="AY63" s="382"/>
      <c r="AZ63" s="206"/>
      <c r="BA63" s="206"/>
      <c r="BB63" s="438"/>
    </row>
    <row r="64" spans="2:54" ht="11.25" customHeight="1">
      <c r="B64" s="585"/>
      <c r="C64" s="586"/>
      <c r="D64" s="196" t="s">
        <v>18</v>
      </c>
      <c r="E64" s="197"/>
      <c r="F64" s="197"/>
      <c r="G64" s="197"/>
      <c r="H64" s="197"/>
      <c r="I64" s="198"/>
      <c r="J64" s="190" t="s">
        <v>116</v>
      </c>
      <c r="K64" s="191"/>
      <c r="L64" s="191"/>
      <c r="M64" s="191"/>
      <c r="N64" s="192"/>
      <c r="O64" s="210"/>
      <c r="P64" s="211"/>
      <c r="Q64" s="211"/>
      <c r="R64" s="211"/>
      <c r="S64" s="213"/>
      <c r="T64" s="181"/>
      <c r="U64" s="182"/>
      <c r="V64" s="182"/>
      <c r="W64" s="182"/>
      <c r="X64" s="182"/>
      <c r="Y64" s="182"/>
      <c r="Z64" s="182"/>
      <c r="AA64" s="179" t="s">
        <v>12</v>
      </c>
      <c r="AB64" s="181"/>
      <c r="AC64" s="182"/>
      <c r="AD64" s="182"/>
      <c r="AE64" s="182"/>
      <c r="AF64" s="182"/>
      <c r="AG64" s="183"/>
      <c r="AH64" s="187" t="s">
        <v>12</v>
      </c>
      <c r="AI64" s="188"/>
      <c r="AJ64" s="182"/>
      <c r="AK64" s="182"/>
      <c r="AL64" s="239" t="s">
        <v>12</v>
      </c>
      <c r="AM64" s="306"/>
      <c r="AN64" s="245"/>
      <c r="AO64" s="245"/>
      <c r="AP64" s="246"/>
      <c r="AQ64" s="231"/>
      <c r="AR64" s="231"/>
      <c r="AS64" s="231"/>
      <c r="AT64" s="231"/>
      <c r="AU64" s="231"/>
      <c r="AV64" s="382"/>
      <c r="AW64" s="382"/>
      <c r="AX64" s="382"/>
      <c r="AY64" s="382"/>
      <c r="AZ64" s="206"/>
      <c r="BA64" s="206"/>
      <c r="BB64" s="438"/>
    </row>
    <row r="65" spans="2:56" ht="11.25" customHeight="1">
      <c r="B65" s="585"/>
      <c r="C65" s="586"/>
      <c r="D65" s="199"/>
      <c r="E65" s="200"/>
      <c r="F65" s="200"/>
      <c r="G65" s="200"/>
      <c r="H65" s="200"/>
      <c r="I65" s="201"/>
      <c r="J65" s="205"/>
      <c r="K65" s="206"/>
      <c r="L65" s="206"/>
      <c r="M65" s="206"/>
      <c r="N65" s="207"/>
      <c r="O65" s="210"/>
      <c r="P65" s="211"/>
      <c r="Q65" s="211"/>
      <c r="R65" s="211"/>
      <c r="S65" s="213"/>
      <c r="T65" s="184"/>
      <c r="U65" s="185"/>
      <c r="V65" s="185"/>
      <c r="W65" s="185"/>
      <c r="X65" s="185"/>
      <c r="Y65" s="185"/>
      <c r="Z65" s="185"/>
      <c r="AA65" s="180"/>
      <c r="AB65" s="184"/>
      <c r="AC65" s="185"/>
      <c r="AD65" s="185"/>
      <c r="AE65" s="185"/>
      <c r="AF65" s="185"/>
      <c r="AG65" s="186"/>
      <c r="AH65" s="187"/>
      <c r="AI65" s="189"/>
      <c r="AJ65" s="185"/>
      <c r="AK65" s="185"/>
      <c r="AL65" s="240"/>
      <c r="AM65" s="306"/>
      <c r="AN65" s="245"/>
      <c r="AO65" s="245"/>
      <c r="AP65" s="246"/>
      <c r="AQ65" s="231"/>
      <c r="AR65" s="231"/>
      <c r="AS65" s="231"/>
      <c r="AT65" s="231"/>
      <c r="AU65" s="231"/>
      <c r="AV65" s="382"/>
      <c r="AW65" s="382"/>
      <c r="AX65" s="382"/>
      <c r="AY65" s="382"/>
      <c r="AZ65" s="206"/>
      <c r="BA65" s="206"/>
      <c r="BB65" s="438"/>
    </row>
    <row r="66" spans="2:56" ht="11.25" customHeight="1">
      <c r="B66" s="585"/>
      <c r="C66" s="586"/>
      <c r="D66" s="199"/>
      <c r="E66" s="200"/>
      <c r="F66" s="200"/>
      <c r="G66" s="200"/>
      <c r="H66" s="200"/>
      <c r="I66" s="201"/>
      <c r="J66" s="190" t="s">
        <v>118</v>
      </c>
      <c r="K66" s="191"/>
      <c r="L66" s="191"/>
      <c r="M66" s="191"/>
      <c r="N66" s="192"/>
      <c r="O66" s="258"/>
      <c r="P66" s="259"/>
      <c r="Q66" s="259"/>
      <c r="R66" s="259"/>
      <c r="S66" s="192" t="s">
        <v>12</v>
      </c>
      <c r="T66" s="181"/>
      <c r="U66" s="182"/>
      <c r="V66" s="182"/>
      <c r="W66" s="182"/>
      <c r="X66" s="217"/>
      <c r="Y66" s="182"/>
      <c r="Z66" s="183"/>
      <c r="AA66" s="221" t="s">
        <v>12</v>
      </c>
      <c r="AB66" s="181"/>
      <c r="AC66" s="182"/>
      <c r="AD66" s="183"/>
      <c r="AE66" s="217"/>
      <c r="AF66" s="182"/>
      <c r="AG66" s="183"/>
      <c r="AH66" s="221" t="s">
        <v>12</v>
      </c>
      <c r="AI66" s="188"/>
      <c r="AJ66" s="182"/>
      <c r="AK66" s="182"/>
      <c r="AL66" s="239" t="s">
        <v>12</v>
      </c>
      <c r="AM66" s="306"/>
      <c r="AN66" s="245"/>
      <c r="AO66" s="245"/>
      <c r="AP66" s="246"/>
      <c r="AQ66" s="231"/>
      <c r="AR66" s="231"/>
      <c r="AS66" s="231"/>
      <c r="AT66" s="231"/>
      <c r="AU66" s="231"/>
      <c r="AV66" s="382"/>
      <c r="AW66" s="382"/>
      <c r="AX66" s="382"/>
      <c r="AY66" s="382"/>
      <c r="AZ66" s="206"/>
      <c r="BA66" s="206"/>
      <c r="BB66" s="438"/>
    </row>
    <row r="67" spans="2:56" ht="11.25" customHeight="1" thickBot="1">
      <c r="B67" s="585"/>
      <c r="C67" s="586"/>
      <c r="D67" s="202"/>
      <c r="E67" s="203"/>
      <c r="F67" s="203"/>
      <c r="G67" s="203"/>
      <c r="H67" s="203"/>
      <c r="I67" s="204"/>
      <c r="J67" s="193"/>
      <c r="K67" s="194"/>
      <c r="L67" s="194"/>
      <c r="M67" s="194"/>
      <c r="N67" s="195"/>
      <c r="O67" s="260"/>
      <c r="P67" s="261"/>
      <c r="Q67" s="261"/>
      <c r="R67" s="261"/>
      <c r="S67" s="195"/>
      <c r="T67" s="215"/>
      <c r="U67" s="216"/>
      <c r="V67" s="216"/>
      <c r="W67" s="216"/>
      <c r="X67" s="218"/>
      <c r="Y67" s="216"/>
      <c r="Z67" s="220"/>
      <c r="AA67" s="222"/>
      <c r="AB67" s="215"/>
      <c r="AC67" s="216"/>
      <c r="AD67" s="220"/>
      <c r="AE67" s="218"/>
      <c r="AF67" s="216"/>
      <c r="AG67" s="220"/>
      <c r="AH67" s="222"/>
      <c r="AI67" s="255"/>
      <c r="AJ67" s="216"/>
      <c r="AK67" s="216"/>
      <c r="AL67" s="257"/>
      <c r="AM67" s="307"/>
      <c r="AN67" s="308"/>
      <c r="AO67" s="308"/>
      <c r="AP67" s="309"/>
      <c r="AQ67" s="317"/>
      <c r="AR67" s="317"/>
      <c r="AS67" s="317"/>
      <c r="AT67" s="317"/>
      <c r="AU67" s="317"/>
      <c r="AV67" s="383"/>
      <c r="AW67" s="383"/>
      <c r="AX67" s="383"/>
      <c r="AY67" s="383"/>
      <c r="AZ67" s="194"/>
      <c r="BA67" s="194"/>
      <c r="BB67" s="489"/>
    </row>
    <row r="68" spans="2:56" ht="11.25" customHeight="1">
      <c r="B68" s="585"/>
      <c r="C68" s="586"/>
      <c r="D68" s="310" t="s">
        <v>19</v>
      </c>
      <c r="E68" s="200"/>
      <c r="F68" s="200"/>
      <c r="G68" s="200"/>
      <c r="H68" s="200"/>
      <c r="I68" s="201"/>
      <c r="J68" s="205" t="s">
        <v>116</v>
      </c>
      <c r="K68" s="206"/>
      <c r="L68" s="206"/>
      <c r="M68" s="206"/>
      <c r="N68" s="207"/>
      <c r="O68" s="210"/>
      <c r="P68" s="211"/>
      <c r="Q68" s="211"/>
      <c r="R68" s="211"/>
      <c r="S68" s="213"/>
      <c r="T68" s="237"/>
      <c r="U68" s="238"/>
      <c r="V68" s="238"/>
      <c r="W68" s="238"/>
      <c r="X68" s="238"/>
      <c r="Y68" s="238"/>
      <c r="Z68" s="238"/>
      <c r="AA68" s="491" t="s">
        <v>12</v>
      </c>
      <c r="AB68" s="237"/>
      <c r="AC68" s="238"/>
      <c r="AD68" s="238"/>
      <c r="AE68" s="238"/>
      <c r="AF68" s="238"/>
      <c r="AG68" s="238"/>
      <c r="AH68" s="304" t="s">
        <v>12</v>
      </c>
      <c r="AI68" s="254"/>
      <c r="AJ68" s="238"/>
      <c r="AK68" s="238"/>
      <c r="AL68" s="256" t="s">
        <v>12</v>
      </c>
      <c r="AM68" s="244">
        <f>T68+AB68+T70+X70+AB70+AE70+AI68+AI70</f>
        <v>0</v>
      </c>
      <c r="AN68" s="245"/>
      <c r="AO68" s="245"/>
      <c r="AP68" s="246"/>
      <c r="AQ68" s="231" t="s">
        <v>123</v>
      </c>
      <c r="AR68" s="231"/>
      <c r="AS68" s="231"/>
      <c r="AT68" s="231"/>
      <c r="AU68" s="231"/>
      <c r="AV68" s="382">
        <f>ROUNDDOWN(AM68/30,1)</f>
        <v>0</v>
      </c>
      <c r="AW68" s="382"/>
      <c r="AX68" s="382"/>
      <c r="AY68" s="382"/>
      <c r="AZ68" s="206" t="s">
        <v>12</v>
      </c>
      <c r="BA68" s="206"/>
      <c r="BB68" s="283"/>
    </row>
    <row r="69" spans="2:56" ht="11.25" customHeight="1">
      <c r="B69" s="585"/>
      <c r="C69" s="586"/>
      <c r="D69" s="310"/>
      <c r="E69" s="200"/>
      <c r="F69" s="200"/>
      <c r="G69" s="200"/>
      <c r="H69" s="200"/>
      <c r="I69" s="201"/>
      <c r="J69" s="495"/>
      <c r="K69" s="330"/>
      <c r="L69" s="330"/>
      <c r="M69" s="330"/>
      <c r="N69" s="323"/>
      <c r="O69" s="233"/>
      <c r="P69" s="234"/>
      <c r="Q69" s="234"/>
      <c r="R69" s="234"/>
      <c r="S69" s="235"/>
      <c r="T69" s="184"/>
      <c r="U69" s="185"/>
      <c r="V69" s="185"/>
      <c r="W69" s="185"/>
      <c r="X69" s="185"/>
      <c r="Y69" s="185"/>
      <c r="Z69" s="185"/>
      <c r="AA69" s="180"/>
      <c r="AB69" s="237"/>
      <c r="AC69" s="238"/>
      <c r="AD69" s="238"/>
      <c r="AE69" s="238"/>
      <c r="AF69" s="238"/>
      <c r="AG69" s="238"/>
      <c r="AH69" s="187"/>
      <c r="AI69" s="189"/>
      <c r="AJ69" s="185"/>
      <c r="AK69" s="185"/>
      <c r="AL69" s="240"/>
      <c r="AM69" s="244"/>
      <c r="AN69" s="245"/>
      <c r="AO69" s="245"/>
      <c r="AP69" s="246"/>
      <c r="AQ69" s="231"/>
      <c r="AR69" s="231"/>
      <c r="AS69" s="231"/>
      <c r="AT69" s="231"/>
      <c r="AU69" s="231"/>
      <c r="AV69" s="382"/>
      <c r="AW69" s="382"/>
      <c r="AX69" s="382"/>
      <c r="AY69" s="382"/>
      <c r="AZ69" s="206"/>
      <c r="BA69" s="206"/>
      <c r="BB69" s="283"/>
    </row>
    <row r="70" spans="2:56" ht="11.25" customHeight="1">
      <c r="B70" s="585"/>
      <c r="C70" s="586"/>
      <c r="D70" s="310"/>
      <c r="E70" s="200"/>
      <c r="F70" s="200"/>
      <c r="G70" s="200"/>
      <c r="H70" s="200"/>
      <c r="I70" s="201"/>
      <c r="J70" s="205" t="s">
        <v>118</v>
      </c>
      <c r="K70" s="206"/>
      <c r="L70" s="206"/>
      <c r="M70" s="206"/>
      <c r="N70" s="207"/>
      <c r="O70" s="435"/>
      <c r="P70" s="436"/>
      <c r="Q70" s="436"/>
      <c r="R70" s="436"/>
      <c r="S70" s="207" t="s">
        <v>12</v>
      </c>
      <c r="T70" s="181"/>
      <c r="U70" s="182"/>
      <c r="V70" s="182"/>
      <c r="W70" s="182"/>
      <c r="X70" s="217"/>
      <c r="Y70" s="182"/>
      <c r="Z70" s="183"/>
      <c r="AA70" s="221" t="s">
        <v>12</v>
      </c>
      <c r="AB70" s="181"/>
      <c r="AC70" s="182"/>
      <c r="AD70" s="183"/>
      <c r="AE70" s="217"/>
      <c r="AF70" s="182"/>
      <c r="AG70" s="183"/>
      <c r="AH70" s="221" t="s">
        <v>12</v>
      </c>
      <c r="AI70" s="188"/>
      <c r="AJ70" s="182"/>
      <c r="AK70" s="182"/>
      <c r="AL70" s="239" t="s">
        <v>12</v>
      </c>
      <c r="AM70" s="244"/>
      <c r="AN70" s="245"/>
      <c r="AO70" s="245"/>
      <c r="AP70" s="246"/>
      <c r="AQ70" s="231"/>
      <c r="AR70" s="231"/>
      <c r="AS70" s="231"/>
      <c r="AT70" s="231"/>
      <c r="AU70" s="231"/>
      <c r="AV70" s="382"/>
      <c r="AW70" s="382"/>
      <c r="AX70" s="382"/>
      <c r="AY70" s="382"/>
      <c r="AZ70" s="206"/>
      <c r="BA70" s="206"/>
      <c r="BB70" s="283"/>
    </row>
    <row r="71" spans="2:56" ht="11.25" customHeight="1">
      <c r="B71" s="585"/>
      <c r="C71" s="586"/>
      <c r="D71" s="590"/>
      <c r="E71" s="591"/>
      <c r="F71" s="591"/>
      <c r="G71" s="591"/>
      <c r="H71" s="591"/>
      <c r="I71" s="592"/>
      <c r="J71" s="495"/>
      <c r="K71" s="330"/>
      <c r="L71" s="330"/>
      <c r="M71" s="330"/>
      <c r="N71" s="323"/>
      <c r="O71" s="319"/>
      <c r="P71" s="320"/>
      <c r="Q71" s="320"/>
      <c r="R71" s="320"/>
      <c r="S71" s="323"/>
      <c r="T71" s="184"/>
      <c r="U71" s="185"/>
      <c r="V71" s="185"/>
      <c r="W71" s="185"/>
      <c r="X71" s="303"/>
      <c r="Y71" s="185"/>
      <c r="Z71" s="186"/>
      <c r="AA71" s="304"/>
      <c r="AB71" s="184"/>
      <c r="AC71" s="185"/>
      <c r="AD71" s="186"/>
      <c r="AE71" s="303"/>
      <c r="AF71" s="185"/>
      <c r="AG71" s="186"/>
      <c r="AH71" s="304"/>
      <c r="AI71" s="189"/>
      <c r="AJ71" s="185"/>
      <c r="AK71" s="185"/>
      <c r="AL71" s="240"/>
      <c r="AM71" s="247"/>
      <c r="AN71" s="248"/>
      <c r="AO71" s="248"/>
      <c r="AP71" s="249"/>
      <c r="AQ71" s="251"/>
      <c r="AR71" s="251"/>
      <c r="AS71" s="251"/>
      <c r="AT71" s="251"/>
      <c r="AU71" s="251"/>
      <c r="AV71" s="252"/>
      <c r="AW71" s="252"/>
      <c r="AX71" s="252"/>
      <c r="AY71" s="252"/>
      <c r="AZ71" s="330"/>
      <c r="BA71" s="330"/>
      <c r="BB71" s="431"/>
    </row>
    <row r="72" spans="2:56" ht="11.25" customHeight="1">
      <c r="B72" s="585"/>
      <c r="C72" s="586"/>
      <c r="D72" s="289" t="s">
        <v>124</v>
      </c>
      <c r="E72" s="250"/>
      <c r="F72" s="250"/>
      <c r="G72" s="250"/>
      <c r="H72" s="250"/>
      <c r="I72" s="250"/>
      <c r="J72" s="250"/>
      <c r="K72" s="250"/>
      <c r="L72" s="250"/>
      <c r="M72" s="250"/>
      <c r="N72" s="290"/>
      <c r="O72" s="498">
        <f>O32</f>
        <v>0</v>
      </c>
      <c r="P72" s="499"/>
      <c r="Q72" s="499"/>
      <c r="R72" s="499"/>
      <c r="S72" s="192" t="s">
        <v>12</v>
      </c>
      <c r="T72" s="502">
        <f>T41+T43+T48+T50+T55+T57+T62+T64+T68</f>
        <v>0</v>
      </c>
      <c r="U72" s="245"/>
      <c r="V72" s="245"/>
      <c r="W72" s="245"/>
      <c r="X72" s="245"/>
      <c r="Y72" s="245"/>
      <c r="Z72" s="245"/>
      <c r="AA72" s="491" t="s">
        <v>12</v>
      </c>
      <c r="AB72" s="502">
        <f>AB41+AB43+AB48+AB50+AB55+AB57+AB62+AB64+AB68</f>
        <v>0</v>
      </c>
      <c r="AC72" s="245"/>
      <c r="AD72" s="245"/>
      <c r="AE72" s="245"/>
      <c r="AF72" s="245"/>
      <c r="AG72" s="245"/>
      <c r="AH72" s="304" t="s">
        <v>12</v>
      </c>
      <c r="AI72" s="306">
        <f>AI41+AI43+AI48+AI50+AI55+AI57+AI62+AI64+AI68</f>
        <v>0</v>
      </c>
      <c r="AJ72" s="245"/>
      <c r="AK72" s="245"/>
      <c r="AL72" s="256" t="s">
        <v>12</v>
      </c>
      <c r="AM72" s="517"/>
      <c r="AN72" s="518"/>
      <c r="AO72" s="518"/>
      <c r="AP72" s="518"/>
      <c r="AQ72" s="518"/>
      <c r="AR72" s="518"/>
      <c r="AS72" s="518"/>
      <c r="AT72" s="518"/>
      <c r="AU72" s="518"/>
      <c r="AV72" s="518"/>
      <c r="AW72" s="518"/>
      <c r="AX72" s="518"/>
      <c r="AY72" s="518"/>
      <c r="AZ72" s="518"/>
      <c r="BA72" s="518"/>
      <c r="BB72" s="519"/>
    </row>
    <row r="73" spans="2:56" ht="11.25" customHeight="1">
      <c r="B73" s="585"/>
      <c r="C73" s="586"/>
      <c r="D73" s="392"/>
      <c r="E73" s="251"/>
      <c r="F73" s="251"/>
      <c r="G73" s="251"/>
      <c r="H73" s="251"/>
      <c r="I73" s="251"/>
      <c r="J73" s="251"/>
      <c r="K73" s="251"/>
      <c r="L73" s="251"/>
      <c r="M73" s="251"/>
      <c r="N73" s="393"/>
      <c r="O73" s="500"/>
      <c r="P73" s="501"/>
      <c r="Q73" s="501"/>
      <c r="R73" s="501"/>
      <c r="S73" s="323"/>
      <c r="T73" s="497"/>
      <c r="U73" s="248"/>
      <c r="V73" s="248"/>
      <c r="W73" s="248"/>
      <c r="X73" s="248"/>
      <c r="Y73" s="248"/>
      <c r="Z73" s="248"/>
      <c r="AA73" s="180"/>
      <c r="AB73" s="502"/>
      <c r="AC73" s="245"/>
      <c r="AD73" s="245"/>
      <c r="AE73" s="245"/>
      <c r="AF73" s="245"/>
      <c r="AG73" s="245"/>
      <c r="AH73" s="187"/>
      <c r="AI73" s="503"/>
      <c r="AJ73" s="248"/>
      <c r="AK73" s="248"/>
      <c r="AL73" s="240"/>
      <c r="AM73" s="520"/>
      <c r="AN73" s="521"/>
      <c r="AO73" s="521"/>
      <c r="AP73" s="521"/>
      <c r="AQ73" s="521"/>
      <c r="AR73" s="521"/>
      <c r="AS73" s="521"/>
      <c r="AT73" s="521"/>
      <c r="AU73" s="521"/>
      <c r="AV73" s="521"/>
      <c r="AW73" s="521"/>
      <c r="AX73" s="521"/>
      <c r="AY73" s="521"/>
      <c r="AZ73" s="521"/>
      <c r="BA73" s="521"/>
      <c r="BB73" s="522"/>
    </row>
    <row r="74" spans="2:56" ht="11.25" customHeight="1">
      <c r="B74" s="585"/>
      <c r="C74" s="586"/>
      <c r="D74" s="289" t="s">
        <v>125</v>
      </c>
      <c r="E74" s="250"/>
      <c r="F74" s="250"/>
      <c r="G74" s="250"/>
      <c r="H74" s="250"/>
      <c r="I74" s="250"/>
      <c r="J74" s="250"/>
      <c r="K74" s="250"/>
      <c r="L74" s="250"/>
      <c r="M74" s="250"/>
      <c r="N74" s="290"/>
      <c r="O74" s="498">
        <f>O34+O36+O38+O45+O52+O59+O66+O70</f>
        <v>0</v>
      </c>
      <c r="P74" s="499"/>
      <c r="Q74" s="499"/>
      <c r="R74" s="499"/>
      <c r="S74" s="192" t="s">
        <v>12</v>
      </c>
      <c r="T74" s="496">
        <f>T34+T36+T38+T45+T52+T59+T66+T70</f>
        <v>0</v>
      </c>
      <c r="U74" s="242"/>
      <c r="V74" s="242"/>
      <c r="W74" s="242"/>
      <c r="X74" s="241">
        <f>X34+X36+X38+X45+X52+X59+X66+X70</f>
        <v>0</v>
      </c>
      <c r="Y74" s="242"/>
      <c r="Z74" s="243"/>
      <c r="AA74" s="221" t="s">
        <v>12</v>
      </c>
      <c r="AB74" s="496">
        <f>AB34+AB36+AB38+AB45+AB52+AB59+AB66+AB70</f>
        <v>0</v>
      </c>
      <c r="AC74" s="242"/>
      <c r="AD74" s="243"/>
      <c r="AE74" s="241">
        <f>AE34+AE36+AE38+AE45+AE52+AE59+AE66+AE70</f>
        <v>0</v>
      </c>
      <c r="AF74" s="242"/>
      <c r="AG74" s="243"/>
      <c r="AH74" s="221" t="s">
        <v>12</v>
      </c>
      <c r="AI74" s="305">
        <f>AI34+AI36+AI38+AI45+AI52+AI59+AI66+AI70</f>
        <v>0</v>
      </c>
      <c r="AJ74" s="242"/>
      <c r="AK74" s="242"/>
      <c r="AL74" s="239" t="s">
        <v>12</v>
      </c>
      <c r="AM74" s="517"/>
      <c r="AN74" s="518"/>
      <c r="AO74" s="518"/>
      <c r="AP74" s="518"/>
      <c r="AQ74" s="518"/>
      <c r="AR74" s="518"/>
      <c r="AS74" s="518"/>
      <c r="AT74" s="518"/>
      <c r="AU74" s="518"/>
      <c r="AV74" s="518"/>
      <c r="AW74" s="518"/>
      <c r="AX74" s="518"/>
      <c r="AY74" s="518"/>
      <c r="AZ74" s="518"/>
      <c r="BA74" s="518"/>
      <c r="BB74" s="519"/>
    </row>
    <row r="75" spans="2:56" ht="11.25" customHeight="1">
      <c r="B75" s="585"/>
      <c r="C75" s="586"/>
      <c r="D75" s="230"/>
      <c r="E75" s="231"/>
      <c r="F75" s="231"/>
      <c r="G75" s="231"/>
      <c r="H75" s="231"/>
      <c r="I75" s="231"/>
      <c r="J75" s="231"/>
      <c r="K75" s="231"/>
      <c r="L75" s="231"/>
      <c r="M75" s="231"/>
      <c r="N75" s="232"/>
      <c r="O75" s="500"/>
      <c r="P75" s="501"/>
      <c r="Q75" s="501"/>
      <c r="R75" s="501"/>
      <c r="S75" s="323"/>
      <c r="T75" s="497"/>
      <c r="U75" s="248"/>
      <c r="V75" s="248"/>
      <c r="W75" s="248"/>
      <c r="X75" s="247"/>
      <c r="Y75" s="248"/>
      <c r="Z75" s="249"/>
      <c r="AA75" s="304"/>
      <c r="AB75" s="497"/>
      <c r="AC75" s="248"/>
      <c r="AD75" s="249"/>
      <c r="AE75" s="247"/>
      <c r="AF75" s="248"/>
      <c r="AG75" s="249"/>
      <c r="AH75" s="304"/>
      <c r="AI75" s="503"/>
      <c r="AJ75" s="248"/>
      <c r="AK75" s="248"/>
      <c r="AL75" s="240"/>
      <c r="AM75" s="520"/>
      <c r="AN75" s="521"/>
      <c r="AO75" s="521"/>
      <c r="AP75" s="521"/>
      <c r="AQ75" s="521"/>
      <c r="AR75" s="521"/>
      <c r="AS75" s="521"/>
      <c r="AT75" s="521"/>
      <c r="AU75" s="521"/>
      <c r="AV75" s="521"/>
      <c r="AW75" s="521"/>
      <c r="AX75" s="521"/>
      <c r="AY75" s="521"/>
      <c r="AZ75" s="521"/>
      <c r="BA75" s="521"/>
      <c r="BB75" s="522"/>
    </row>
    <row r="76" spans="2:56" ht="11.25" customHeight="1">
      <c r="B76" s="585"/>
      <c r="C76" s="586"/>
      <c r="D76" s="386" t="s">
        <v>126</v>
      </c>
      <c r="E76" s="197"/>
      <c r="F76" s="197"/>
      <c r="G76" s="197"/>
      <c r="H76" s="197"/>
      <c r="I76" s="197"/>
      <c r="J76" s="197"/>
      <c r="K76" s="197"/>
      <c r="L76" s="197"/>
      <c r="M76" s="197"/>
      <c r="N76" s="198"/>
      <c r="O76" s="524">
        <f>O72+O74</f>
        <v>0</v>
      </c>
      <c r="P76" s="525"/>
      <c r="Q76" s="525"/>
      <c r="R76" s="525"/>
      <c r="S76" s="207" t="s">
        <v>12</v>
      </c>
      <c r="T76" s="496">
        <f>T72+T74+X74</f>
        <v>0</v>
      </c>
      <c r="U76" s="242"/>
      <c r="V76" s="242"/>
      <c r="W76" s="242"/>
      <c r="X76" s="242"/>
      <c r="Y76" s="242"/>
      <c r="Z76" s="242"/>
      <c r="AA76" s="179" t="s">
        <v>12</v>
      </c>
      <c r="AB76" s="496">
        <f>AB72+AB74+AE74</f>
        <v>0</v>
      </c>
      <c r="AC76" s="242"/>
      <c r="AD76" s="242"/>
      <c r="AE76" s="242"/>
      <c r="AF76" s="242"/>
      <c r="AG76" s="242"/>
      <c r="AH76" s="187" t="s">
        <v>12</v>
      </c>
      <c r="AI76" s="305">
        <f>AI72+AI74</f>
        <v>0</v>
      </c>
      <c r="AJ76" s="242"/>
      <c r="AK76" s="242"/>
      <c r="AL76" s="239" t="s">
        <v>12</v>
      </c>
      <c r="AM76" s="305">
        <f>T76+AB76+AI76</f>
        <v>0</v>
      </c>
      <c r="AN76" s="242"/>
      <c r="AO76" s="242"/>
      <c r="AP76" s="243"/>
      <c r="AQ76" s="231" t="s">
        <v>127</v>
      </c>
      <c r="AR76" s="231"/>
      <c r="AS76" s="231"/>
      <c r="AT76" s="231"/>
      <c r="AU76" s="231"/>
      <c r="AV76" s="382">
        <f>ROUND(AV34+AV36+AV41+AV43+AV48+AV55+AV57+AV62+AV68,0)</f>
        <v>0</v>
      </c>
      <c r="AW76" s="245"/>
      <c r="AX76" s="245"/>
      <c r="AY76" s="245"/>
      <c r="AZ76" s="206" t="s">
        <v>12</v>
      </c>
      <c r="BA76" s="206"/>
      <c r="BB76" s="207" t="s">
        <v>128</v>
      </c>
      <c r="BC76" s="24" t="s">
        <v>49</v>
      </c>
      <c r="BD76" s="25"/>
    </row>
    <row r="77" spans="2:56" ht="11.25" customHeight="1" thickBot="1">
      <c r="B77" s="585"/>
      <c r="C77" s="586"/>
      <c r="D77" s="523"/>
      <c r="E77" s="203"/>
      <c r="F77" s="203"/>
      <c r="G77" s="203"/>
      <c r="H77" s="203"/>
      <c r="I77" s="203"/>
      <c r="J77" s="203"/>
      <c r="K77" s="203"/>
      <c r="L77" s="203"/>
      <c r="M77" s="203"/>
      <c r="N77" s="204"/>
      <c r="O77" s="526"/>
      <c r="P77" s="527"/>
      <c r="Q77" s="527"/>
      <c r="R77" s="527"/>
      <c r="S77" s="195"/>
      <c r="T77" s="528"/>
      <c r="U77" s="308"/>
      <c r="V77" s="308"/>
      <c r="W77" s="308"/>
      <c r="X77" s="308"/>
      <c r="Y77" s="308"/>
      <c r="Z77" s="308"/>
      <c r="AA77" s="219"/>
      <c r="AB77" s="528"/>
      <c r="AC77" s="308"/>
      <c r="AD77" s="308"/>
      <c r="AE77" s="308"/>
      <c r="AF77" s="308"/>
      <c r="AG77" s="308"/>
      <c r="AH77" s="589"/>
      <c r="AI77" s="307"/>
      <c r="AJ77" s="308"/>
      <c r="AK77" s="308"/>
      <c r="AL77" s="257"/>
      <c r="AM77" s="307"/>
      <c r="AN77" s="308"/>
      <c r="AO77" s="308"/>
      <c r="AP77" s="309"/>
      <c r="AQ77" s="317"/>
      <c r="AR77" s="317"/>
      <c r="AS77" s="317"/>
      <c r="AT77" s="317"/>
      <c r="AU77" s="317"/>
      <c r="AV77" s="308"/>
      <c r="AW77" s="308"/>
      <c r="AX77" s="308"/>
      <c r="AY77" s="308"/>
      <c r="AZ77" s="194"/>
      <c r="BA77" s="194"/>
      <c r="BB77" s="195"/>
      <c r="BC77" s="24"/>
      <c r="BD77" s="25" t="s">
        <v>50</v>
      </c>
    </row>
    <row r="78" spans="2:56" ht="11.25" customHeight="1">
      <c r="B78" s="585"/>
      <c r="C78" s="586"/>
      <c r="D78" s="509"/>
      <c r="E78" s="510" t="s">
        <v>129</v>
      </c>
      <c r="F78" s="510"/>
      <c r="G78" s="510"/>
      <c r="H78" s="510"/>
      <c r="I78" s="510"/>
      <c r="J78" s="510"/>
      <c r="K78" s="510"/>
      <c r="L78" s="510"/>
      <c r="M78" s="510"/>
      <c r="N78" s="510"/>
      <c r="O78" s="510"/>
      <c r="P78" s="510"/>
      <c r="Q78" s="510"/>
      <c r="R78" s="510"/>
      <c r="S78" s="510"/>
      <c r="T78" s="510"/>
      <c r="U78" s="510"/>
      <c r="V78" s="510"/>
      <c r="W78" s="510"/>
      <c r="X78" s="510"/>
      <c r="Y78" s="510"/>
      <c r="Z78" s="510"/>
      <c r="AA78" s="510"/>
      <c r="AB78" s="510"/>
      <c r="AC78" s="510"/>
      <c r="AD78" s="510"/>
      <c r="AE78" s="510"/>
      <c r="AF78" s="510"/>
      <c r="AG78" s="510"/>
      <c r="AH78" s="510"/>
      <c r="AI78" s="510"/>
      <c r="AJ78" s="510"/>
      <c r="AK78" s="510"/>
      <c r="AL78" s="511"/>
      <c r="AM78" s="26"/>
      <c r="AN78" s="26"/>
      <c r="AO78" s="26"/>
      <c r="AP78" s="26"/>
      <c r="AQ78" s="26"/>
      <c r="AR78" s="26"/>
      <c r="AS78" s="26"/>
      <c r="AT78" s="26"/>
      <c r="AU78" s="26"/>
      <c r="AV78" s="514">
        <f>IF(AND(O74&gt;=1,O74&lt;=90),1,0)</f>
        <v>0</v>
      </c>
      <c r="AW78" s="514"/>
      <c r="AX78" s="514"/>
      <c r="AY78" s="514"/>
      <c r="AZ78" s="516" t="s">
        <v>12</v>
      </c>
      <c r="BA78" s="516"/>
      <c r="BB78" s="207" t="s">
        <v>130</v>
      </c>
    </row>
    <row r="79" spans="2:56" ht="11.25" customHeight="1">
      <c r="B79" s="585"/>
      <c r="C79" s="586"/>
      <c r="D79" s="39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3"/>
      <c r="AM79" s="27"/>
      <c r="AN79" s="27"/>
      <c r="AO79" s="27"/>
      <c r="AP79" s="27"/>
      <c r="AQ79" s="27"/>
      <c r="AR79" s="27"/>
      <c r="AS79" s="27"/>
      <c r="AT79" s="27"/>
      <c r="AU79" s="27"/>
      <c r="AV79" s="515"/>
      <c r="AW79" s="515"/>
      <c r="AX79" s="515"/>
      <c r="AY79" s="515"/>
      <c r="AZ79" s="330"/>
      <c r="BA79" s="330"/>
      <c r="BB79" s="323"/>
    </row>
    <row r="80" spans="2:56" ht="11.25" customHeight="1">
      <c r="B80" s="585"/>
      <c r="C80" s="586"/>
      <c r="D80" s="289"/>
      <c r="E80" s="504" t="s">
        <v>131</v>
      </c>
      <c r="F80" s="504"/>
      <c r="G80" s="504"/>
      <c r="H80" s="504"/>
      <c r="I80" s="504"/>
      <c r="J80" s="504"/>
      <c r="K80" s="504"/>
      <c r="L80" s="504"/>
      <c r="M80" s="504"/>
      <c r="N80" s="504"/>
      <c r="O80" s="504"/>
      <c r="P80" s="504"/>
      <c r="Q80" s="504"/>
      <c r="R80" s="504"/>
      <c r="S80" s="504"/>
      <c r="T80" s="504"/>
      <c r="U80" s="504"/>
      <c r="V80" s="504"/>
      <c r="W80" s="504"/>
      <c r="X80" s="504"/>
      <c r="Y80" s="504"/>
      <c r="Z80" s="504"/>
      <c r="AA80" s="504"/>
      <c r="AB80" s="504"/>
      <c r="AC80" s="504"/>
      <c r="AD80" s="504"/>
      <c r="AE80" s="504"/>
      <c r="AF80" s="504"/>
      <c r="AG80" s="504"/>
      <c r="AH80" s="504"/>
      <c r="AI80" s="504"/>
      <c r="AJ80" s="504"/>
      <c r="AK80" s="504"/>
      <c r="AL80" s="505"/>
      <c r="AM80" s="28"/>
      <c r="AN80" s="28"/>
      <c r="AO80" s="28"/>
      <c r="AP80" s="28"/>
      <c r="AQ80" s="28"/>
      <c r="AR80" s="28"/>
      <c r="AS80" s="28"/>
      <c r="AT80" s="28"/>
      <c r="AU80" s="28"/>
      <c r="AV80" s="515">
        <f>IF(AND((T74+AB74)&gt;=1),1,0)</f>
        <v>0</v>
      </c>
      <c r="AW80" s="515"/>
      <c r="AX80" s="515"/>
      <c r="AY80" s="515"/>
      <c r="AZ80" s="191" t="s">
        <v>12</v>
      </c>
      <c r="BA80" s="191"/>
      <c r="BB80" s="192" t="s">
        <v>132</v>
      </c>
    </row>
    <row r="81" spans="2:90" ht="11.25" customHeight="1">
      <c r="B81" s="585"/>
      <c r="C81" s="586"/>
      <c r="D81" s="392"/>
      <c r="E81" s="506"/>
      <c r="F81" s="506"/>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06"/>
      <c r="AL81" s="507"/>
      <c r="AM81" s="27"/>
      <c r="AN81" s="27"/>
      <c r="AO81" s="27"/>
      <c r="AP81" s="27"/>
      <c r="AQ81" s="27"/>
      <c r="AR81" s="27"/>
      <c r="AS81" s="27"/>
      <c r="AT81" s="27"/>
      <c r="AU81" s="27"/>
      <c r="AV81" s="515"/>
      <c r="AW81" s="515"/>
      <c r="AX81" s="515"/>
      <c r="AY81" s="515"/>
      <c r="AZ81" s="330"/>
      <c r="BA81" s="330"/>
      <c r="BB81" s="323"/>
    </row>
    <row r="82" spans="2:90" ht="11.25" customHeight="1">
      <c r="B82" s="585"/>
      <c r="C82" s="586"/>
      <c r="D82" s="289"/>
      <c r="E82" s="504" t="s">
        <v>133</v>
      </c>
      <c r="F82" s="504"/>
      <c r="G82" s="504"/>
      <c r="H82" s="504"/>
      <c r="I82" s="504"/>
      <c r="J82" s="504"/>
      <c r="K82" s="504"/>
      <c r="L82" s="504"/>
      <c r="M82" s="504"/>
      <c r="N82" s="504"/>
      <c r="O82" s="504"/>
      <c r="P82" s="504"/>
      <c r="Q82" s="504"/>
      <c r="R82" s="504"/>
      <c r="S82" s="504"/>
      <c r="T82" s="504"/>
      <c r="U82" s="504"/>
      <c r="V82" s="504"/>
      <c r="W82" s="504"/>
      <c r="X82" s="504"/>
      <c r="Y82" s="504"/>
      <c r="Z82" s="504"/>
      <c r="AA82" s="504"/>
      <c r="AB82" s="504"/>
      <c r="AC82" s="504"/>
      <c r="AD82" s="504"/>
      <c r="AE82" s="504"/>
      <c r="AF82" s="504"/>
      <c r="AG82" s="504"/>
      <c r="AH82" s="504"/>
      <c r="AI82" s="504"/>
      <c r="AJ82" s="504"/>
      <c r="AK82" s="504"/>
      <c r="AL82" s="505"/>
      <c r="AM82" s="28"/>
      <c r="AN82" s="28"/>
      <c r="AO82" s="28"/>
      <c r="AP82" s="28"/>
      <c r="AQ82" s="28"/>
      <c r="AR82" s="28"/>
      <c r="AS82" s="28"/>
      <c r="AT82" s="28"/>
      <c r="AU82" s="28"/>
      <c r="AV82" s="508">
        <v>1</v>
      </c>
      <c r="AW82" s="508"/>
      <c r="AX82" s="508"/>
      <c r="AY82" s="508"/>
      <c r="AZ82" s="191" t="s">
        <v>12</v>
      </c>
      <c r="BA82" s="191"/>
      <c r="BB82" s="192" t="s">
        <v>134</v>
      </c>
    </row>
    <row r="83" spans="2:90" ht="11.25" customHeight="1">
      <c r="B83" s="585"/>
      <c r="C83" s="586"/>
      <c r="D83" s="392"/>
      <c r="E83" s="506"/>
      <c r="F83" s="506"/>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06"/>
      <c r="AL83" s="507"/>
      <c r="AM83" s="27"/>
      <c r="AN83" s="27"/>
      <c r="AO83" s="27"/>
      <c r="AP83" s="27"/>
      <c r="AQ83" s="27"/>
      <c r="AR83" s="27"/>
      <c r="AS83" s="27"/>
      <c r="AT83" s="27"/>
      <c r="AU83" s="27"/>
      <c r="AV83" s="508"/>
      <c r="AW83" s="508"/>
      <c r="AX83" s="508"/>
      <c r="AY83" s="508"/>
      <c r="AZ83" s="330"/>
      <c r="BA83" s="330"/>
      <c r="BB83" s="323"/>
    </row>
    <row r="84" spans="2:90" ht="11.25" customHeight="1">
      <c r="B84" s="585"/>
      <c r="C84" s="586"/>
      <c r="D84" s="289"/>
      <c r="E84" s="504" t="s">
        <v>135</v>
      </c>
      <c r="F84" s="504"/>
      <c r="G84" s="504"/>
      <c r="H84" s="504"/>
      <c r="I84" s="504"/>
      <c r="J84" s="504"/>
      <c r="K84" s="504"/>
      <c r="L84" s="504"/>
      <c r="M84" s="504"/>
      <c r="N84" s="504"/>
      <c r="O84" s="504"/>
      <c r="P84" s="504"/>
      <c r="Q84" s="504"/>
      <c r="R84" s="504"/>
      <c r="S84" s="504"/>
      <c r="T84" s="504"/>
      <c r="U84" s="504"/>
      <c r="V84" s="504"/>
      <c r="W84" s="504"/>
      <c r="X84" s="504"/>
      <c r="Y84" s="504"/>
      <c r="Z84" s="504"/>
      <c r="AA84" s="504"/>
      <c r="AB84" s="504"/>
      <c r="AC84" s="504"/>
      <c r="AD84" s="504"/>
      <c r="AE84" s="504"/>
      <c r="AF84" s="504"/>
      <c r="AG84" s="504"/>
      <c r="AH84" s="504"/>
      <c r="AI84" s="504"/>
      <c r="AJ84" s="504"/>
      <c r="AK84" s="504"/>
      <c r="AL84" s="505"/>
      <c r="AM84" s="28"/>
      <c r="AN84" s="28"/>
      <c r="AO84" s="28"/>
      <c r="AP84" s="28"/>
      <c r="AQ84" s="28"/>
      <c r="AR84" s="28"/>
      <c r="AS84" s="28"/>
      <c r="AT84" s="28"/>
      <c r="AU84" s="28"/>
      <c r="AV84" s="508">
        <v>0.5</v>
      </c>
      <c r="AW84" s="508"/>
      <c r="AX84" s="508"/>
      <c r="AY84" s="508"/>
      <c r="AZ84" s="191" t="s">
        <v>12</v>
      </c>
      <c r="BA84" s="191"/>
      <c r="BB84" s="192" t="s">
        <v>136</v>
      </c>
    </row>
    <row r="85" spans="2:90" ht="11.25" customHeight="1">
      <c r="B85" s="585"/>
      <c r="C85" s="586"/>
      <c r="D85" s="392"/>
      <c r="E85" s="506"/>
      <c r="F85" s="506"/>
      <c r="G85" s="506"/>
      <c r="H85" s="506"/>
      <c r="I85" s="506"/>
      <c r="J85" s="506"/>
      <c r="K85" s="506"/>
      <c r="L85" s="506"/>
      <c r="M85" s="506"/>
      <c r="N85" s="506"/>
      <c r="O85" s="506"/>
      <c r="P85" s="506"/>
      <c r="Q85" s="506"/>
      <c r="R85" s="506"/>
      <c r="S85" s="506"/>
      <c r="T85" s="506"/>
      <c r="U85" s="506"/>
      <c r="V85" s="506"/>
      <c r="W85" s="506"/>
      <c r="X85" s="506"/>
      <c r="Y85" s="506"/>
      <c r="Z85" s="506"/>
      <c r="AA85" s="506"/>
      <c r="AB85" s="506"/>
      <c r="AC85" s="506"/>
      <c r="AD85" s="506"/>
      <c r="AE85" s="506"/>
      <c r="AF85" s="506"/>
      <c r="AG85" s="506"/>
      <c r="AH85" s="506"/>
      <c r="AI85" s="506"/>
      <c r="AJ85" s="506"/>
      <c r="AK85" s="506"/>
      <c r="AL85" s="507"/>
      <c r="AM85" s="27"/>
      <c r="AN85" s="27"/>
      <c r="AO85" s="27"/>
      <c r="AP85" s="27"/>
      <c r="AQ85" s="27"/>
      <c r="AR85" s="27"/>
      <c r="AS85" s="27"/>
      <c r="AT85" s="27"/>
      <c r="AU85" s="27"/>
      <c r="AV85" s="508"/>
      <c r="AW85" s="508"/>
      <c r="AX85" s="508"/>
      <c r="AY85" s="508"/>
      <c r="AZ85" s="330"/>
      <c r="BA85" s="330"/>
      <c r="BB85" s="323"/>
    </row>
    <row r="86" spans="2:90" ht="11.25" customHeight="1">
      <c r="B86" s="585"/>
      <c r="C86" s="586"/>
      <c r="D86" s="289" t="s">
        <v>137</v>
      </c>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250"/>
      <c r="AF86" s="250"/>
      <c r="AG86" s="250"/>
      <c r="AH86" s="250"/>
      <c r="AI86" s="250"/>
      <c r="AJ86" s="250"/>
      <c r="AK86" s="250"/>
      <c r="AL86" s="290"/>
      <c r="AM86" s="549"/>
      <c r="AN86" s="549"/>
      <c r="AO86" s="549"/>
      <c r="AP86" s="549"/>
      <c r="AQ86" s="549"/>
      <c r="AR86" s="549"/>
      <c r="AS86" s="549"/>
      <c r="AT86" s="549"/>
      <c r="AU86" s="549"/>
      <c r="AV86" s="253">
        <f>AV76+AV78+AV80+AV82+AV84</f>
        <v>1.5</v>
      </c>
      <c r="AW86" s="253"/>
      <c r="AX86" s="253"/>
      <c r="AY86" s="253"/>
      <c r="AZ86" s="206" t="s">
        <v>12</v>
      </c>
      <c r="BA86" s="206"/>
      <c r="BB86" s="207" t="s">
        <v>138</v>
      </c>
      <c r="BC86" s="24"/>
      <c r="BD86" s="25"/>
    </row>
    <row r="87" spans="2:90" ht="11.25" customHeight="1" thickBot="1">
      <c r="B87" s="587"/>
      <c r="C87" s="588"/>
      <c r="D87" s="316"/>
      <c r="E87" s="317"/>
      <c r="F87" s="317"/>
      <c r="G87" s="317"/>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8"/>
      <c r="AM87" s="550"/>
      <c r="AN87" s="550"/>
      <c r="AO87" s="550"/>
      <c r="AP87" s="550"/>
      <c r="AQ87" s="550"/>
      <c r="AR87" s="550"/>
      <c r="AS87" s="550"/>
      <c r="AT87" s="550"/>
      <c r="AU87" s="550"/>
      <c r="AV87" s="551"/>
      <c r="AW87" s="551"/>
      <c r="AX87" s="551"/>
      <c r="AY87" s="551"/>
      <c r="AZ87" s="194"/>
      <c r="BA87" s="194"/>
      <c r="BB87" s="195"/>
      <c r="BC87" s="539" t="s">
        <v>139</v>
      </c>
      <c r="BD87" s="532"/>
      <c r="BE87" s="532"/>
      <c r="BF87" s="532"/>
      <c r="BG87" s="532"/>
    </row>
    <row r="88" spans="2:90" ht="11.25" customHeight="1">
      <c r="B88" s="579" t="s">
        <v>140</v>
      </c>
      <c r="C88" s="580"/>
      <c r="D88" s="509"/>
      <c r="E88" s="541" t="s">
        <v>302</v>
      </c>
      <c r="F88" s="541"/>
      <c r="G88" s="541"/>
      <c r="H88" s="541"/>
      <c r="I88" s="541"/>
      <c r="J88" s="541"/>
      <c r="K88" s="541"/>
      <c r="L88" s="541"/>
      <c r="M88" s="541"/>
      <c r="N88" s="541"/>
      <c r="O88" s="541"/>
      <c r="P88" s="541"/>
      <c r="Q88" s="541"/>
      <c r="R88" s="541"/>
      <c r="S88" s="541"/>
      <c r="T88" s="541"/>
      <c r="U88" s="541"/>
      <c r="V88" s="541"/>
      <c r="W88" s="541"/>
      <c r="X88" s="541"/>
      <c r="Y88" s="541"/>
      <c r="Z88" s="541"/>
      <c r="AA88" s="541"/>
      <c r="AB88" s="541"/>
      <c r="AC88" s="541"/>
      <c r="AD88" s="541"/>
      <c r="AE88" s="541"/>
      <c r="AF88" s="541"/>
      <c r="AG88" s="541"/>
      <c r="AH88" s="541"/>
      <c r="AI88" s="541"/>
      <c r="AJ88" s="541"/>
      <c r="AK88" s="541"/>
      <c r="AL88" s="542"/>
      <c r="AM88" s="545"/>
      <c r="AN88" s="545"/>
      <c r="AO88" s="545"/>
      <c r="AP88" s="545"/>
      <c r="AQ88" s="545"/>
      <c r="AR88" s="545"/>
      <c r="AS88" s="545"/>
      <c r="AT88" s="545"/>
      <c r="AU88" s="545"/>
      <c r="AV88" s="545"/>
      <c r="AW88" s="545"/>
      <c r="AX88" s="545"/>
      <c r="AY88" s="545"/>
      <c r="AZ88" s="547" t="s">
        <v>12</v>
      </c>
      <c r="BA88" s="547"/>
      <c r="BB88" s="548" t="s">
        <v>141</v>
      </c>
      <c r="BJ88" s="398" t="s">
        <v>142</v>
      </c>
      <c r="BK88" s="398"/>
      <c r="BL88" s="398"/>
      <c r="BM88" s="398"/>
      <c r="BN88" s="398"/>
      <c r="BO88" s="398"/>
      <c r="BP88" s="535">
        <f>O45+O52+O59+O66+O70+O72</f>
        <v>0</v>
      </c>
      <c r="BQ88" s="535"/>
      <c r="BR88" s="535"/>
      <c r="BS88" s="535"/>
      <c r="BT88" s="535"/>
      <c r="BU88" s="535"/>
      <c r="BV88" s="29"/>
      <c r="BW88" s="29"/>
      <c r="BX88" s="29"/>
      <c r="BY88" s="10"/>
      <c r="BZ88" s="10"/>
      <c r="CA88" s="10"/>
      <c r="CB88" s="10"/>
      <c r="CC88" s="10"/>
      <c r="CD88" s="10"/>
      <c r="CE88" s="10"/>
      <c r="CF88" s="10"/>
      <c r="CG88" s="10"/>
      <c r="CH88" s="10"/>
      <c r="CI88" s="10"/>
      <c r="CJ88" s="10"/>
    </row>
    <row r="89" spans="2:90" ht="11.25" customHeight="1">
      <c r="B89" s="581"/>
      <c r="C89" s="582"/>
      <c r="D89" s="540"/>
      <c r="E89" s="543"/>
      <c r="F89" s="543"/>
      <c r="G89" s="543"/>
      <c r="H89" s="543"/>
      <c r="I89" s="543"/>
      <c r="J89" s="543"/>
      <c r="K89" s="543"/>
      <c r="L89" s="543"/>
      <c r="M89" s="543"/>
      <c r="N89" s="543"/>
      <c r="O89" s="543"/>
      <c r="P89" s="543"/>
      <c r="Q89" s="543"/>
      <c r="R89" s="543"/>
      <c r="S89" s="543"/>
      <c r="T89" s="543"/>
      <c r="U89" s="543"/>
      <c r="V89" s="543"/>
      <c r="W89" s="543"/>
      <c r="X89" s="543"/>
      <c r="Y89" s="543"/>
      <c r="Z89" s="543"/>
      <c r="AA89" s="543"/>
      <c r="AB89" s="543"/>
      <c r="AC89" s="543"/>
      <c r="AD89" s="543"/>
      <c r="AE89" s="543"/>
      <c r="AF89" s="543"/>
      <c r="AG89" s="543"/>
      <c r="AH89" s="543"/>
      <c r="AI89" s="543"/>
      <c r="AJ89" s="543"/>
      <c r="AK89" s="543"/>
      <c r="AL89" s="544"/>
      <c r="AM89" s="546"/>
      <c r="AN89" s="546"/>
      <c r="AO89" s="546"/>
      <c r="AP89" s="546"/>
      <c r="AQ89" s="546"/>
      <c r="AR89" s="546"/>
      <c r="AS89" s="546"/>
      <c r="AT89" s="546"/>
      <c r="AU89" s="546"/>
      <c r="AV89" s="546"/>
      <c r="AW89" s="546"/>
      <c r="AX89" s="546"/>
      <c r="AY89" s="546"/>
      <c r="AZ89" s="330"/>
      <c r="BA89" s="330"/>
      <c r="BB89" s="323"/>
      <c r="BJ89" s="398"/>
      <c r="BK89" s="398"/>
      <c r="BL89" s="398"/>
      <c r="BM89" s="398"/>
      <c r="BN89" s="398"/>
      <c r="BO89" s="398"/>
      <c r="BP89" s="535"/>
      <c r="BQ89" s="535"/>
      <c r="BR89" s="535"/>
      <c r="BS89" s="535"/>
      <c r="BT89" s="535"/>
      <c r="BU89" s="535"/>
      <c r="BV89" s="29"/>
      <c r="BW89" s="29"/>
      <c r="BX89" s="29"/>
      <c r="BY89" s="10"/>
      <c r="BZ89" s="10"/>
      <c r="CA89" s="10"/>
      <c r="CB89" s="10"/>
      <c r="CC89" s="10"/>
      <c r="CD89" s="10"/>
      <c r="CE89" s="10"/>
      <c r="CF89" s="10"/>
      <c r="CG89" s="10"/>
      <c r="CH89" s="10"/>
      <c r="CI89" s="10"/>
      <c r="CJ89" s="10"/>
    </row>
    <row r="90" spans="2:90" ht="11.25" customHeight="1">
      <c r="B90" s="581"/>
      <c r="C90" s="582"/>
      <c r="D90" s="289"/>
      <c r="E90" s="536" t="s">
        <v>143</v>
      </c>
      <c r="F90" s="536"/>
      <c r="G90" s="536"/>
      <c r="H90" s="536"/>
      <c r="I90" s="536"/>
      <c r="J90" s="536"/>
      <c r="K90" s="536"/>
      <c r="L90" s="536"/>
      <c r="M90" s="536"/>
      <c r="N90" s="536"/>
      <c r="O90" s="536"/>
      <c r="P90" s="536"/>
      <c r="Q90" s="536"/>
      <c r="R90" s="536"/>
      <c r="S90" s="536"/>
      <c r="T90" s="536"/>
      <c r="U90" s="30"/>
      <c r="V90" s="30"/>
      <c r="W90" s="537" t="s">
        <v>20</v>
      </c>
      <c r="X90" s="537"/>
      <c r="Y90" s="537"/>
      <c r="Z90" s="537"/>
      <c r="AA90" s="537"/>
      <c r="AB90" s="537"/>
      <c r="AC90" s="538" t="e">
        <f>LOOKUP(BP88,BJ92:BJ98,BK92:BK98)</f>
        <v>#N/A</v>
      </c>
      <c r="AD90" s="538"/>
      <c r="AE90" s="538"/>
      <c r="AF90" s="538"/>
      <c r="AG90" s="537" t="s">
        <v>12</v>
      </c>
      <c r="AH90" s="537"/>
      <c r="AI90" s="30"/>
      <c r="AJ90" s="30"/>
      <c r="AK90" s="30"/>
      <c r="AL90" s="31"/>
      <c r="AM90" s="515" t="e">
        <f>IF(BP90&gt;=AC90,AC90,IF(BP90&lt;3,ROUND(BP90,0),
IF(MOD(BP90,1)*10&lt;=2,ROUNDDOWN(BP90,0),
IF(MOD(BP90,1)*10&gt;=5,ROUNDUP(BP90,0),
ROUNDDOWN(BP90,0)+0.5))))</f>
        <v>#N/A</v>
      </c>
      <c r="AN90" s="515"/>
      <c r="AO90" s="515"/>
      <c r="AP90" s="515"/>
      <c r="AQ90" s="515"/>
      <c r="AR90" s="515"/>
      <c r="AS90" s="515"/>
      <c r="AT90" s="515"/>
      <c r="AU90" s="515"/>
      <c r="AV90" s="515"/>
      <c r="AW90" s="515"/>
      <c r="AX90" s="515"/>
      <c r="AY90" s="515"/>
      <c r="AZ90" s="191" t="s">
        <v>12</v>
      </c>
      <c r="BA90" s="191"/>
      <c r="BB90" s="192" t="s">
        <v>144</v>
      </c>
      <c r="BJ90" s="534" t="s">
        <v>145</v>
      </c>
      <c r="BK90" s="534"/>
      <c r="BL90" s="534"/>
      <c r="BM90" s="534"/>
      <c r="BN90" s="534"/>
      <c r="BO90" s="534"/>
      <c r="BP90" s="535">
        <f>IF(AY25-AV86-AM88&lt;0,0,AY25-AV86-AM88)</f>
        <v>0</v>
      </c>
      <c r="BQ90" s="535"/>
      <c r="BR90" s="535"/>
      <c r="BS90" s="535"/>
      <c r="BT90" s="535"/>
      <c r="BU90" s="535"/>
    </row>
    <row r="91" spans="2:90" ht="11.25" customHeight="1">
      <c r="B91" s="581"/>
      <c r="C91" s="582"/>
      <c r="D91" s="282"/>
      <c r="E91" s="506"/>
      <c r="F91" s="506"/>
      <c r="G91" s="506"/>
      <c r="H91" s="506"/>
      <c r="I91" s="506"/>
      <c r="J91" s="506"/>
      <c r="K91" s="506"/>
      <c r="L91" s="506"/>
      <c r="M91" s="506"/>
      <c r="N91" s="506"/>
      <c r="O91" s="506"/>
      <c r="P91" s="506"/>
      <c r="Q91" s="506"/>
      <c r="R91" s="506"/>
      <c r="S91" s="506"/>
      <c r="T91" s="506"/>
      <c r="U91" s="32"/>
      <c r="V91" s="32"/>
      <c r="W91" s="426"/>
      <c r="X91" s="426"/>
      <c r="Y91" s="426"/>
      <c r="Z91" s="426"/>
      <c r="AA91" s="426"/>
      <c r="AB91" s="426"/>
      <c r="AC91" s="514"/>
      <c r="AD91" s="514"/>
      <c r="AE91" s="514"/>
      <c r="AF91" s="514"/>
      <c r="AG91" s="426"/>
      <c r="AH91" s="426"/>
      <c r="AI91" s="32"/>
      <c r="AJ91" s="32"/>
      <c r="AK91" s="32"/>
      <c r="AL91" s="33"/>
      <c r="AM91" s="515"/>
      <c r="AN91" s="515"/>
      <c r="AO91" s="515"/>
      <c r="AP91" s="515"/>
      <c r="AQ91" s="515"/>
      <c r="AR91" s="515"/>
      <c r="AS91" s="515"/>
      <c r="AT91" s="515"/>
      <c r="AU91" s="515"/>
      <c r="AV91" s="515"/>
      <c r="AW91" s="515"/>
      <c r="AX91" s="515"/>
      <c r="AY91" s="515"/>
      <c r="AZ91" s="206"/>
      <c r="BA91" s="206"/>
      <c r="BB91" s="207"/>
      <c r="BJ91" s="534"/>
      <c r="BK91" s="534"/>
      <c r="BL91" s="534"/>
      <c r="BM91" s="534"/>
      <c r="BN91" s="534"/>
      <c r="BO91" s="534"/>
      <c r="BP91" s="535"/>
      <c r="BQ91" s="535"/>
      <c r="BR91" s="535"/>
      <c r="BS91" s="535"/>
      <c r="BT91" s="535"/>
      <c r="BU91" s="535"/>
      <c r="BV91" s="30"/>
      <c r="BW91" s="30"/>
      <c r="BX91" s="30"/>
      <c r="BY91" s="30"/>
      <c r="BZ91" s="30"/>
      <c r="CA91" s="30"/>
      <c r="CB91" s="30"/>
      <c r="CC91" s="30"/>
      <c r="CD91" s="30"/>
      <c r="CE91" s="30"/>
      <c r="CF91" s="30"/>
      <c r="CG91" s="30"/>
      <c r="CH91" s="30"/>
      <c r="CI91" s="30"/>
      <c r="CJ91" s="30"/>
      <c r="CK91" s="30"/>
      <c r="CL91" s="30"/>
    </row>
    <row r="92" spans="2:90" ht="11.25" customHeight="1">
      <c r="B92" s="581"/>
      <c r="C92" s="582"/>
      <c r="D92" s="289"/>
      <c r="E92" s="504" t="s">
        <v>146</v>
      </c>
      <c r="F92" s="504"/>
      <c r="G92" s="504"/>
      <c r="H92" s="504"/>
      <c r="I92" s="504"/>
      <c r="J92" s="504"/>
      <c r="K92" s="504"/>
      <c r="L92" s="504"/>
      <c r="M92" s="504"/>
      <c r="N92" s="504"/>
      <c r="O92" s="504"/>
      <c r="P92" s="504"/>
      <c r="Q92" s="504"/>
      <c r="R92" s="504"/>
      <c r="S92" s="504"/>
      <c r="T92" s="504"/>
      <c r="U92" s="504"/>
      <c r="V92" s="504"/>
      <c r="W92" s="504"/>
      <c r="X92" s="504"/>
      <c r="Y92" s="504"/>
      <c r="Z92" s="504"/>
      <c r="AA92" s="504"/>
      <c r="AB92" s="504"/>
      <c r="AC92" s="504"/>
      <c r="AD92" s="504"/>
      <c r="AE92" s="504"/>
      <c r="AF92" s="504"/>
      <c r="AG92" s="504"/>
      <c r="AH92" s="504"/>
      <c r="AI92" s="504"/>
      <c r="AJ92" s="504"/>
      <c r="AK92" s="504"/>
      <c r="AL92" s="505"/>
      <c r="AM92" s="515">
        <f>-(IF(AV86+AM88-AY22&lt;0,0,AV86+AM88-AY22))</f>
        <v>-1.5</v>
      </c>
      <c r="AN92" s="515"/>
      <c r="AO92" s="515"/>
      <c r="AP92" s="515"/>
      <c r="AQ92" s="515"/>
      <c r="AR92" s="515"/>
      <c r="AS92" s="515"/>
      <c r="AT92" s="515"/>
      <c r="AU92" s="515"/>
      <c r="AV92" s="515"/>
      <c r="AW92" s="515"/>
      <c r="AX92" s="515"/>
      <c r="AY92" s="515"/>
      <c r="AZ92" s="191" t="s">
        <v>12</v>
      </c>
      <c r="BA92" s="191"/>
      <c r="BB92" s="192" t="s">
        <v>147</v>
      </c>
      <c r="BJ92" s="34">
        <v>1</v>
      </c>
      <c r="BK92" s="34">
        <v>1</v>
      </c>
    </row>
    <row r="93" spans="2:90" ht="11.25" customHeight="1" thickBot="1">
      <c r="B93" s="581"/>
      <c r="C93" s="582"/>
      <c r="D93" s="316"/>
      <c r="E93" s="605"/>
      <c r="F93" s="605"/>
      <c r="G93" s="605"/>
      <c r="H93" s="605"/>
      <c r="I93" s="605"/>
      <c r="J93" s="605"/>
      <c r="K93" s="605"/>
      <c r="L93" s="605"/>
      <c r="M93" s="605"/>
      <c r="N93" s="605"/>
      <c r="O93" s="605"/>
      <c r="P93" s="605"/>
      <c r="Q93" s="605"/>
      <c r="R93" s="605"/>
      <c r="S93" s="605"/>
      <c r="T93" s="605"/>
      <c r="U93" s="605"/>
      <c r="V93" s="605"/>
      <c r="W93" s="605"/>
      <c r="X93" s="605"/>
      <c r="Y93" s="605"/>
      <c r="Z93" s="605"/>
      <c r="AA93" s="605"/>
      <c r="AB93" s="605"/>
      <c r="AC93" s="605"/>
      <c r="AD93" s="605"/>
      <c r="AE93" s="605"/>
      <c r="AF93" s="605"/>
      <c r="AG93" s="605"/>
      <c r="AH93" s="605"/>
      <c r="AI93" s="605"/>
      <c r="AJ93" s="605"/>
      <c r="AK93" s="605"/>
      <c r="AL93" s="606"/>
      <c r="AM93" s="607"/>
      <c r="AN93" s="607"/>
      <c r="AO93" s="607"/>
      <c r="AP93" s="607"/>
      <c r="AQ93" s="607"/>
      <c r="AR93" s="607"/>
      <c r="AS93" s="607"/>
      <c r="AT93" s="607"/>
      <c r="AU93" s="607"/>
      <c r="AV93" s="607"/>
      <c r="AW93" s="607"/>
      <c r="AX93" s="607"/>
      <c r="AY93" s="607"/>
      <c r="AZ93" s="330"/>
      <c r="BA93" s="330"/>
      <c r="BB93" s="323"/>
      <c r="BJ93" s="35">
        <v>46</v>
      </c>
      <c r="BK93" s="36">
        <v>2</v>
      </c>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row>
    <row r="94" spans="2:90" ht="11.25" customHeight="1">
      <c r="B94" s="574" t="s">
        <v>148</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5"/>
      <c r="AL94" s="576"/>
      <c r="AM94" s="578" t="e">
        <f>AV86+AM88+AM90+AM92</f>
        <v>#N/A</v>
      </c>
      <c r="AN94" s="578"/>
      <c r="AO94" s="578"/>
      <c r="AP94" s="578"/>
      <c r="AQ94" s="578"/>
      <c r="AR94" s="578"/>
      <c r="AS94" s="578"/>
      <c r="AT94" s="578"/>
      <c r="AU94" s="578"/>
      <c r="AV94" s="578"/>
      <c r="AW94" s="578"/>
      <c r="AX94" s="578"/>
      <c r="AY94" s="578"/>
      <c r="AZ94" s="547" t="s">
        <v>12</v>
      </c>
      <c r="BA94" s="547"/>
      <c r="BB94" s="529" t="s">
        <v>149</v>
      </c>
      <c r="BJ94" s="35">
        <v>151</v>
      </c>
      <c r="BK94" s="36">
        <v>3</v>
      </c>
    </row>
    <row r="95" spans="2:90" ht="11.25" customHeight="1" thickBot="1">
      <c r="B95" s="57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8"/>
      <c r="AM95" s="308"/>
      <c r="AN95" s="308"/>
      <c r="AO95" s="308"/>
      <c r="AP95" s="308"/>
      <c r="AQ95" s="308"/>
      <c r="AR95" s="308"/>
      <c r="AS95" s="308"/>
      <c r="AT95" s="308"/>
      <c r="AU95" s="308"/>
      <c r="AV95" s="308"/>
      <c r="AW95" s="308"/>
      <c r="AX95" s="308"/>
      <c r="AY95" s="308"/>
      <c r="AZ95" s="194"/>
      <c r="BA95" s="194"/>
      <c r="BB95" s="530"/>
      <c r="BC95" s="531"/>
      <c r="BD95" s="532"/>
      <c r="BE95" s="532"/>
      <c r="BF95" s="532"/>
      <c r="BG95" s="532"/>
      <c r="BJ95" s="35">
        <v>241</v>
      </c>
      <c r="BK95" s="37">
        <v>3.5</v>
      </c>
    </row>
    <row r="96" spans="2:90" ht="12" customHeight="1">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533" t="s">
        <v>150</v>
      </c>
      <c r="AN96" s="533"/>
      <c r="AO96" s="533"/>
      <c r="AP96" s="533"/>
      <c r="AQ96" s="533"/>
      <c r="AR96" s="533"/>
      <c r="AS96" s="533"/>
      <c r="AT96" s="533"/>
      <c r="AU96" s="533"/>
      <c r="AV96" s="533"/>
      <c r="AW96" s="533"/>
      <c r="AX96" s="533"/>
      <c r="AY96" s="533"/>
      <c r="AZ96" s="533"/>
      <c r="BA96" s="533"/>
      <c r="BB96" s="533"/>
      <c r="BC96" s="533"/>
      <c r="BD96" s="533"/>
      <c r="BE96" s="533"/>
      <c r="BF96" s="533"/>
      <c r="BG96" s="101"/>
      <c r="BJ96" s="35">
        <v>271</v>
      </c>
      <c r="BK96" s="36">
        <v>5</v>
      </c>
    </row>
    <row r="97" spans="1:63" ht="12" customHeight="1">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2"/>
      <c r="AN97" s="102"/>
      <c r="AO97" s="102"/>
      <c r="AP97" s="102"/>
      <c r="AQ97" s="102"/>
      <c r="AR97" s="102"/>
      <c r="AS97" s="102"/>
      <c r="AT97" s="102"/>
      <c r="AU97" s="102"/>
      <c r="AV97" s="102"/>
      <c r="AW97" s="102"/>
      <c r="AX97" s="102"/>
      <c r="AY97" s="102"/>
      <c r="AZ97" s="102"/>
      <c r="BA97" s="102"/>
      <c r="BB97" s="102"/>
      <c r="BC97" s="102"/>
      <c r="BD97" s="102"/>
      <c r="BE97" s="102"/>
      <c r="BF97" s="102"/>
      <c r="BG97" s="101"/>
      <c r="BJ97" s="35">
        <v>301</v>
      </c>
      <c r="BK97" s="36">
        <v>6</v>
      </c>
    </row>
    <row r="98" spans="1:63" ht="15" customHeight="1">
      <c r="A98" s="6" t="s">
        <v>151</v>
      </c>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114"/>
      <c r="AH98" s="114"/>
      <c r="AI98" s="114"/>
      <c r="AJ98" s="114"/>
      <c r="AK98" s="114"/>
      <c r="AL98" s="114"/>
      <c r="AM98" s="114"/>
      <c r="AN98" s="114"/>
      <c r="AO98" s="114"/>
      <c r="AP98" s="114"/>
      <c r="AQ98" s="114"/>
      <c r="BJ98" s="35">
        <v>451</v>
      </c>
      <c r="BK98" s="36">
        <v>8</v>
      </c>
    </row>
    <row r="99" spans="1:63" ht="15" customHeight="1">
      <c r="B99" s="280" t="s">
        <v>14</v>
      </c>
      <c r="C99" s="281"/>
      <c r="D99" s="289" t="s">
        <v>40</v>
      </c>
      <c r="E99" s="286"/>
      <c r="F99" s="286"/>
      <c r="G99" s="286"/>
      <c r="H99" s="286"/>
      <c r="I99" s="281"/>
      <c r="J99" s="289" t="s">
        <v>105</v>
      </c>
      <c r="K99" s="286"/>
      <c r="L99" s="286"/>
      <c r="M99" s="286"/>
      <c r="N99" s="281"/>
      <c r="O99" s="280" t="s">
        <v>51</v>
      </c>
      <c r="P99" s="566"/>
      <c r="Q99" s="566"/>
      <c r="R99" s="567"/>
      <c r="S99" s="572" t="s">
        <v>152</v>
      </c>
      <c r="T99" s="553"/>
      <c r="U99" s="553"/>
      <c r="V99" s="553"/>
      <c r="W99" s="553"/>
      <c r="X99" s="553"/>
      <c r="Y99" s="553"/>
      <c r="Z99" s="553"/>
      <c r="AA99" s="553"/>
      <c r="AB99" s="554"/>
      <c r="AC99" s="280" t="s">
        <v>51</v>
      </c>
      <c r="AD99" s="566"/>
      <c r="AE99" s="566"/>
      <c r="AF99" s="567"/>
      <c r="AG99" s="572" t="s">
        <v>153</v>
      </c>
      <c r="AH99" s="553"/>
      <c r="AI99" s="553"/>
      <c r="AJ99" s="553"/>
      <c r="AK99" s="553"/>
      <c r="AL99" s="553"/>
      <c r="AM99" s="553"/>
      <c r="AN99" s="553"/>
      <c r="AO99" s="553"/>
      <c r="AP99" s="554"/>
      <c r="AQ99" s="552" t="s">
        <v>154</v>
      </c>
      <c r="AR99" s="553"/>
      <c r="AS99" s="553"/>
      <c r="AT99" s="553"/>
      <c r="AU99" s="553"/>
      <c r="AV99" s="553"/>
      <c r="AW99" s="553"/>
      <c r="AX99" s="554"/>
    </row>
    <row r="100" spans="1:63" ht="15" customHeight="1">
      <c r="B100" s="282"/>
      <c r="C100" s="283"/>
      <c r="D100" s="282"/>
      <c r="E100" s="287"/>
      <c r="F100" s="287"/>
      <c r="G100" s="287"/>
      <c r="H100" s="287"/>
      <c r="I100" s="283"/>
      <c r="J100" s="282"/>
      <c r="K100" s="287"/>
      <c r="L100" s="287"/>
      <c r="M100" s="287"/>
      <c r="N100" s="283"/>
      <c r="O100" s="568"/>
      <c r="P100" s="468"/>
      <c r="Q100" s="468"/>
      <c r="R100" s="569"/>
      <c r="S100" s="573"/>
      <c r="T100" s="537"/>
      <c r="U100" s="537"/>
      <c r="V100" s="537"/>
      <c r="W100" s="537"/>
      <c r="X100" s="537"/>
      <c r="Y100" s="537"/>
      <c r="Z100" s="537"/>
      <c r="AA100" s="537"/>
      <c r="AB100" s="556"/>
      <c r="AC100" s="568"/>
      <c r="AD100" s="468"/>
      <c r="AE100" s="468"/>
      <c r="AF100" s="569"/>
      <c r="AG100" s="573"/>
      <c r="AH100" s="537"/>
      <c r="AI100" s="537"/>
      <c r="AJ100" s="537"/>
      <c r="AK100" s="537"/>
      <c r="AL100" s="537"/>
      <c r="AM100" s="537"/>
      <c r="AN100" s="537"/>
      <c r="AO100" s="537"/>
      <c r="AP100" s="556"/>
      <c r="AQ100" s="555"/>
      <c r="AR100" s="537"/>
      <c r="AS100" s="537"/>
      <c r="AT100" s="537"/>
      <c r="AU100" s="537"/>
      <c r="AV100" s="537"/>
      <c r="AW100" s="537"/>
      <c r="AX100" s="556"/>
    </row>
    <row r="101" spans="1:63" ht="15" customHeight="1">
      <c r="B101" s="282"/>
      <c r="C101" s="283"/>
      <c r="D101" s="282"/>
      <c r="E101" s="287"/>
      <c r="F101" s="287"/>
      <c r="G101" s="287"/>
      <c r="H101" s="287"/>
      <c r="I101" s="283"/>
      <c r="J101" s="282"/>
      <c r="K101" s="287"/>
      <c r="L101" s="287"/>
      <c r="M101" s="287"/>
      <c r="N101" s="283"/>
      <c r="O101" s="568"/>
      <c r="P101" s="468"/>
      <c r="Q101" s="468"/>
      <c r="R101" s="569"/>
      <c r="S101" s="560" t="s">
        <v>41</v>
      </c>
      <c r="T101" s="468"/>
      <c r="U101" s="468"/>
      <c r="V101" s="468"/>
      <c r="W101" s="468"/>
      <c r="X101" s="468"/>
      <c r="Y101" s="468"/>
      <c r="Z101" s="468"/>
      <c r="AA101" s="468"/>
      <c r="AB101" s="469"/>
      <c r="AC101" s="568"/>
      <c r="AD101" s="468"/>
      <c r="AE101" s="468"/>
      <c r="AF101" s="569"/>
      <c r="AG101" s="560" t="s">
        <v>41</v>
      </c>
      <c r="AH101" s="468"/>
      <c r="AI101" s="468"/>
      <c r="AJ101" s="468"/>
      <c r="AK101" s="468"/>
      <c r="AL101" s="468"/>
      <c r="AM101" s="468"/>
      <c r="AN101" s="468"/>
      <c r="AO101" s="468"/>
      <c r="AP101" s="469"/>
      <c r="AQ101" s="555"/>
      <c r="AR101" s="537"/>
      <c r="AS101" s="537"/>
      <c r="AT101" s="537"/>
      <c r="AU101" s="537"/>
      <c r="AV101" s="537"/>
      <c r="AW101" s="537"/>
      <c r="AX101" s="556"/>
    </row>
    <row r="102" spans="1:63" ht="15" customHeight="1" thickBot="1">
      <c r="B102" s="284"/>
      <c r="C102" s="285"/>
      <c r="D102" s="284"/>
      <c r="E102" s="288"/>
      <c r="F102" s="288"/>
      <c r="G102" s="288"/>
      <c r="H102" s="288"/>
      <c r="I102" s="285"/>
      <c r="J102" s="284"/>
      <c r="K102" s="288"/>
      <c r="L102" s="288"/>
      <c r="M102" s="288"/>
      <c r="N102" s="285"/>
      <c r="O102" s="570"/>
      <c r="P102" s="470"/>
      <c r="Q102" s="470"/>
      <c r="R102" s="571"/>
      <c r="S102" s="561"/>
      <c r="T102" s="470"/>
      <c r="U102" s="470"/>
      <c r="V102" s="470"/>
      <c r="W102" s="470"/>
      <c r="X102" s="470"/>
      <c r="Y102" s="470"/>
      <c r="Z102" s="470"/>
      <c r="AA102" s="470"/>
      <c r="AB102" s="471"/>
      <c r="AC102" s="570"/>
      <c r="AD102" s="470"/>
      <c r="AE102" s="470"/>
      <c r="AF102" s="571"/>
      <c r="AG102" s="561"/>
      <c r="AH102" s="470"/>
      <c r="AI102" s="470"/>
      <c r="AJ102" s="470"/>
      <c r="AK102" s="470"/>
      <c r="AL102" s="470"/>
      <c r="AM102" s="470"/>
      <c r="AN102" s="470"/>
      <c r="AO102" s="470"/>
      <c r="AP102" s="471"/>
      <c r="AQ102" s="557"/>
      <c r="AR102" s="558"/>
      <c r="AS102" s="558"/>
      <c r="AT102" s="558"/>
      <c r="AU102" s="558"/>
      <c r="AV102" s="558"/>
      <c r="AW102" s="558"/>
      <c r="AX102" s="559"/>
    </row>
    <row r="103" spans="1:63" ht="15" customHeight="1" thickTop="1">
      <c r="B103" s="583" t="s">
        <v>155</v>
      </c>
      <c r="C103" s="622"/>
      <c r="D103" s="310" t="s">
        <v>44</v>
      </c>
      <c r="E103" s="311"/>
      <c r="F103" s="311"/>
      <c r="G103" s="311"/>
      <c r="H103" s="311"/>
      <c r="I103" s="312"/>
      <c r="J103" s="432" t="s">
        <v>112</v>
      </c>
      <c r="K103" s="433"/>
      <c r="L103" s="433"/>
      <c r="M103" s="433"/>
      <c r="N103" s="434"/>
      <c r="O103" s="306">
        <f>T34+X34+AB34+AE34+AI34</f>
        <v>0</v>
      </c>
      <c r="P103" s="245"/>
      <c r="Q103" s="245"/>
      <c r="R103" s="562"/>
      <c r="S103" s="564" t="s">
        <v>156</v>
      </c>
      <c r="T103" s="433"/>
      <c r="U103" s="433"/>
      <c r="V103" s="433"/>
      <c r="W103" s="433"/>
      <c r="X103" s="385">
        <f>ROUNDDOWN(O103/3,1)</f>
        <v>0</v>
      </c>
      <c r="Y103" s="385"/>
      <c r="Z103" s="385"/>
      <c r="AA103" s="618" t="s">
        <v>12</v>
      </c>
      <c r="AB103" s="283"/>
      <c r="AC103" s="306">
        <f>O103</f>
        <v>0</v>
      </c>
      <c r="AD103" s="245"/>
      <c r="AE103" s="245"/>
      <c r="AF103" s="562"/>
      <c r="AG103" s="564" t="s">
        <v>45</v>
      </c>
      <c r="AH103" s="433"/>
      <c r="AI103" s="433"/>
      <c r="AJ103" s="433"/>
      <c r="AK103" s="433"/>
      <c r="AL103" s="385">
        <f>ROUNDDOWN(AC103/3,1)</f>
        <v>0</v>
      </c>
      <c r="AM103" s="385"/>
      <c r="AN103" s="385"/>
      <c r="AO103" s="618" t="s">
        <v>12</v>
      </c>
      <c r="AP103" s="283"/>
      <c r="AQ103" s="608" t="s">
        <v>157</v>
      </c>
      <c r="AR103" s="609"/>
      <c r="AS103" s="609"/>
      <c r="AT103" s="609"/>
      <c r="AU103" s="609"/>
      <c r="AV103" s="609"/>
      <c r="AW103" s="609"/>
      <c r="AX103" s="610"/>
    </row>
    <row r="104" spans="1:63" ht="15" customHeight="1">
      <c r="B104" s="585"/>
      <c r="C104" s="623"/>
      <c r="D104" s="389"/>
      <c r="E104" s="390"/>
      <c r="F104" s="390"/>
      <c r="G104" s="390"/>
      <c r="H104" s="390"/>
      <c r="I104" s="391"/>
      <c r="J104" s="392"/>
      <c r="K104" s="251"/>
      <c r="L104" s="251"/>
      <c r="M104" s="251"/>
      <c r="N104" s="393"/>
      <c r="O104" s="503"/>
      <c r="P104" s="248"/>
      <c r="Q104" s="248"/>
      <c r="R104" s="563"/>
      <c r="S104" s="565"/>
      <c r="T104" s="251"/>
      <c r="U104" s="251"/>
      <c r="V104" s="251"/>
      <c r="W104" s="251"/>
      <c r="X104" s="253"/>
      <c r="Y104" s="253"/>
      <c r="Z104" s="253"/>
      <c r="AA104" s="593"/>
      <c r="AB104" s="431"/>
      <c r="AC104" s="503"/>
      <c r="AD104" s="248"/>
      <c r="AE104" s="248"/>
      <c r="AF104" s="563"/>
      <c r="AG104" s="565"/>
      <c r="AH104" s="251"/>
      <c r="AI104" s="251"/>
      <c r="AJ104" s="251"/>
      <c r="AK104" s="251"/>
      <c r="AL104" s="253"/>
      <c r="AM104" s="253"/>
      <c r="AN104" s="253"/>
      <c r="AO104" s="593"/>
      <c r="AP104" s="431"/>
      <c r="AQ104" s="611"/>
      <c r="AR104" s="612"/>
      <c r="AS104" s="612"/>
      <c r="AT104" s="612"/>
      <c r="AU104" s="612"/>
      <c r="AV104" s="612"/>
      <c r="AW104" s="612"/>
      <c r="AX104" s="613"/>
    </row>
    <row r="105" spans="1:63" ht="15" customHeight="1">
      <c r="B105" s="585"/>
      <c r="C105" s="623"/>
      <c r="D105" s="386" t="s">
        <v>46</v>
      </c>
      <c r="E105" s="387"/>
      <c r="F105" s="387"/>
      <c r="G105" s="387"/>
      <c r="H105" s="387"/>
      <c r="I105" s="388"/>
      <c r="J105" s="289" t="s">
        <v>112</v>
      </c>
      <c r="K105" s="250"/>
      <c r="L105" s="250"/>
      <c r="M105" s="250"/>
      <c r="N105" s="290"/>
      <c r="O105" s="305">
        <f>T36+X36+AB36+AE36+AI36</f>
        <v>0</v>
      </c>
      <c r="P105" s="242"/>
      <c r="Q105" s="242"/>
      <c r="R105" s="604"/>
      <c r="S105" s="617" t="s">
        <v>158</v>
      </c>
      <c r="T105" s="250"/>
      <c r="U105" s="250"/>
      <c r="V105" s="250"/>
      <c r="W105" s="250"/>
      <c r="X105" s="253">
        <f>ROUNDDOWN(O105/4,1)</f>
        <v>0</v>
      </c>
      <c r="Y105" s="253"/>
      <c r="Z105" s="253"/>
      <c r="AA105" s="593" t="s">
        <v>12</v>
      </c>
      <c r="AB105" s="281"/>
      <c r="AC105" s="496">
        <f>O105+O107</f>
        <v>0</v>
      </c>
      <c r="AD105" s="242"/>
      <c r="AE105" s="242"/>
      <c r="AF105" s="604"/>
      <c r="AG105" s="617" t="s">
        <v>159</v>
      </c>
      <c r="AH105" s="250"/>
      <c r="AI105" s="250"/>
      <c r="AJ105" s="250"/>
      <c r="AK105" s="250"/>
      <c r="AL105" s="381">
        <f>ROUNDDOWN(AC105/6,1)</f>
        <v>0</v>
      </c>
      <c r="AM105" s="381"/>
      <c r="AN105" s="381"/>
      <c r="AO105" s="191" t="s">
        <v>12</v>
      </c>
      <c r="AP105" s="281"/>
      <c r="AQ105" s="611"/>
      <c r="AR105" s="612"/>
      <c r="AS105" s="612"/>
      <c r="AT105" s="612"/>
      <c r="AU105" s="612"/>
      <c r="AV105" s="612"/>
      <c r="AW105" s="612"/>
      <c r="AX105" s="613"/>
    </row>
    <row r="106" spans="1:63" ht="15" customHeight="1">
      <c r="B106" s="585"/>
      <c r="C106" s="623"/>
      <c r="D106" s="389"/>
      <c r="E106" s="390"/>
      <c r="F106" s="390"/>
      <c r="G106" s="390"/>
      <c r="H106" s="390"/>
      <c r="I106" s="391"/>
      <c r="J106" s="392"/>
      <c r="K106" s="251"/>
      <c r="L106" s="251"/>
      <c r="M106" s="251"/>
      <c r="N106" s="393"/>
      <c r="O106" s="503"/>
      <c r="P106" s="248"/>
      <c r="Q106" s="248"/>
      <c r="R106" s="563"/>
      <c r="S106" s="565"/>
      <c r="T106" s="251"/>
      <c r="U106" s="251"/>
      <c r="V106" s="251"/>
      <c r="W106" s="251"/>
      <c r="X106" s="253"/>
      <c r="Y106" s="253"/>
      <c r="Z106" s="253"/>
      <c r="AA106" s="593"/>
      <c r="AB106" s="431"/>
      <c r="AC106" s="502"/>
      <c r="AD106" s="245"/>
      <c r="AE106" s="245"/>
      <c r="AF106" s="562"/>
      <c r="AG106" s="625"/>
      <c r="AH106" s="231"/>
      <c r="AI106" s="231"/>
      <c r="AJ106" s="231"/>
      <c r="AK106" s="231"/>
      <c r="AL106" s="382"/>
      <c r="AM106" s="382"/>
      <c r="AN106" s="382"/>
      <c r="AO106" s="206"/>
      <c r="AP106" s="283"/>
      <c r="AQ106" s="611"/>
      <c r="AR106" s="612"/>
      <c r="AS106" s="612"/>
      <c r="AT106" s="612"/>
      <c r="AU106" s="612"/>
      <c r="AV106" s="612"/>
      <c r="AW106" s="612"/>
      <c r="AX106" s="613"/>
    </row>
    <row r="107" spans="1:63" ht="15" customHeight="1">
      <c r="B107" s="585"/>
      <c r="C107" s="623"/>
      <c r="D107" s="386" t="s">
        <v>47</v>
      </c>
      <c r="E107" s="387"/>
      <c r="F107" s="387"/>
      <c r="G107" s="387"/>
      <c r="H107" s="387"/>
      <c r="I107" s="388"/>
      <c r="J107" s="289" t="s">
        <v>112</v>
      </c>
      <c r="K107" s="250"/>
      <c r="L107" s="250"/>
      <c r="M107" s="250"/>
      <c r="N107" s="290"/>
      <c r="O107" s="305">
        <f>T38+X38+AB38+AE38+AI38</f>
        <v>0</v>
      </c>
      <c r="P107" s="242"/>
      <c r="Q107" s="242"/>
      <c r="R107" s="604"/>
      <c r="S107" s="617" t="s">
        <v>160</v>
      </c>
      <c r="T107" s="250"/>
      <c r="U107" s="250"/>
      <c r="V107" s="250"/>
      <c r="W107" s="250"/>
      <c r="X107" s="253">
        <f>ROUNDDOWN(O107/5,1)</f>
        <v>0</v>
      </c>
      <c r="Y107" s="253"/>
      <c r="Z107" s="253"/>
      <c r="AA107" s="593" t="s">
        <v>12</v>
      </c>
      <c r="AB107" s="281"/>
      <c r="AC107" s="502"/>
      <c r="AD107" s="245"/>
      <c r="AE107" s="245"/>
      <c r="AF107" s="562"/>
      <c r="AG107" s="625"/>
      <c r="AH107" s="231"/>
      <c r="AI107" s="231"/>
      <c r="AJ107" s="231"/>
      <c r="AK107" s="231"/>
      <c r="AL107" s="382"/>
      <c r="AM107" s="382"/>
      <c r="AN107" s="382"/>
      <c r="AO107" s="206"/>
      <c r="AP107" s="283"/>
      <c r="AQ107" s="611"/>
      <c r="AR107" s="612"/>
      <c r="AS107" s="612"/>
      <c r="AT107" s="612"/>
      <c r="AU107" s="612"/>
      <c r="AV107" s="612"/>
      <c r="AW107" s="612"/>
      <c r="AX107" s="613"/>
    </row>
    <row r="108" spans="1:63" ht="15" customHeight="1" thickBot="1">
      <c r="B108" s="585"/>
      <c r="C108" s="623"/>
      <c r="D108" s="389"/>
      <c r="E108" s="390"/>
      <c r="F108" s="390"/>
      <c r="G108" s="390"/>
      <c r="H108" s="390"/>
      <c r="I108" s="391"/>
      <c r="J108" s="392"/>
      <c r="K108" s="251"/>
      <c r="L108" s="251"/>
      <c r="M108" s="251"/>
      <c r="N108" s="393"/>
      <c r="O108" s="503"/>
      <c r="P108" s="248"/>
      <c r="Q108" s="248"/>
      <c r="R108" s="563"/>
      <c r="S108" s="565"/>
      <c r="T108" s="251"/>
      <c r="U108" s="251"/>
      <c r="V108" s="251"/>
      <c r="W108" s="251"/>
      <c r="X108" s="253"/>
      <c r="Y108" s="253"/>
      <c r="Z108" s="253"/>
      <c r="AA108" s="593"/>
      <c r="AB108" s="431"/>
      <c r="AC108" s="497"/>
      <c r="AD108" s="248"/>
      <c r="AE108" s="248"/>
      <c r="AF108" s="563"/>
      <c r="AG108" s="565"/>
      <c r="AH108" s="231"/>
      <c r="AI108" s="231"/>
      <c r="AJ108" s="231"/>
      <c r="AK108" s="251"/>
      <c r="AL108" s="252"/>
      <c r="AM108" s="252"/>
      <c r="AN108" s="252"/>
      <c r="AO108" s="330"/>
      <c r="AP108" s="431"/>
      <c r="AQ108" s="611"/>
      <c r="AR108" s="612"/>
      <c r="AS108" s="612"/>
      <c r="AT108" s="612"/>
      <c r="AU108" s="612"/>
      <c r="AV108" s="612"/>
      <c r="AW108" s="612"/>
      <c r="AX108" s="613"/>
    </row>
    <row r="109" spans="1:63" ht="15" customHeight="1">
      <c r="B109" s="585"/>
      <c r="C109" s="586"/>
      <c r="D109" s="386" t="s">
        <v>18</v>
      </c>
      <c r="E109" s="197"/>
      <c r="F109" s="197"/>
      <c r="G109" s="197"/>
      <c r="H109" s="197"/>
      <c r="I109" s="198"/>
      <c r="J109" s="190" t="s">
        <v>118</v>
      </c>
      <c r="K109" s="191"/>
      <c r="L109" s="191"/>
      <c r="M109" s="191"/>
      <c r="N109" s="192"/>
      <c r="O109" s="305">
        <f>T45+X45+AB45+AE45+AI45+T52+X52+AB52+AE52+AI52+T59+X59+AB59+AE59+AI59+T66+X66+AB66+AE66+AI66</f>
        <v>0</v>
      </c>
      <c r="P109" s="242"/>
      <c r="Q109" s="242"/>
      <c r="R109" s="604"/>
      <c r="S109" s="617" t="s">
        <v>48</v>
      </c>
      <c r="T109" s="250"/>
      <c r="U109" s="250"/>
      <c r="V109" s="250"/>
      <c r="W109" s="250"/>
      <c r="X109" s="253">
        <f>ROUNDDOWN(O109/15,1)</f>
        <v>0</v>
      </c>
      <c r="Y109" s="253"/>
      <c r="Z109" s="253"/>
      <c r="AA109" s="593" t="s">
        <v>12</v>
      </c>
      <c r="AB109" s="281"/>
      <c r="AC109" s="305">
        <f>O109</f>
        <v>0</v>
      </c>
      <c r="AD109" s="242"/>
      <c r="AE109" s="242"/>
      <c r="AF109" s="604"/>
      <c r="AG109" s="594" t="s">
        <v>161</v>
      </c>
      <c r="AH109" s="596"/>
      <c r="AI109" s="597"/>
      <c r="AJ109" s="598"/>
      <c r="AK109" s="602" t="s">
        <v>162</v>
      </c>
      <c r="AL109" s="253" t="e">
        <f>ROUNDDOWN(AC109/AH109,1)</f>
        <v>#DIV/0!</v>
      </c>
      <c r="AM109" s="253"/>
      <c r="AN109" s="253"/>
      <c r="AO109" s="593" t="s">
        <v>12</v>
      </c>
      <c r="AP109" s="281"/>
      <c r="AQ109" s="611"/>
      <c r="AR109" s="612"/>
      <c r="AS109" s="612"/>
      <c r="AT109" s="612"/>
      <c r="AU109" s="612"/>
      <c r="AV109" s="612"/>
      <c r="AW109" s="612"/>
      <c r="AX109" s="613"/>
    </row>
    <row r="110" spans="1:63" ht="15" customHeight="1" thickBot="1">
      <c r="B110" s="585"/>
      <c r="C110" s="586"/>
      <c r="D110" s="590"/>
      <c r="E110" s="591"/>
      <c r="F110" s="591"/>
      <c r="G110" s="591"/>
      <c r="H110" s="591"/>
      <c r="I110" s="592"/>
      <c r="J110" s="495"/>
      <c r="K110" s="330"/>
      <c r="L110" s="330"/>
      <c r="M110" s="330"/>
      <c r="N110" s="323"/>
      <c r="O110" s="503"/>
      <c r="P110" s="248"/>
      <c r="Q110" s="248"/>
      <c r="R110" s="563"/>
      <c r="S110" s="565"/>
      <c r="T110" s="251"/>
      <c r="U110" s="251"/>
      <c r="V110" s="251"/>
      <c r="W110" s="251"/>
      <c r="X110" s="253"/>
      <c r="Y110" s="253"/>
      <c r="Z110" s="253"/>
      <c r="AA110" s="593"/>
      <c r="AB110" s="431"/>
      <c r="AC110" s="503"/>
      <c r="AD110" s="248"/>
      <c r="AE110" s="248"/>
      <c r="AF110" s="563"/>
      <c r="AG110" s="595"/>
      <c r="AH110" s="599"/>
      <c r="AI110" s="600"/>
      <c r="AJ110" s="601"/>
      <c r="AK110" s="603"/>
      <c r="AL110" s="253"/>
      <c r="AM110" s="253"/>
      <c r="AN110" s="253"/>
      <c r="AO110" s="593"/>
      <c r="AP110" s="431"/>
      <c r="AQ110" s="611"/>
      <c r="AR110" s="612"/>
      <c r="AS110" s="612"/>
      <c r="AT110" s="612"/>
      <c r="AU110" s="612"/>
      <c r="AV110" s="612"/>
      <c r="AW110" s="612"/>
      <c r="AX110" s="613"/>
    </row>
    <row r="111" spans="1:63" ht="15" customHeight="1">
      <c r="B111" s="585"/>
      <c r="C111" s="623"/>
      <c r="D111" s="310" t="s">
        <v>52</v>
      </c>
      <c r="E111" s="200"/>
      <c r="F111" s="200"/>
      <c r="G111" s="200"/>
      <c r="H111" s="200"/>
      <c r="I111" s="201"/>
      <c r="J111" s="205" t="s">
        <v>118</v>
      </c>
      <c r="K111" s="206"/>
      <c r="L111" s="206"/>
      <c r="M111" s="206"/>
      <c r="N111" s="207"/>
      <c r="O111" s="306">
        <f>T70+X70+AB70+AE70+AI70</f>
        <v>0</v>
      </c>
      <c r="P111" s="245"/>
      <c r="Q111" s="245"/>
      <c r="R111" s="562"/>
      <c r="S111" s="617" t="s">
        <v>53</v>
      </c>
      <c r="T111" s="250"/>
      <c r="U111" s="250"/>
      <c r="V111" s="250"/>
      <c r="W111" s="250"/>
      <c r="X111" s="253">
        <f>ROUNDDOWN(O111/24,1)</f>
        <v>0</v>
      </c>
      <c r="Y111" s="253"/>
      <c r="Z111" s="253"/>
      <c r="AA111" s="593" t="s">
        <v>12</v>
      </c>
      <c r="AB111" s="283"/>
      <c r="AC111" s="306">
        <f>O111</f>
        <v>0</v>
      </c>
      <c r="AD111" s="245"/>
      <c r="AE111" s="245"/>
      <c r="AF111" s="562"/>
      <c r="AG111" s="617" t="s">
        <v>123</v>
      </c>
      <c r="AH111" s="231"/>
      <c r="AI111" s="231"/>
      <c r="AJ111" s="231"/>
      <c r="AK111" s="250"/>
      <c r="AL111" s="253">
        <f>ROUNDDOWN(AC111/30,1)</f>
        <v>0</v>
      </c>
      <c r="AM111" s="253"/>
      <c r="AN111" s="253"/>
      <c r="AO111" s="593" t="s">
        <v>12</v>
      </c>
      <c r="AP111" s="283"/>
      <c r="AQ111" s="611"/>
      <c r="AR111" s="612"/>
      <c r="AS111" s="612"/>
      <c r="AT111" s="612"/>
      <c r="AU111" s="612"/>
      <c r="AV111" s="612"/>
      <c r="AW111" s="612"/>
      <c r="AX111" s="613"/>
    </row>
    <row r="112" spans="1:63" ht="15" customHeight="1">
      <c r="B112" s="585"/>
      <c r="C112" s="623"/>
      <c r="D112" s="590"/>
      <c r="E112" s="591"/>
      <c r="F112" s="591"/>
      <c r="G112" s="591"/>
      <c r="H112" s="591"/>
      <c r="I112" s="592"/>
      <c r="J112" s="495"/>
      <c r="K112" s="330"/>
      <c r="L112" s="330"/>
      <c r="M112" s="330"/>
      <c r="N112" s="323"/>
      <c r="O112" s="503"/>
      <c r="P112" s="248"/>
      <c r="Q112" s="248"/>
      <c r="R112" s="563"/>
      <c r="S112" s="565"/>
      <c r="T112" s="251"/>
      <c r="U112" s="251"/>
      <c r="V112" s="251"/>
      <c r="W112" s="251"/>
      <c r="X112" s="253"/>
      <c r="Y112" s="253"/>
      <c r="Z112" s="253"/>
      <c r="AA112" s="593"/>
      <c r="AB112" s="431"/>
      <c r="AC112" s="503"/>
      <c r="AD112" s="248"/>
      <c r="AE112" s="248"/>
      <c r="AF112" s="563"/>
      <c r="AG112" s="565"/>
      <c r="AH112" s="251"/>
      <c r="AI112" s="251"/>
      <c r="AJ112" s="251"/>
      <c r="AK112" s="251"/>
      <c r="AL112" s="253"/>
      <c r="AM112" s="253"/>
      <c r="AN112" s="253"/>
      <c r="AO112" s="593"/>
      <c r="AP112" s="431"/>
      <c r="AQ112" s="614"/>
      <c r="AR112" s="615"/>
      <c r="AS112" s="615"/>
      <c r="AT112" s="615"/>
      <c r="AU112" s="615"/>
      <c r="AV112" s="615"/>
      <c r="AW112" s="615"/>
      <c r="AX112" s="616"/>
    </row>
    <row r="113" spans="1:90" ht="15" customHeight="1">
      <c r="B113" s="585"/>
      <c r="C113" s="623"/>
      <c r="D113" s="386" t="s">
        <v>54</v>
      </c>
      <c r="E113" s="197"/>
      <c r="F113" s="197"/>
      <c r="G113" s="197"/>
      <c r="H113" s="197"/>
      <c r="I113" s="197"/>
      <c r="J113" s="197"/>
      <c r="K113" s="197"/>
      <c r="L113" s="197"/>
      <c r="M113" s="197"/>
      <c r="N113" s="198"/>
      <c r="O113" s="647"/>
      <c r="P113" s="648"/>
      <c r="Q113" s="648"/>
      <c r="R113" s="649"/>
      <c r="S113" s="617" t="s">
        <v>163</v>
      </c>
      <c r="T113" s="250"/>
      <c r="U113" s="250"/>
      <c r="V113" s="250"/>
      <c r="W113" s="250"/>
      <c r="X113" s="253">
        <f>ROUND(X103+X105+X107+X109+X111,0)</f>
        <v>0</v>
      </c>
      <c r="Y113" s="619"/>
      <c r="Z113" s="619"/>
      <c r="AA113" s="593" t="s">
        <v>12</v>
      </c>
      <c r="AB113" s="192" t="s">
        <v>55</v>
      </c>
      <c r="AC113" s="647"/>
      <c r="AD113" s="648"/>
      <c r="AE113" s="648"/>
      <c r="AF113" s="649"/>
      <c r="AG113" s="653" t="s">
        <v>127</v>
      </c>
      <c r="AH113" s="553"/>
      <c r="AI113" s="553"/>
      <c r="AJ113" s="553"/>
      <c r="AK113" s="553"/>
      <c r="AL113" s="656" t="e">
        <f>ROUND(AL103+AL105+AL109+AL111,0)</f>
        <v>#DIV/0!</v>
      </c>
      <c r="AM113" s="656"/>
      <c r="AN113" s="656"/>
      <c r="AO113" s="658" t="s">
        <v>12</v>
      </c>
      <c r="AP113" s="660" t="s">
        <v>164</v>
      </c>
      <c r="AQ113" s="496" t="e">
        <f>X113-AL113</f>
        <v>#DIV/0!</v>
      </c>
      <c r="AR113" s="242"/>
      <c r="AS113" s="242"/>
      <c r="AT113" s="242"/>
      <c r="AU113" s="242"/>
      <c r="AV113" s="28"/>
      <c r="AW113" s="191" t="s">
        <v>12</v>
      </c>
      <c r="AX113" s="192" t="s">
        <v>165</v>
      </c>
      <c r="AY113" s="12" t="s">
        <v>49</v>
      </c>
      <c r="AZ113" s="12"/>
    </row>
    <row r="114" spans="1:90" ht="15" customHeight="1" thickBot="1">
      <c r="B114" s="587"/>
      <c r="C114" s="624"/>
      <c r="D114" s="523"/>
      <c r="E114" s="203"/>
      <c r="F114" s="203"/>
      <c r="G114" s="203"/>
      <c r="H114" s="203"/>
      <c r="I114" s="203"/>
      <c r="J114" s="203"/>
      <c r="K114" s="203"/>
      <c r="L114" s="203"/>
      <c r="M114" s="203"/>
      <c r="N114" s="204"/>
      <c r="O114" s="650"/>
      <c r="P114" s="651"/>
      <c r="Q114" s="651"/>
      <c r="R114" s="652"/>
      <c r="S114" s="662"/>
      <c r="T114" s="317"/>
      <c r="U114" s="317"/>
      <c r="V114" s="317"/>
      <c r="W114" s="317"/>
      <c r="X114" s="620"/>
      <c r="Y114" s="620"/>
      <c r="Z114" s="620"/>
      <c r="AA114" s="621"/>
      <c r="AB114" s="195"/>
      <c r="AC114" s="650"/>
      <c r="AD114" s="651"/>
      <c r="AE114" s="651"/>
      <c r="AF114" s="652"/>
      <c r="AG114" s="654"/>
      <c r="AH114" s="655"/>
      <c r="AI114" s="655"/>
      <c r="AJ114" s="655"/>
      <c r="AK114" s="655"/>
      <c r="AL114" s="657"/>
      <c r="AM114" s="657"/>
      <c r="AN114" s="657"/>
      <c r="AO114" s="659"/>
      <c r="AP114" s="661"/>
      <c r="AQ114" s="528"/>
      <c r="AR114" s="308"/>
      <c r="AS114" s="308"/>
      <c r="AT114" s="308"/>
      <c r="AU114" s="308"/>
      <c r="AV114" s="39"/>
      <c r="AW114" s="194"/>
      <c r="AX114" s="195"/>
      <c r="AY114" s="12"/>
      <c r="AZ114" s="12" t="s">
        <v>50</v>
      </c>
    </row>
    <row r="115" spans="1:90" ht="15" customHeight="1">
      <c r="B115" s="635" t="s">
        <v>166</v>
      </c>
      <c r="C115" s="636"/>
      <c r="D115" s="289"/>
      <c r="E115" s="504" t="s">
        <v>167</v>
      </c>
      <c r="F115" s="639"/>
      <c r="G115" s="639"/>
      <c r="H115" s="639"/>
      <c r="I115" s="639"/>
      <c r="J115" s="639"/>
      <c r="K115" s="639"/>
      <c r="L115" s="639"/>
      <c r="M115" s="639"/>
      <c r="N115" s="639"/>
      <c r="O115" s="639"/>
      <c r="P115" s="639"/>
      <c r="Q115" s="639"/>
      <c r="R115" s="639"/>
      <c r="S115" s="639"/>
      <c r="T115" s="639"/>
      <c r="U115" s="639"/>
      <c r="V115" s="639"/>
      <c r="W115" s="639"/>
      <c r="X115" s="639"/>
      <c r="Y115" s="639"/>
      <c r="Z115" s="639"/>
      <c r="AA115" s="639"/>
      <c r="AB115" s="639"/>
      <c r="AC115" s="639"/>
      <c r="AD115" s="639"/>
      <c r="AE115" s="641"/>
      <c r="AF115" s="642"/>
      <c r="AG115" s="645"/>
      <c r="AH115" s="646"/>
      <c r="AI115" s="646"/>
      <c r="AJ115" s="646"/>
      <c r="AK115" s="646"/>
      <c r="AL115" s="646"/>
      <c r="AM115" s="646"/>
      <c r="AN115" s="646"/>
      <c r="AO115" s="646"/>
      <c r="AP115" s="646"/>
      <c r="AQ115" s="646"/>
      <c r="AR115" s="646"/>
      <c r="AS115" s="646"/>
      <c r="AT115" s="646"/>
      <c r="AU115" s="646"/>
      <c r="AV115" s="191" t="s">
        <v>12</v>
      </c>
      <c r="AW115" s="191"/>
      <c r="AX115" s="192" t="s">
        <v>168</v>
      </c>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c r="CL115" s="104"/>
    </row>
    <row r="116" spans="1:90" ht="15" customHeight="1">
      <c r="B116" s="637"/>
      <c r="C116" s="638"/>
      <c r="D116" s="282"/>
      <c r="E116" s="640"/>
      <c r="F116" s="640"/>
      <c r="G116" s="640"/>
      <c r="H116" s="640"/>
      <c r="I116" s="640"/>
      <c r="J116" s="640"/>
      <c r="K116" s="640"/>
      <c r="L116" s="640"/>
      <c r="M116" s="640"/>
      <c r="N116" s="640"/>
      <c r="O116" s="640"/>
      <c r="P116" s="640"/>
      <c r="Q116" s="640"/>
      <c r="R116" s="640"/>
      <c r="S116" s="640"/>
      <c r="T116" s="640"/>
      <c r="U116" s="640"/>
      <c r="V116" s="640"/>
      <c r="W116" s="640"/>
      <c r="X116" s="640"/>
      <c r="Y116" s="640"/>
      <c r="Z116" s="640"/>
      <c r="AA116" s="640"/>
      <c r="AB116" s="640"/>
      <c r="AC116" s="640"/>
      <c r="AD116" s="640"/>
      <c r="AE116" s="643"/>
      <c r="AF116" s="644"/>
      <c r="AG116" s="184"/>
      <c r="AH116" s="185"/>
      <c r="AI116" s="185"/>
      <c r="AJ116" s="185"/>
      <c r="AK116" s="185"/>
      <c r="AL116" s="185"/>
      <c r="AM116" s="185"/>
      <c r="AN116" s="185"/>
      <c r="AO116" s="185"/>
      <c r="AP116" s="185"/>
      <c r="AQ116" s="185"/>
      <c r="AR116" s="185"/>
      <c r="AS116" s="185"/>
      <c r="AT116" s="185"/>
      <c r="AU116" s="185"/>
      <c r="AV116" s="206"/>
      <c r="AW116" s="206"/>
      <c r="AX116" s="207"/>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c r="CJ116" s="104"/>
      <c r="CK116" s="104"/>
      <c r="CL116" s="104"/>
    </row>
    <row r="117" spans="1:90" ht="15" customHeight="1">
      <c r="B117" s="637"/>
      <c r="C117" s="638"/>
      <c r="D117" s="289"/>
      <c r="E117" s="504" t="s">
        <v>169</v>
      </c>
      <c r="F117" s="504"/>
      <c r="G117" s="504"/>
      <c r="H117" s="504"/>
      <c r="I117" s="504"/>
      <c r="J117" s="504"/>
      <c r="K117" s="504"/>
      <c r="L117" s="504"/>
      <c r="M117" s="504"/>
      <c r="N117" s="504"/>
      <c r="O117" s="504"/>
      <c r="P117" s="504"/>
      <c r="Q117" s="504"/>
      <c r="R117" s="504"/>
      <c r="S117" s="504"/>
      <c r="T117" s="504"/>
      <c r="U117" s="504"/>
      <c r="V117" s="504"/>
      <c r="W117" s="504"/>
      <c r="X117" s="504"/>
      <c r="Y117" s="504"/>
      <c r="Z117" s="504"/>
      <c r="AA117" s="504"/>
      <c r="AB117" s="504"/>
      <c r="AC117" s="504"/>
      <c r="AD117" s="504"/>
      <c r="AE117" s="641"/>
      <c r="AF117" s="663"/>
      <c r="AG117" s="181"/>
      <c r="AH117" s="182"/>
      <c r="AI117" s="182"/>
      <c r="AJ117" s="182"/>
      <c r="AK117" s="182"/>
      <c r="AL117" s="182"/>
      <c r="AM117" s="182"/>
      <c r="AN117" s="182"/>
      <c r="AO117" s="182"/>
      <c r="AP117" s="182"/>
      <c r="AQ117" s="182"/>
      <c r="AR117" s="182"/>
      <c r="AS117" s="182"/>
      <c r="AT117" s="182"/>
      <c r="AU117" s="182"/>
      <c r="AV117" s="191" t="s">
        <v>12</v>
      </c>
      <c r="AW117" s="191"/>
      <c r="AX117" s="192" t="s">
        <v>170</v>
      </c>
    </row>
    <row r="118" spans="1:90" ht="15" customHeight="1">
      <c r="B118" s="637"/>
      <c r="C118" s="638"/>
      <c r="D118" s="392"/>
      <c r="E118" s="506"/>
      <c r="F118" s="506"/>
      <c r="G118" s="506"/>
      <c r="H118" s="506"/>
      <c r="I118" s="506"/>
      <c r="J118" s="506"/>
      <c r="K118" s="506"/>
      <c r="L118" s="506"/>
      <c r="M118" s="506"/>
      <c r="N118" s="506"/>
      <c r="O118" s="506"/>
      <c r="P118" s="506"/>
      <c r="Q118" s="506"/>
      <c r="R118" s="506"/>
      <c r="S118" s="506"/>
      <c r="T118" s="506"/>
      <c r="U118" s="506"/>
      <c r="V118" s="506"/>
      <c r="W118" s="506"/>
      <c r="X118" s="506"/>
      <c r="Y118" s="506"/>
      <c r="Z118" s="506"/>
      <c r="AA118" s="506"/>
      <c r="AB118" s="506"/>
      <c r="AC118" s="506"/>
      <c r="AD118" s="506"/>
      <c r="AE118" s="664"/>
      <c r="AF118" s="665"/>
      <c r="AG118" s="184"/>
      <c r="AH118" s="185"/>
      <c r="AI118" s="185"/>
      <c r="AJ118" s="185"/>
      <c r="AK118" s="185"/>
      <c r="AL118" s="185"/>
      <c r="AM118" s="185"/>
      <c r="AN118" s="185"/>
      <c r="AO118" s="185"/>
      <c r="AP118" s="185"/>
      <c r="AQ118" s="185"/>
      <c r="AR118" s="185"/>
      <c r="AS118" s="185"/>
      <c r="AT118" s="185"/>
      <c r="AU118" s="185"/>
      <c r="AV118" s="330"/>
      <c r="AW118" s="330"/>
      <c r="AX118" s="323"/>
      <c r="BM118" s="634"/>
      <c r="BN118" s="634"/>
      <c r="BO118" s="634"/>
      <c r="BP118" s="634"/>
      <c r="BQ118" s="634"/>
      <c r="BR118" s="634"/>
      <c r="BS118" s="634"/>
      <c r="BT118" s="634"/>
      <c r="BU118" s="634"/>
      <c r="BV118" s="634"/>
      <c r="BW118" s="634"/>
      <c r="BX118" s="634"/>
      <c r="BY118" s="634"/>
      <c r="BZ118" s="634"/>
      <c r="CA118" s="634"/>
      <c r="CB118" s="634"/>
      <c r="CC118" s="634"/>
      <c r="CD118" s="634"/>
      <c r="CE118" s="634"/>
      <c r="CF118" s="634"/>
      <c r="CG118" s="634"/>
      <c r="CH118" s="634"/>
      <c r="CI118" s="634"/>
      <c r="CJ118" s="634"/>
      <c r="CK118" s="634"/>
      <c r="CL118" s="634"/>
    </row>
    <row r="119" spans="1:90" ht="15" customHeight="1">
      <c r="B119" s="637"/>
      <c r="C119" s="638"/>
      <c r="D119" s="289"/>
      <c r="E119" s="632" t="s">
        <v>171</v>
      </c>
      <c r="F119" s="632"/>
      <c r="G119" s="632"/>
      <c r="H119" s="632"/>
      <c r="I119" s="632"/>
      <c r="J119" s="632"/>
      <c r="K119" s="632"/>
      <c r="L119" s="632"/>
      <c r="M119" s="632"/>
      <c r="N119" s="632"/>
      <c r="O119" s="632"/>
      <c r="P119" s="632"/>
      <c r="Q119" s="632"/>
      <c r="R119" s="632"/>
      <c r="S119" s="632"/>
      <c r="T119" s="632"/>
      <c r="U119" s="537" t="s">
        <v>20</v>
      </c>
      <c r="V119" s="537"/>
      <c r="W119" s="537"/>
      <c r="X119" s="537"/>
      <c r="Y119" s="537"/>
      <c r="Z119" s="537"/>
      <c r="AA119" s="538" t="e">
        <f>LOOKUP(O74,BJ119:BJ122,BK119:BK122)</f>
        <v>#N/A</v>
      </c>
      <c r="AB119" s="538"/>
      <c r="AC119" s="538"/>
      <c r="AD119" s="538"/>
      <c r="AE119" s="537" t="s">
        <v>12</v>
      </c>
      <c r="AF119" s="537"/>
      <c r="AG119" s="181"/>
      <c r="AH119" s="182"/>
      <c r="AI119" s="182"/>
      <c r="AJ119" s="182"/>
      <c r="AK119" s="182"/>
      <c r="AL119" s="182"/>
      <c r="AM119" s="182"/>
      <c r="AN119" s="182"/>
      <c r="AO119" s="182"/>
      <c r="AP119" s="182"/>
      <c r="AQ119" s="182"/>
      <c r="AR119" s="182"/>
      <c r="AS119" s="182"/>
      <c r="AT119" s="182"/>
      <c r="AU119" s="182"/>
      <c r="AV119" s="191" t="s">
        <v>12</v>
      </c>
      <c r="AW119" s="191"/>
      <c r="AX119" s="192" t="s">
        <v>172</v>
      </c>
      <c r="BJ119" s="34">
        <v>1</v>
      </c>
      <c r="BK119" s="34">
        <v>2</v>
      </c>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c r="CL119" s="104"/>
    </row>
    <row r="120" spans="1:90" ht="15" customHeight="1" thickBot="1">
      <c r="B120" s="637"/>
      <c r="C120" s="638"/>
      <c r="D120" s="392"/>
      <c r="E120" s="633"/>
      <c r="F120" s="633"/>
      <c r="G120" s="633"/>
      <c r="H120" s="633"/>
      <c r="I120" s="633"/>
      <c r="J120" s="633"/>
      <c r="K120" s="633"/>
      <c r="L120" s="633"/>
      <c r="M120" s="633"/>
      <c r="N120" s="633"/>
      <c r="O120" s="633"/>
      <c r="P120" s="633"/>
      <c r="Q120" s="633"/>
      <c r="R120" s="633"/>
      <c r="S120" s="633"/>
      <c r="T120" s="633"/>
      <c r="U120" s="426"/>
      <c r="V120" s="426"/>
      <c r="W120" s="426"/>
      <c r="X120" s="426"/>
      <c r="Y120" s="426"/>
      <c r="Z120" s="426"/>
      <c r="AA120" s="514"/>
      <c r="AB120" s="514"/>
      <c r="AC120" s="514"/>
      <c r="AD120" s="514"/>
      <c r="AE120" s="426"/>
      <c r="AF120" s="426"/>
      <c r="AG120" s="215"/>
      <c r="AH120" s="216"/>
      <c r="AI120" s="216"/>
      <c r="AJ120" s="216"/>
      <c r="AK120" s="216"/>
      <c r="AL120" s="216"/>
      <c r="AM120" s="216"/>
      <c r="AN120" s="216"/>
      <c r="AO120" s="216"/>
      <c r="AP120" s="216"/>
      <c r="AQ120" s="216"/>
      <c r="AR120" s="216"/>
      <c r="AS120" s="216"/>
      <c r="AT120" s="216"/>
      <c r="AU120" s="216"/>
      <c r="AV120" s="330"/>
      <c r="AW120" s="330"/>
      <c r="AX120" s="323"/>
      <c r="BJ120" s="35">
        <v>31</v>
      </c>
      <c r="BK120" s="36">
        <v>3</v>
      </c>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row>
    <row r="121" spans="1:90" ht="15" customHeight="1">
      <c r="B121" s="574" t="s">
        <v>173</v>
      </c>
      <c r="C121" s="626"/>
      <c r="D121" s="626"/>
      <c r="E121" s="626"/>
      <c r="F121" s="626"/>
      <c r="G121" s="626"/>
      <c r="H121" s="626"/>
      <c r="I121" s="626"/>
      <c r="J121" s="626"/>
      <c r="K121" s="626"/>
      <c r="L121" s="626"/>
      <c r="M121" s="626"/>
      <c r="N121" s="626"/>
      <c r="O121" s="626"/>
      <c r="P121" s="626"/>
      <c r="Q121" s="626"/>
      <c r="R121" s="626"/>
      <c r="S121" s="626"/>
      <c r="T121" s="626"/>
      <c r="U121" s="626"/>
      <c r="V121" s="626"/>
      <c r="W121" s="626"/>
      <c r="X121" s="626"/>
      <c r="Y121" s="626"/>
      <c r="Z121" s="626"/>
      <c r="AA121" s="626"/>
      <c r="AB121" s="626"/>
      <c r="AC121" s="626"/>
      <c r="AD121" s="626"/>
      <c r="AE121" s="626"/>
      <c r="AF121" s="627"/>
      <c r="AG121" s="630" t="e">
        <f>AM94+AQ113+AG115+AG117+AG119</f>
        <v>#N/A</v>
      </c>
      <c r="AH121" s="578"/>
      <c r="AI121" s="578"/>
      <c r="AJ121" s="578"/>
      <c r="AK121" s="578"/>
      <c r="AL121" s="578"/>
      <c r="AM121" s="578"/>
      <c r="AN121" s="578"/>
      <c r="AO121" s="578"/>
      <c r="AP121" s="578"/>
      <c r="AQ121" s="578"/>
      <c r="AR121" s="578"/>
      <c r="AS121" s="578"/>
      <c r="AT121" s="578"/>
      <c r="AU121" s="578"/>
      <c r="AV121" s="547" t="s">
        <v>12</v>
      </c>
      <c r="AW121" s="547"/>
      <c r="AX121" s="529" t="s">
        <v>174</v>
      </c>
      <c r="BJ121" s="35">
        <v>61</v>
      </c>
      <c r="BK121" s="36">
        <v>4</v>
      </c>
    </row>
    <row r="122" spans="1:90" ht="15" customHeight="1" thickBot="1">
      <c r="B122" s="628"/>
      <c r="C122" s="629"/>
      <c r="D122" s="629"/>
      <c r="E122" s="629"/>
      <c r="F122" s="629"/>
      <c r="G122" s="629"/>
      <c r="H122" s="629"/>
      <c r="I122" s="629"/>
      <c r="J122" s="629"/>
      <c r="K122" s="629"/>
      <c r="L122" s="629"/>
      <c r="M122" s="629"/>
      <c r="N122" s="629"/>
      <c r="O122" s="629"/>
      <c r="P122" s="629"/>
      <c r="Q122" s="629"/>
      <c r="R122" s="629"/>
      <c r="S122" s="629"/>
      <c r="T122" s="629"/>
      <c r="U122" s="629"/>
      <c r="V122" s="629"/>
      <c r="W122" s="629"/>
      <c r="X122" s="629"/>
      <c r="Y122" s="629"/>
      <c r="Z122" s="629"/>
      <c r="AA122" s="629"/>
      <c r="AB122" s="629"/>
      <c r="AC122" s="629"/>
      <c r="AD122" s="629"/>
      <c r="AE122" s="629"/>
      <c r="AF122" s="489"/>
      <c r="AG122" s="631"/>
      <c r="AH122" s="308"/>
      <c r="AI122" s="308"/>
      <c r="AJ122" s="308"/>
      <c r="AK122" s="308"/>
      <c r="AL122" s="308"/>
      <c r="AM122" s="308"/>
      <c r="AN122" s="308"/>
      <c r="AO122" s="308"/>
      <c r="AP122" s="308"/>
      <c r="AQ122" s="308"/>
      <c r="AR122" s="308"/>
      <c r="AS122" s="308"/>
      <c r="AT122" s="308"/>
      <c r="AU122" s="308"/>
      <c r="AV122" s="194"/>
      <c r="AW122" s="194"/>
      <c r="AX122" s="530"/>
      <c r="AY122" s="40"/>
      <c r="AZ122" s="41"/>
      <c r="BA122" s="41"/>
      <c r="BB122" s="41"/>
      <c r="BC122" s="41"/>
      <c r="BJ122" s="35">
        <v>91</v>
      </c>
      <c r="BK122" s="36">
        <v>5</v>
      </c>
    </row>
    <row r="123" spans="1:90" ht="15" customHeight="1">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533" t="s">
        <v>175</v>
      </c>
      <c r="AN123" s="533"/>
      <c r="AO123" s="533"/>
      <c r="AP123" s="533"/>
      <c r="AQ123" s="533"/>
      <c r="AR123" s="533"/>
      <c r="AS123" s="533"/>
      <c r="AT123" s="533"/>
      <c r="AU123" s="533"/>
      <c r="AV123" s="533"/>
      <c r="AW123" s="533"/>
      <c r="AX123" s="533"/>
      <c r="AY123" s="533"/>
      <c r="AZ123" s="533"/>
      <c r="BA123" s="533"/>
      <c r="BB123" s="533"/>
      <c r="BC123" s="533"/>
      <c r="BD123" s="533"/>
      <c r="BE123" s="533"/>
      <c r="BF123" s="533"/>
      <c r="BG123" s="101"/>
    </row>
    <row r="124" spans="1:90" ht="14.25" customHeight="1">
      <c r="A124" s="6" t="s">
        <v>21</v>
      </c>
    </row>
    <row r="125" spans="1:90" ht="14.25" customHeight="1">
      <c r="A125" s="6" t="s">
        <v>176</v>
      </c>
    </row>
    <row r="126" spans="1:90" ht="14.25" customHeight="1">
      <c r="B126" s="336" t="s">
        <v>177</v>
      </c>
      <c r="C126" s="336"/>
      <c r="D126" s="336"/>
      <c r="E126" s="336"/>
      <c r="F126" s="336"/>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109"/>
      <c r="BH126" s="109"/>
      <c r="BI126" s="109"/>
      <c r="BJ126" s="109"/>
      <c r="BK126" s="109"/>
    </row>
    <row r="127" spans="1:90" ht="14.25" customHeight="1">
      <c r="B127" s="441" t="s">
        <v>56</v>
      </c>
      <c r="C127" s="441"/>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41"/>
      <c r="AA127" s="441"/>
      <c r="AB127" s="441"/>
      <c r="AC127" s="441"/>
      <c r="AD127" s="441"/>
      <c r="AE127" s="441"/>
      <c r="AF127" s="441"/>
      <c r="AG127" s="441"/>
      <c r="AH127" s="441"/>
      <c r="AI127" s="441"/>
      <c r="AJ127" s="441"/>
      <c r="AK127" s="441"/>
      <c r="AL127" s="441"/>
      <c r="AM127" s="441"/>
      <c r="AN127" s="441"/>
      <c r="AO127" s="441"/>
      <c r="AP127" s="441"/>
      <c r="AQ127" s="441"/>
      <c r="AR127" s="441"/>
      <c r="AS127" s="441"/>
      <c r="AT127" s="441"/>
      <c r="AU127" s="441"/>
      <c r="AV127" s="441"/>
      <c r="AW127" s="441"/>
      <c r="AX127" s="441"/>
      <c r="AY127" s="441"/>
      <c r="AZ127" s="441"/>
      <c r="BA127" s="441"/>
      <c r="BB127" s="441"/>
      <c r="BC127" s="441"/>
      <c r="BD127" s="441"/>
      <c r="BE127" s="441"/>
    </row>
    <row r="128" spans="1:90" ht="14.25" customHeight="1">
      <c r="B128" s="735" t="s">
        <v>178</v>
      </c>
      <c r="C128" s="735"/>
      <c r="D128" s="735"/>
      <c r="E128" s="735"/>
      <c r="F128" s="735"/>
      <c r="G128" s="735"/>
      <c r="H128" s="735"/>
      <c r="I128" s="735"/>
      <c r="J128" s="735"/>
      <c r="K128" s="735"/>
      <c r="L128" s="735"/>
      <c r="M128" s="735"/>
      <c r="N128" s="735"/>
      <c r="O128" s="735"/>
      <c r="P128" s="735"/>
      <c r="Q128" s="735"/>
      <c r="R128" s="735"/>
      <c r="S128" s="735"/>
      <c r="T128" s="735"/>
      <c r="U128" s="735"/>
      <c r="V128" s="735"/>
      <c r="W128" s="735"/>
      <c r="X128" s="735"/>
      <c r="Y128" s="735"/>
      <c r="Z128" s="735"/>
      <c r="AA128" s="735"/>
      <c r="AB128" s="735"/>
      <c r="AC128" s="735"/>
      <c r="AD128" s="735"/>
      <c r="AE128" s="735"/>
      <c r="AF128" s="735"/>
      <c r="AG128" s="735"/>
      <c r="AH128" s="735"/>
      <c r="AI128" s="735"/>
      <c r="AJ128" s="735"/>
      <c r="AK128" s="735"/>
      <c r="AL128" s="735"/>
      <c r="AM128" s="735"/>
      <c r="AN128" s="735"/>
      <c r="AO128" s="735"/>
      <c r="AP128" s="735"/>
      <c r="AQ128" s="735"/>
      <c r="AR128" s="735"/>
      <c r="AS128" s="735"/>
      <c r="AT128" s="735"/>
      <c r="AU128" s="735"/>
      <c r="AV128" s="735"/>
      <c r="AW128" s="735"/>
      <c r="AX128" s="735"/>
      <c r="AY128" s="735"/>
      <c r="AZ128" s="735"/>
      <c r="BA128" s="735"/>
      <c r="BB128" s="735"/>
      <c r="BC128" s="735"/>
      <c r="BD128" s="735"/>
      <c r="BE128" s="735"/>
      <c r="BF128" s="735"/>
      <c r="BG128" s="42"/>
      <c r="BH128" s="42"/>
      <c r="BI128" s="42"/>
      <c r="BJ128" s="42"/>
      <c r="BK128" s="42"/>
    </row>
    <row r="129" spans="1:63" ht="14.25" customHeight="1">
      <c r="A129" s="42"/>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5"/>
      <c r="X129" s="735"/>
      <c r="Y129" s="735"/>
      <c r="Z129" s="735"/>
      <c r="AA129" s="735"/>
      <c r="AB129" s="735"/>
      <c r="AC129" s="735"/>
      <c r="AD129" s="735"/>
      <c r="AE129" s="735"/>
      <c r="AF129" s="735"/>
      <c r="AG129" s="735"/>
      <c r="AH129" s="735"/>
      <c r="AI129" s="735"/>
      <c r="AJ129" s="735"/>
      <c r="AK129" s="735"/>
      <c r="AL129" s="735"/>
      <c r="AM129" s="735"/>
      <c r="AN129" s="735"/>
      <c r="AO129" s="735"/>
      <c r="AP129" s="735"/>
      <c r="AQ129" s="735"/>
      <c r="AR129" s="735"/>
      <c r="AS129" s="735"/>
      <c r="AT129" s="735"/>
      <c r="AU129" s="735"/>
      <c r="AV129" s="735"/>
      <c r="AW129" s="735"/>
      <c r="AX129" s="735"/>
      <c r="AY129" s="735"/>
      <c r="AZ129" s="735"/>
      <c r="BA129" s="735"/>
      <c r="BB129" s="735"/>
      <c r="BC129" s="735"/>
      <c r="BD129" s="735"/>
      <c r="BE129" s="735"/>
      <c r="BF129" s="735"/>
      <c r="BG129" s="42"/>
      <c r="BH129" s="42"/>
      <c r="BI129" s="42"/>
      <c r="BJ129" s="42"/>
      <c r="BK129" s="42"/>
    </row>
    <row r="130" spans="1:63" s="43" customFormat="1" ht="14.25" customHeight="1">
      <c r="A130" s="6" t="s">
        <v>179</v>
      </c>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row>
    <row r="131" spans="1:63" ht="14.25" customHeight="1">
      <c r="B131" s="735" t="s">
        <v>180</v>
      </c>
      <c r="C131" s="735"/>
      <c r="D131" s="735"/>
      <c r="E131" s="735"/>
      <c r="F131" s="735"/>
      <c r="G131" s="735"/>
      <c r="H131" s="735"/>
      <c r="I131" s="735"/>
      <c r="J131" s="735"/>
      <c r="K131" s="735"/>
      <c r="L131" s="735"/>
      <c r="M131" s="735"/>
      <c r="N131" s="735"/>
      <c r="O131" s="735"/>
      <c r="P131" s="735"/>
      <c r="Q131" s="735"/>
      <c r="R131" s="735"/>
      <c r="S131" s="735"/>
      <c r="T131" s="735"/>
      <c r="U131" s="735"/>
      <c r="V131" s="735"/>
      <c r="W131" s="735"/>
      <c r="X131" s="735"/>
      <c r="Y131" s="735"/>
      <c r="Z131" s="735"/>
      <c r="AA131" s="735"/>
      <c r="AB131" s="735"/>
      <c r="AC131" s="735"/>
      <c r="AD131" s="735"/>
      <c r="AE131" s="735"/>
      <c r="AF131" s="735"/>
      <c r="AG131" s="735"/>
      <c r="AH131" s="735"/>
      <c r="AI131" s="735"/>
      <c r="AJ131" s="735"/>
      <c r="AK131" s="735"/>
      <c r="AL131" s="735"/>
      <c r="AM131" s="735"/>
      <c r="AN131" s="735"/>
      <c r="AO131" s="735"/>
      <c r="AP131" s="735"/>
      <c r="AQ131" s="735"/>
      <c r="AR131" s="735"/>
      <c r="AS131" s="735"/>
      <c r="AT131" s="735"/>
      <c r="AU131" s="735"/>
      <c r="AV131" s="735"/>
      <c r="AW131" s="735"/>
      <c r="AX131" s="735"/>
      <c r="AY131" s="735"/>
      <c r="AZ131" s="735"/>
      <c r="BA131" s="735"/>
      <c r="BB131" s="735"/>
      <c r="BC131" s="735"/>
      <c r="BD131" s="735"/>
      <c r="BE131" s="735"/>
      <c r="BF131" s="735"/>
      <c r="BG131" s="42"/>
      <c r="BH131" s="42"/>
      <c r="BI131" s="42"/>
      <c r="BJ131" s="42"/>
      <c r="BK131" s="42"/>
    </row>
    <row r="132" spans="1:63" ht="14.25" customHeight="1">
      <c r="B132" s="735"/>
      <c r="C132" s="735"/>
      <c r="D132" s="735"/>
      <c r="E132" s="735"/>
      <c r="F132" s="735"/>
      <c r="G132" s="735"/>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5"/>
      <c r="AY132" s="735"/>
      <c r="AZ132" s="735"/>
      <c r="BA132" s="735"/>
      <c r="BB132" s="735"/>
      <c r="BC132" s="735"/>
      <c r="BD132" s="735"/>
      <c r="BE132" s="735"/>
      <c r="BF132" s="735"/>
      <c r="BG132" s="42"/>
      <c r="BH132" s="42"/>
      <c r="BI132" s="42"/>
      <c r="BJ132" s="42"/>
      <c r="BK132" s="42"/>
    </row>
    <row r="133" spans="1:63" ht="14.25" customHeight="1">
      <c r="B133" s="336" t="s">
        <v>181</v>
      </c>
      <c r="C133" s="336"/>
      <c r="D133" s="336"/>
      <c r="E133" s="336"/>
      <c r="F133" s="336"/>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44"/>
      <c r="BH133" s="44"/>
    </row>
    <row r="134" spans="1:63" ht="14.25" customHeight="1">
      <c r="B134" s="735" t="s">
        <v>182</v>
      </c>
      <c r="C134" s="735"/>
      <c r="D134" s="735"/>
      <c r="E134" s="735"/>
      <c r="F134" s="735"/>
      <c r="G134" s="735"/>
      <c r="H134" s="735"/>
      <c r="I134" s="735"/>
      <c r="J134" s="735"/>
      <c r="K134" s="735"/>
      <c r="L134" s="735"/>
      <c r="M134" s="735"/>
      <c r="N134" s="735"/>
      <c r="O134" s="735"/>
      <c r="P134" s="735"/>
      <c r="Q134" s="735"/>
      <c r="R134" s="735"/>
      <c r="S134" s="735"/>
      <c r="T134" s="735"/>
      <c r="U134" s="735"/>
      <c r="V134" s="735"/>
      <c r="W134" s="735"/>
      <c r="X134" s="735"/>
      <c r="Y134" s="735"/>
      <c r="Z134" s="735"/>
      <c r="AA134" s="735"/>
      <c r="AB134" s="735"/>
      <c r="AC134" s="735"/>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5"/>
      <c r="AY134" s="735"/>
      <c r="AZ134" s="735"/>
      <c r="BA134" s="735"/>
      <c r="BB134" s="735"/>
      <c r="BC134" s="735"/>
      <c r="BD134" s="735"/>
      <c r="BE134" s="735"/>
      <c r="BF134" s="735"/>
      <c r="BG134" s="42"/>
      <c r="BH134" s="42"/>
    </row>
    <row r="135" spans="1:63" ht="14.25" customHeight="1">
      <c r="B135" s="735"/>
      <c r="C135" s="735"/>
      <c r="D135" s="735"/>
      <c r="E135" s="735"/>
      <c r="F135" s="735"/>
      <c r="G135" s="735"/>
      <c r="H135" s="735"/>
      <c r="I135" s="735"/>
      <c r="J135" s="735"/>
      <c r="K135" s="735"/>
      <c r="L135" s="735"/>
      <c r="M135" s="735"/>
      <c r="N135" s="735"/>
      <c r="O135" s="735"/>
      <c r="P135" s="735"/>
      <c r="Q135" s="735"/>
      <c r="R135" s="735"/>
      <c r="S135" s="735"/>
      <c r="T135" s="735"/>
      <c r="U135" s="735"/>
      <c r="V135" s="735"/>
      <c r="W135" s="735"/>
      <c r="X135" s="735"/>
      <c r="Y135" s="735"/>
      <c r="Z135" s="735"/>
      <c r="AA135" s="735"/>
      <c r="AB135" s="735"/>
      <c r="AC135" s="735"/>
      <c r="AD135" s="735"/>
      <c r="AE135" s="735"/>
      <c r="AF135" s="735"/>
      <c r="AG135" s="735"/>
      <c r="AH135" s="735"/>
      <c r="AI135" s="735"/>
      <c r="AJ135" s="735"/>
      <c r="AK135" s="735"/>
      <c r="AL135" s="735"/>
      <c r="AM135" s="735"/>
      <c r="AN135" s="735"/>
      <c r="AO135" s="735"/>
      <c r="AP135" s="735"/>
      <c r="AQ135" s="735"/>
      <c r="AR135" s="735"/>
      <c r="AS135" s="735"/>
      <c r="AT135" s="735"/>
      <c r="AU135" s="735"/>
      <c r="AV135" s="735"/>
      <c r="AW135" s="735"/>
      <c r="AX135" s="735"/>
      <c r="AY135" s="735"/>
      <c r="AZ135" s="735"/>
      <c r="BA135" s="735"/>
      <c r="BB135" s="735"/>
      <c r="BC135" s="735"/>
      <c r="BD135" s="735"/>
      <c r="BE135" s="735"/>
      <c r="BF135" s="735"/>
      <c r="BG135" s="42"/>
      <c r="BH135" s="42"/>
    </row>
    <row r="136" spans="1:63" ht="14.25" customHeight="1">
      <c r="B136" s="735" t="s">
        <v>183</v>
      </c>
      <c r="C136" s="735"/>
      <c r="D136" s="735"/>
      <c r="E136" s="735"/>
      <c r="F136" s="735"/>
      <c r="G136" s="735"/>
      <c r="H136" s="735"/>
      <c r="I136" s="735"/>
      <c r="J136" s="735"/>
      <c r="K136" s="735"/>
      <c r="L136" s="735"/>
      <c r="M136" s="735"/>
      <c r="N136" s="735"/>
      <c r="O136" s="735"/>
      <c r="P136" s="735"/>
      <c r="Q136" s="735"/>
      <c r="R136" s="735"/>
      <c r="S136" s="735"/>
      <c r="T136" s="735"/>
      <c r="U136" s="735"/>
      <c r="V136" s="735"/>
      <c r="W136" s="735"/>
      <c r="X136" s="735"/>
      <c r="Y136" s="735"/>
      <c r="Z136" s="735"/>
      <c r="AA136" s="735"/>
      <c r="AB136" s="735"/>
      <c r="AC136" s="735"/>
      <c r="AD136" s="735"/>
      <c r="AE136" s="735"/>
      <c r="AF136" s="735"/>
      <c r="AG136" s="735"/>
      <c r="AH136" s="735"/>
      <c r="AI136" s="735"/>
      <c r="AJ136" s="735"/>
      <c r="AK136" s="735"/>
      <c r="AL136" s="735"/>
      <c r="AM136" s="735"/>
      <c r="AN136" s="735"/>
      <c r="AO136" s="735"/>
      <c r="AP136" s="735"/>
      <c r="AQ136" s="735"/>
      <c r="AR136" s="735"/>
      <c r="AS136" s="735"/>
      <c r="AT136" s="735"/>
      <c r="AU136" s="735"/>
      <c r="AV136" s="735"/>
      <c r="AW136" s="735"/>
      <c r="AX136" s="735"/>
      <c r="AY136" s="735"/>
      <c r="AZ136" s="735"/>
      <c r="BA136" s="735"/>
      <c r="BB136" s="735"/>
      <c r="BC136" s="735"/>
      <c r="BD136" s="42"/>
      <c r="BE136" s="42"/>
      <c r="BF136" s="42"/>
      <c r="BG136" s="42"/>
      <c r="BH136" s="42"/>
      <c r="BI136" s="42"/>
    </row>
    <row r="137" spans="1:63" ht="14.25" customHeight="1">
      <c r="B137" s="735"/>
      <c r="C137" s="735"/>
      <c r="D137" s="735"/>
      <c r="E137" s="735"/>
      <c r="F137" s="735"/>
      <c r="G137" s="735"/>
      <c r="H137" s="735"/>
      <c r="I137" s="735"/>
      <c r="J137" s="735"/>
      <c r="K137" s="735"/>
      <c r="L137" s="735"/>
      <c r="M137" s="735"/>
      <c r="N137" s="735"/>
      <c r="O137" s="735"/>
      <c r="P137" s="735"/>
      <c r="Q137" s="735"/>
      <c r="R137" s="735"/>
      <c r="S137" s="735"/>
      <c r="T137" s="735"/>
      <c r="U137" s="735"/>
      <c r="V137" s="735"/>
      <c r="W137" s="735"/>
      <c r="X137" s="735"/>
      <c r="Y137" s="735"/>
      <c r="Z137" s="735"/>
      <c r="AA137" s="735"/>
      <c r="AB137" s="735"/>
      <c r="AC137" s="735"/>
      <c r="AD137" s="735"/>
      <c r="AE137" s="735"/>
      <c r="AF137" s="735"/>
      <c r="AG137" s="735"/>
      <c r="AH137" s="735"/>
      <c r="AI137" s="735"/>
      <c r="AJ137" s="735"/>
      <c r="AK137" s="735"/>
      <c r="AL137" s="735"/>
      <c r="AM137" s="735"/>
      <c r="AN137" s="735"/>
      <c r="AO137" s="735"/>
      <c r="AP137" s="735"/>
      <c r="AQ137" s="735"/>
      <c r="AR137" s="735"/>
      <c r="AS137" s="735"/>
      <c r="AT137" s="735"/>
      <c r="AU137" s="735"/>
      <c r="AV137" s="735"/>
      <c r="AW137" s="735"/>
      <c r="AX137" s="735"/>
      <c r="AY137" s="735"/>
      <c r="AZ137" s="735"/>
      <c r="BA137" s="735"/>
      <c r="BB137" s="735"/>
      <c r="BC137" s="735"/>
      <c r="BD137" s="42"/>
      <c r="BE137" s="42"/>
      <c r="BF137" s="42"/>
      <c r="BG137" s="42"/>
      <c r="BH137" s="42"/>
      <c r="BI137" s="42"/>
    </row>
    <row r="138" spans="1:63" ht="14.25" customHeight="1">
      <c r="A138" s="6" t="s">
        <v>184</v>
      </c>
    </row>
    <row r="139" spans="1:63" ht="14.25" customHeight="1">
      <c r="B139" s="736" t="s">
        <v>185</v>
      </c>
      <c r="C139" s="736"/>
      <c r="D139" s="736"/>
      <c r="E139" s="736"/>
      <c r="F139" s="736"/>
      <c r="G139" s="736"/>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6"/>
      <c r="AY139" s="736"/>
      <c r="AZ139" s="736"/>
      <c r="BA139" s="736"/>
      <c r="BB139" s="736"/>
      <c r="BC139" s="736"/>
      <c r="BD139" s="736"/>
      <c r="BE139" s="736"/>
      <c r="BF139" s="736"/>
      <c r="BG139" s="736"/>
      <c r="BH139" s="44"/>
      <c r="BI139" s="44"/>
    </row>
    <row r="140" spans="1:63" ht="14.25" customHeight="1">
      <c r="B140" s="736"/>
      <c r="C140" s="736"/>
      <c r="D140" s="736"/>
      <c r="E140" s="736"/>
      <c r="F140" s="736"/>
      <c r="G140" s="736"/>
      <c r="H140" s="736"/>
      <c r="I140" s="736"/>
      <c r="J140" s="736"/>
      <c r="K140" s="736"/>
      <c r="L140" s="736"/>
      <c r="M140" s="736"/>
      <c r="N140" s="736"/>
      <c r="O140" s="736"/>
      <c r="P140" s="736"/>
      <c r="Q140" s="736"/>
      <c r="R140" s="736"/>
      <c r="S140" s="736"/>
      <c r="T140" s="736"/>
      <c r="U140" s="736"/>
      <c r="V140" s="736"/>
      <c r="W140" s="736"/>
      <c r="X140" s="736"/>
      <c r="Y140" s="736"/>
      <c r="Z140" s="736"/>
      <c r="AA140" s="736"/>
      <c r="AB140" s="736"/>
      <c r="AC140" s="736"/>
      <c r="AD140" s="736"/>
      <c r="AE140" s="736"/>
      <c r="AF140" s="736"/>
      <c r="AG140" s="736"/>
      <c r="AH140" s="736"/>
      <c r="AI140" s="736"/>
      <c r="AJ140" s="736"/>
      <c r="AK140" s="736"/>
      <c r="AL140" s="736"/>
      <c r="AM140" s="736"/>
      <c r="AN140" s="736"/>
      <c r="AO140" s="736"/>
      <c r="AP140" s="736"/>
      <c r="AQ140" s="736"/>
      <c r="AR140" s="736"/>
      <c r="AS140" s="736"/>
      <c r="AT140" s="736"/>
      <c r="AU140" s="736"/>
      <c r="AV140" s="736"/>
      <c r="AW140" s="736"/>
      <c r="AX140" s="736"/>
      <c r="AY140" s="736"/>
      <c r="AZ140" s="736"/>
      <c r="BA140" s="736"/>
      <c r="BB140" s="736"/>
      <c r="BC140" s="736"/>
      <c r="BD140" s="736"/>
      <c r="BE140" s="736"/>
      <c r="BF140" s="736"/>
      <c r="BG140" s="736"/>
      <c r="BH140" s="42"/>
      <c r="BI140" s="42"/>
    </row>
    <row r="141" spans="1:63" ht="14.25" customHeight="1">
      <c r="B141" s="735" t="s">
        <v>186</v>
      </c>
      <c r="C141" s="735"/>
      <c r="D141" s="735"/>
      <c r="E141" s="735"/>
      <c r="F141" s="735"/>
      <c r="G141" s="735"/>
      <c r="H141" s="735"/>
      <c r="I141" s="735"/>
      <c r="J141" s="735"/>
      <c r="K141" s="735"/>
      <c r="L141" s="735"/>
      <c r="M141" s="735"/>
      <c r="N141" s="735"/>
      <c r="O141" s="735"/>
      <c r="P141" s="735"/>
      <c r="Q141" s="735"/>
      <c r="R141" s="735"/>
      <c r="S141" s="735"/>
      <c r="T141" s="735"/>
      <c r="U141" s="735"/>
      <c r="V141" s="735"/>
      <c r="W141" s="735"/>
      <c r="X141" s="735"/>
      <c r="Y141" s="735"/>
      <c r="Z141" s="735"/>
      <c r="AA141" s="735"/>
      <c r="AB141" s="735"/>
      <c r="AC141" s="735"/>
      <c r="AD141" s="735"/>
      <c r="AE141" s="735"/>
      <c r="AF141" s="735"/>
      <c r="AG141" s="735"/>
      <c r="AH141" s="735"/>
      <c r="AI141" s="735"/>
      <c r="AJ141" s="735"/>
      <c r="AK141" s="735"/>
      <c r="AL141" s="735"/>
      <c r="AM141" s="735"/>
      <c r="AN141" s="735"/>
      <c r="AO141" s="735"/>
      <c r="AP141" s="735"/>
      <c r="AQ141" s="735"/>
      <c r="AR141" s="735"/>
      <c r="AS141" s="735"/>
      <c r="AT141" s="735"/>
      <c r="AU141" s="735"/>
      <c r="AV141" s="735"/>
      <c r="AW141" s="735"/>
      <c r="AX141" s="735"/>
      <c r="AY141" s="735"/>
      <c r="AZ141" s="735"/>
      <c r="BA141" s="735"/>
      <c r="BB141" s="735"/>
      <c r="BC141" s="735"/>
      <c r="BD141" s="735"/>
      <c r="BE141" s="735"/>
      <c r="BF141" s="735"/>
      <c r="BG141" s="735"/>
      <c r="BH141" s="42"/>
      <c r="BI141" s="42"/>
    </row>
    <row r="142" spans="1:63" ht="14.25" customHeight="1">
      <c r="B142" s="735"/>
      <c r="C142" s="735"/>
      <c r="D142" s="735"/>
      <c r="E142" s="735"/>
      <c r="F142" s="735"/>
      <c r="G142" s="735"/>
      <c r="H142" s="735"/>
      <c r="I142" s="735"/>
      <c r="J142" s="735"/>
      <c r="K142" s="735"/>
      <c r="L142" s="735"/>
      <c r="M142" s="735"/>
      <c r="N142" s="735"/>
      <c r="O142" s="735"/>
      <c r="P142" s="735"/>
      <c r="Q142" s="735"/>
      <c r="R142" s="735"/>
      <c r="S142" s="735"/>
      <c r="T142" s="735"/>
      <c r="U142" s="735"/>
      <c r="V142" s="735"/>
      <c r="W142" s="735"/>
      <c r="X142" s="735"/>
      <c r="Y142" s="735"/>
      <c r="Z142" s="735"/>
      <c r="AA142" s="735"/>
      <c r="AB142" s="735"/>
      <c r="AC142" s="735"/>
      <c r="AD142" s="735"/>
      <c r="AE142" s="735"/>
      <c r="AF142" s="735"/>
      <c r="AG142" s="735"/>
      <c r="AH142" s="735"/>
      <c r="AI142" s="735"/>
      <c r="AJ142" s="735"/>
      <c r="AK142" s="735"/>
      <c r="AL142" s="735"/>
      <c r="AM142" s="735"/>
      <c r="AN142" s="735"/>
      <c r="AO142" s="735"/>
      <c r="AP142" s="735"/>
      <c r="AQ142" s="735"/>
      <c r="AR142" s="735"/>
      <c r="AS142" s="735"/>
      <c r="AT142" s="735"/>
      <c r="AU142" s="735"/>
      <c r="AV142" s="735"/>
      <c r="AW142" s="735"/>
      <c r="AX142" s="735"/>
      <c r="AY142" s="735"/>
      <c r="AZ142" s="735"/>
      <c r="BA142" s="735"/>
      <c r="BB142" s="735"/>
      <c r="BC142" s="735"/>
      <c r="BD142" s="735"/>
      <c r="BE142" s="735"/>
      <c r="BF142" s="735"/>
      <c r="BG142" s="735"/>
      <c r="BH142" s="42"/>
      <c r="BI142" s="42"/>
    </row>
    <row r="143" spans="1:63" ht="14.25" customHeight="1">
      <c r="B143" s="737" t="s">
        <v>187</v>
      </c>
      <c r="C143" s="737"/>
      <c r="D143" s="737"/>
      <c r="E143" s="737"/>
      <c r="F143" s="737"/>
      <c r="G143" s="737"/>
      <c r="H143" s="737"/>
      <c r="I143" s="737"/>
      <c r="J143" s="737"/>
      <c r="K143" s="737"/>
      <c r="L143" s="737"/>
      <c r="M143" s="737"/>
      <c r="N143" s="737"/>
      <c r="O143" s="737"/>
      <c r="P143" s="737"/>
      <c r="Q143" s="737"/>
      <c r="R143" s="737"/>
      <c r="S143" s="737"/>
      <c r="T143" s="737"/>
      <c r="U143" s="737"/>
      <c r="V143" s="737"/>
      <c r="W143" s="737"/>
      <c r="X143" s="737"/>
      <c r="Y143" s="737"/>
      <c r="Z143" s="737"/>
      <c r="AA143" s="737"/>
      <c r="AB143" s="737"/>
      <c r="AC143" s="737"/>
      <c r="AD143" s="737"/>
      <c r="AE143" s="737"/>
      <c r="AF143" s="737"/>
      <c r="AG143" s="737"/>
      <c r="AH143" s="737"/>
      <c r="AI143" s="737"/>
      <c r="AJ143" s="737"/>
      <c r="AK143" s="737"/>
      <c r="AL143" s="737"/>
      <c r="AM143" s="737"/>
      <c r="AN143" s="737"/>
      <c r="AO143" s="737"/>
      <c r="AP143" s="737"/>
      <c r="AQ143" s="737"/>
      <c r="AR143" s="737"/>
      <c r="AS143" s="737"/>
      <c r="AT143" s="737"/>
      <c r="AU143" s="737"/>
      <c r="AV143" s="737"/>
      <c r="AW143" s="737"/>
      <c r="AX143" s="737"/>
      <c r="AY143" s="737"/>
      <c r="AZ143" s="737"/>
      <c r="BA143" s="737"/>
      <c r="BB143" s="737"/>
      <c r="BC143" s="737"/>
      <c r="BD143" s="737"/>
      <c r="BE143" s="737"/>
      <c r="BF143" s="737"/>
      <c r="BG143" s="737"/>
      <c r="BH143" s="11"/>
      <c r="BI143" s="11"/>
      <c r="BJ143" s="11"/>
    </row>
    <row r="144" spans="1:63" ht="14.25" customHeight="1">
      <c r="B144" s="738" t="s">
        <v>188</v>
      </c>
      <c r="C144" s="739"/>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39"/>
      <c r="AK144" s="739"/>
      <c r="AL144" s="739"/>
      <c r="AM144" s="739"/>
      <c r="AN144" s="739"/>
      <c r="AO144" s="739"/>
      <c r="AP144" s="739"/>
      <c r="AQ144" s="739"/>
      <c r="AR144" s="739"/>
      <c r="AS144" s="739"/>
      <c r="AT144" s="739"/>
      <c r="AU144" s="739"/>
      <c r="AV144" s="739"/>
      <c r="AW144" s="739"/>
      <c r="AX144" s="739"/>
      <c r="AY144" s="739"/>
      <c r="AZ144" s="739"/>
      <c r="BA144" s="739"/>
      <c r="BB144" s="739"/>
      <c r="BC144" s="739"/>
      <c r="BD144" s="739"/>
      <c r="BE144" s="739"/>
      <c r="BF144" s="739"/>
      <c r="BG144" s="739"/>
      <c r="BH144" s="11"/>
      <c r="BI144" s="11"/>
      <c r="BJ144" s="11"/>
    </row>
    <row r="145" spans="1:59" ht="13.5" customHeight="1"/>
    <row r="146" spans="1:59" ht="15" customHeight="1">
      <c r="A146" s="6" t="s">
        <v>58</v>
      </c>
    </row>
    <row r="147" spans="1:59" ht="15" customHeight="1">
      <c r="B147" s="9" t="s">
        <v>189</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row>
    <row r="148" spans="1:59" ht="15" customHeight="1">
      <c r="B148" s="9"/>
      <c r="C148" s="45"/>
      <c r="D148" s="280" t="s">
        <v>22</v>
      </c>
      <c r="E148" s="714"/>
      <c r="F148" s="714"/>
      <c r="G148" s="714"/>
      <c r="H148" s="714"/>
      <c r="I148" s="714"/>
      <c r="J148" s="715"/>
      <c r="K148" s="722" t="s">
        <v>23</v>
      </c>
      <c r="L148" s="714"/>
      <c r="M148" s="714"/>
      <c r="N148" s="714"/>
      <c r="O148" s="714"/>
      <c r="P148" s="714"/>
      <c r="Q148" s="714"/>
      <c r="R148" s="714"/>
      <c r="S148" s="714"/>
      <c r="T148" s="714"/>
      <c r="U148" s="714"/>
      <c r="V148" s="714"/>
      <c r="W148" s="714"/>
      <c r="X148" s="714"/>
      <c r="Y148" s="714"/>
      <c r="Z148" s="715"/>
      <c r="AA148" s="723" t="s">
        <v>190</v>
      </c>
      <c r="AB148" s="724"/>
      <c r="AC148" s="724"/>
      <c r="AD148" s="724"/>
      <c r="AE148" s="724"/>
      <c r="AF148" s="725"/>
      <c r="AG148" s="732" t="s">
        <v>191</v>
      </c>
      <c r="AH148" s="191"/>
      <c r="AI148" s="191"/>
      <c r="AJ148" s="191"/>
      <c r="AK148" s="191"/>
      <c r="AL148" s="191"/>
      <c r="AM148" s="192"/>
      <c r="AN148" s="733" t="s">
        <v>192</v>
      </c>
      <c r="AO148" s="733"/>
      <c r="AP148" s="733"/>
      <c r="AQ148" s="733"/>
      <c r="AR148" s="733"/>
      <c r="AS148" s="733"/>
      <c r="AT148" s="733"/>
      <c r="AU148" s="734" t="s">
        <v>193</v>
      </c>
      <c r="AV148" s="734"/>
      <c r="AW148" s="734"/>
      <c r="AX148" s="734"/>
      <c r="AY148" s="734"/>
      <c r="AZ148" s="734"/>
      <c r="BA148" s="666"/>
      <c r="BB148" s="667"/>
      <c r="BC148" s="667"/>
      <c r="BD148" s="667"/>
      <c r="BE148" s="667"/>
      <c r="BF148" s="667"/>
    </row>
    <row r="149" spans="1:59" ht="15" customHeight="1">
      <c r="B149" s="9"/>
      <c r="C149" s="45"/>
      <c r="D149" s="716"/>
      <c r="E149" s="717"/>
      <c r="F149" s="717"/>
      <c r="G149" s="717"/>
      <c r="H149" s="717"/>
      <c r="I149" s="717"/>
      <c r="J149" s="718"/>
      <c r="K149" s="716"/>
      <c r="L149" s="717"/>
      <c r="M149" s="717"/>
      <c r="N149" s="717"/>
      <c r="O149" s="717"/>
      <c r="P149" s="717"/>
      <c r="Q149" s="717"/>
      <c r="R149" s="717"/>
      <c r="S149" s="717"/>
      <c r="T149" s="717"/>
      <c r="U149" s="717"/>
      <c r="V149" s="717"/>
      <c r="W149" s="717"/>
      <c r="X149" s="717"/>
      <c r="Y149" s="717"/>
      <c r="Z149" s="718"/>
      <c r="AA149" s="726"/>
      <c r="AB149" s="727"/>
      <c r="AC149" s="727"/>
      <c r="AD149" s="727"/>
      <c r="AE149" s="727"/>
      <c r="AF149" s="728"/>
      <c r="AG149" s="205"/>
      <c r="AH149" s="516"/>
      <c r="AI149" s="516"/>
      <c r="AJ149" s="516"/>
      <c r="AK149" s="516"/>
      <c r="AL149" s="516"/>
      <c r="AM149" s="207"/>
      <c r="AN149" s="733"/>
      <c r="AO149" s="733"/>
      <c r="AP149" s="733"/>
      <c r="AQ149" s="733"/>
      <c r="AR149" s="733"/>
      <c r="AS149" s="733"/>
      <c r="AT149" s="733"/>
      <c r="AU149" s="734"/>
      <c r="AV149" s="734"/>
      <c r="AW149" s="734"/>
      <c r="AX149" s="734"/>
      <c r="AY149" s="734"/>
      <c r="AZ149" s="734"/>
      <c r="BA149" s="666"/>
      <c r="BB149" s="667"/>
      <c r="BC149" s="667"/>
      <c r="BD149" s="667"/>
      <c r="BE149" s="667"/>
      <c r="BF149" s="667"/>
    </row>
    <row r="150" spans="1:59" ht="6" customHeight="1">
      <c r="B150" s="9"/>
      <c r="C150" s="45"/>
      <c r="D150" s="719"/>
      <c r="E150" s="720"/>
      <c r="F150" s="720"/>
      <c r="G150" s="720"/>
      <c r="H150" s="720"/>
      <c r="I150" s="720"/>
      <c r="J150" s="721"/>
      <c r="K150" s="719"/>
      <c r="L150" s="720"/>
      <c r="M150" s="720"/>
      <c r="N150" s="720"/>
      <c r="O150" s="720"/>
      <c r="P150" s="720"/>
      <c r="Q150" s="720"/>
      <c r="R150" s="720"/>
      <c r="S150" s="720"/>
      <c r="T150" s="720"/>
      <c r="U150" s="720"/>
      <c r="V150" s="720"/>
      <c r="W150" s="720"/>
      <c r="X150" s="720"/>
      <c r="Y150" s="720"/>
      <c r="Z150" s="721"/>
      <c r="AA150" s="729"/>
      <c r="AB150" s="730"/>
      <c r="AC150" s="730"/>
      <c r="AD150" s="730"/>
      <c r="AE150" s="730"/>
      <c r="AF150" s="731"/>
      <c r="AG150" s="495"/>
      <c r="AH150" s="330"/>
      <c r="AI150" s="330"/>
      <c r="AJ150" s="330"/>
      <c r="AK150" s="330"/>
      <c r="AL150" s="330"/>
      <c r="AM150" s="323"/>
      <c r="AN150" s="733"/>
      <c r="AO150" s="733"/>
      <c r="AP150" s="733"/>
      <c r="AQ150" s="733"/>
      <c r="AR150" s="733"/>
      <c r="AS150" s="733"/>
      <c r="AT150" s="733"/>
      <c r="AU150" s="734"/>
      <c r="AV150" s="734"/>
      <c r="AW150" s="734"/>
      <c r="AX150" s="734"/>
      <c r="AY150" s="734"/>
      <c r="AZ150" s="734"/>
      <c r="BA150" s="666"/>
      <c r="BB150" s="667"/>
      <c r="BC150" s="667"/>
      <c r="BD150" s="667"/>
      <c r="BE150" s="667"/>
      <c r="BF150" s="667"/>
    </row>
    <row r="151" spans="1:59" ht="12" customHeight="1">
      <c r="B151" s="9"/>
      <c r="C151" s="45"/>
      <c r="D151" s="668"/>
      <c r="E151" s="669"/>
      <c r="F151" s="669"/>
      <c r="G151" s="669"/>
      <c r="H151" s="669"/>
      <c r="I151" s="669"/>
      <c r="J151" s="674"/>
      <c r="K151" s="677"/>
      <c r="L151" s="678"/>
      <c r="M151" s="678"/>
      <c r="N151" s="678"/>
      <c r="O151" s="678"/>
      <c r="P151" s="678"/>
      <c r="Q151" s="678"/>
      <c r="R151" s="678"/>
      <c r="S151" s="678"/>
      <c r="T151" s="678"/>
      <c r="U151" s="678"/>
      <c r="V151" s="678"/>
      <c r="W151" s="678"/>
      <c r="X151" s="678"/>
      <c r="Y151" s="678"/>
      <c r="Z151" s="679"/>
      <c r="AA151" s="683"/>
      <c r="AB151" s="684"/>
      <c r="AC151" s="684"/>
      <c r="AD151" s="684"/>
      <c r="AE151" s="684"/>
      <c r="AF151" s="685"/>
      <c r="AG151" s="692"/>
      <c r="AH151" s="693"/>
      <c r="AI151" s="693"/>
      <c r="AJ151" s="693"/>
      <c r="AK151" s="693"/>
      <c r="AL151" s="693"/>
      <c r="AM151" s="694"/>
      <c r="AN151" s="701"/>
      <c r="AO151" s="701"/>
      <c r="AP151" s="701"/>
      <c r="AQ151" s="701"/>
      <c r="AR151" s="701"/>
      <c r="AS151" s="701"/>
      <c r="AT151" s="701"/>
      <c r="AU151" s="702">
        <f>AG151*AN151</f>
        <v>0</v>
      </c>
      <c r="AV151" s="703"/>
      <c r="AW151" s="703"/>
      <c r="AX151" s="703"/>
      <c r="AY151" s="703"/>
      <c r="AZ151" s="704"/>
      <c r="BA151" s="666"/>
      <c r="BB151" s="667"/>
      <c r="BC151" s="667"/>
      <c r="BD151" s="667"/>
      <c r="BE151" s="667"/>
      <c r="BF151" s="667"/>
    </row>
    <row r="152" spans="1:59" ht="12" customHeight="1">
      <c r="B152" s="9"/>
      <c r="C152" s="45"/>
      <c r="D152" s="670"/>
      <c r="E152" s="671"/>
      <c r="F152" s="671"/>
      <c r="G152" s="671"/>
      <c r="H152" s="671"/>
      <c r="I152" s="671"/>
      <c r="J152" s="675"/>
      <c r="K152" s="680"/>
      <c r="L152" s="681"/>
      <c r="M152" s="681"/>
      <c r="N152" s="681"/>
      <c r="O152" s="681"/>
      <c r="P152" s="681"/>
      <c r="Q152" s="681"/>
      <c r="R152" s="681"/>
      <c r="S152" s="681"/>
      <c r="T152" s="681"/>
      <c r="U152" s="681"/>
      <c r="V152" s="681"/>
      <c r="W152" s="681"/>
      <c r="X152" s="681"/>
      <c r="Y152" s="681"/>
      <c r="Z152" s="682"/>
      <c r="AA152" s="686"/>
      <c r="AB152" s="687"/>
      <c r="AC152" s="687"/>
      <c r="AD152" s="687"/>
      <c r="AE152" s="687"/>
      <c r="AF152" s="688"/>
      <c r="AG152" s="695"/>
      <c r="AH152" s="696"/>
      <c r="AI152" s="696"/>
      <c r="AJ152" s="696"/>
      <c r="AK152" s="696"/>
      <c r="AL152" s="696"/>
      <c r="AM152" s="697"/>
      <c r="AN152" s="701"/>
      <c r="AO152" s="701"/>
      <c r="AP152" s="701"/>
      <c r="AQ152" s="701"/>
      <c r="AR152" s="701"/>
      <c r="AS152" s="701"/>
      <c r="AT152" s="701"/>
      <c r="AU152" s="705"/>
      <c r="AV152" s="706"/>
      <c r="AW152" s="706"/>
      <c r="AX152" s="706"/>
      <c r="AY152" s="706"/>
      <c r="AZ152" s="707"/>
      <c r="BA152" s="666"/>
      <c r="BB152" s="667"/>
      <c r="BC152" s="667"/>
      <c r="BD152" s="667"/>
      <c r="BE152" s="667"/>
      <c r="BF152" s="667"/>
    </row>
    <row r="153" spans="1:59" ht="12" customHeight="1">
      <c r="B153" s="9"/>
      <c r="C153" s="45"/>
      <c r="D153" s="672"/>
      <c r="E153" s="673"/>
      <c r="F153" s="673"/>
      <c r="G153" s="673"/>
      <c r="H153" s="673"/>
      <c r="I153" s="673"/>
      <c r="J153" s="676"/>
      <c r="K153" s="711" t="s">
        <v>196</v>
      </c>
      <c r="L153" s="712"/>
      <c r="M153" s="712"/>
      <c r="N153" s="712"/>
      <c r="O153" s="712"/>
      <c r="P153" s="712"/>
      <c r="Q153" s="712"/>
      <c r="R153" s="712"/>
      <c r="S153" s="712"/>
      <c r="T153" s="712"/>
      <c r="U153" s="712"/>
      <c r="V153" s="712"/>
      <c r="W153" s="712"/>
      <c r="X153" s="712"/>
      <c r="Y153" s="712"/>
      <c r="Z153" s="713"/>
      <c r="AA153" s="689"/>
      <c r="AB153" s="690"/>
      <c r="AC153" s="690"/>
      <c r="AD153" s="690"/>
      <c r="AE153" s="690"/>
      <c r="AF153" s="691"/>
      <c r="AG153" s="698"/>
      <c r="AH153" s="699"/>
      <c r="AI153" s="699"/>
      <c r="AJ153" s="699"/>
      <c r="AK153" s="699"/>
      <c r="AL153" s="699"/>
      <c r="AM153" s="700"/>
      <c r="AN153" s="701"/>
      <c r="AO153" s="701"/>
      <c r="AP153" s="701"/>
      <c r="AQ153" s="701"/>
      <c r="AR153" s="701"/>
      <c r="AS153" s="701"/>
      <c r="AT153" s="701"/>
      <c r="AU153" s="708"/>
      <c r="AV153" s="709"/>
      <c r="AW153" s="709"/>
      <c r="AX153" s="709"/>
      <c r="AY153" s="709"/>
      <c r="AZ153" s="710"/>
      <c r="BA153" s="666"/>
      <c r="BB153" s="667"/>
      <c r="BC153" s="667"/>
      <c r="BD153" s="667"/>
      <c r="BE153" s="667"/>
      <c r="BF153" s="667"/>
    </row>
    <row r="154" spans="1:59" ht="12" customHeight="1">
      <c r="B154" s="9"/>
      <c r="C154" s="9"/>
      <c r="D154" s="115"/>
      <c r="E154" s="115"/>
      <c r="F154" s="115"/>
      <c r="G154" s="115"/>
      <c r="H154" s="115"/>
      <c r="I154" s="115"/>
      <c r="J154" s="115"/>
      <c r="K154" s="46"/>
      <c r="L154" s="46"/>
      <c r="M154" s="46"/>
      <c r="N154" s="46"/>
      <c r="O154" s="46"/>
      <c r="P154" s="46"/>
      <c r="Q154" s="46"/>
      <c r="R154" s="46"/>
      <c r="S154" s="46"/>
      <c r="T154" s="46"/>
      <c r="U154" s="46"/>
      <c r="V154" s="46"/>
      <c r="W154" s="46"/>
      <c r="X154" s="46"/>
      <c r="Y154" s="46"/>
      <c r="Z154" s="46"/>
      <c r="AA154" s="117"/>
      <c r="AB154" s="117"/>
      <c r="AC154" s="117"/>
      <c r="AD154" s="117"/>
      <c r="AE154" s="117"/>
      <c r="AF154" s="117"/>
      <c r="AG154" s="100"/>
      <c r="AH154" s="100"/>
      <c r="AI154" s="100"/>
      <c r="AJ154" s="100"/>
      <c r="AK154" s="100"/>
      <c r="AL154" s="100"/>
      <c r="AM154" s="100"/>
      <c r="AN154" s="47"/>
      <c r="AO154" s="47"/>
      <c r="AP154" s="47"/>
      <c r="AQ154" s="47"/>
      <c r="AR154" s="47"/>
      <c r="AS154" s="47"/>
      <c r="AT154" s="48"/>
      <c r="AU154" s="97"/>
      <c r="AV154" s="97"/>
      <c r="AW154" s="97"/>
      <c r="AX154" s="97"/>
      <c r="AY154" s="97"/>
      <c r="AZ154" s="97"/>
      <c r="BA154" s="106"/>
      <c r="BB154" s="113"/>
      <c r="BC154" s="113"/>
      <c r="BD154" s="113"/>
      <c r="BE154" s="113"/>
      <c r="BF154" s="113"/>
    </row>
    <row r="155" spans="1:59" ht="12" customHeight="1">
      <c r="B155" s="9"/>
      <c r="C155" s="9"/>
      <c r="D155" s="115"/>
      <c r="E155" s="115"/>
      <c r="F155" s="115"/>
      <c r="G155" s="115"/>
      <c r="H155" s="115"/>
      <c r="I155" s="115"/>
      <c r="J155" s="115"/>
      <c r="K155" s="46"/>
      <c r="L155" s="46"/>
      <c r="M155" s="46"/>
      <c r="N155" s="46"/>
      <c r="O155" s="46"/>
      <c r="P155" s="46"/>
      <c r="Q155" s="46"/>
      <c r="R155" s="46"/>
      <c r="S155" s="46"/>
      <c r="T155" s="46"/>
      <c r="U155" s="46"/>
      <c r="V155" s="46"/>
      <c r="W155" s="46"/>
      <c r="X155" s="46"/>
      <c r="Y155" s="46"/>
      <c r="Z155" s="46"/>
      <c r="AA155" s="117"/>
      <c r="AB155" s="117"/>
      <c r="AC155" s="117"/>
      <c r="AD155" s="117"/>
      <c r="AE155" s="117"/>
      <c r="AF155" s="117"/>
      <c r="AG155" s="100"/>
      <c r="AH155" s="100"/>
      <c r="AI155" s="100"/>
      <c r="AJ155" s="100"/>
      <c r="AK155" s="100"/>
      <c r="AL155" s="100"/>
      <c r="AM155" s="100"/>
      <c r="AN155" s="47"/>
      <c r="AO155" s="47"/>
      <c r="AP155" s="47"/>
      <c r="AQ155" s="47"/>
      <c r="AR155" s="47"/>
      <c r="AS155" s="47"/>
      <c r="AT155" s="48"/>
      <c r="AU155" s="97"/>
      <c r="AV155" s="97"/>
      <c r="AW155" s="97"/>
      <c r="AX155" s="97"/>
      <c r="AY155" s="97"/>
      <c r="AZ155" s="97"/>
      <c r="BA155" s="106"/>
      <c r="BB155" s="113"/>
      <c r="BC155" s="113"/>
      <c r="BD155" s="113"/>
      <c r="BE155" s="113"/>
      <c r="BF155" s="113"/>
    </row>
    <row r="156" spans="1:59" s="43" customFormat="1" ht="16.5" customHeight="1">
      <c r="A156" s="6"/>
      <c r="B156" s="6" t="s">
        <v>197</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row>
    <row r="157" spans="1:59" s="43" customFormat="1" ht="27" customHeight="1">
      <c r="A157" s="6"/>
      <c r="B157" s="6"/>
      <c r="C157" s="793" t="s">
        <v>198</v>
      </c>
      <c r="D157" s="793"/>
      <c r="E157" s="793"/>
      <c r="F157" s="793"/>
      <c r="G157" s="793"/>
      <c r="H157" s="793"/>
      <c r="I157" s="793"/>
      <c r="J157" s="793"/>
      <c r="K157" s="793"/>
      <c r="L157" s="793"/>
      <c r="M157" s="793"/>
      <c r="N157" s="793"/>
      <c r="O157" s="793"/>
      <c r="P157" s="793"/>
      <c r="Q157" s="793"/>
      <c r="R157" s="793"/>
      <c r="S157" s="793"/>
      <c r="T157" s="793"/>
      <c r="U157" s="793"/>
      <c r="V157" s="793"/>
      <c r="W157" s="793"/>
      <c r="X157" s="793"/>
      <c r="Y157" s="793"/>
      <c r="Z157" s="793"/>
      <c r="AA157" s="793"/>
      <c r="AB157" s="793"/>
      <c r="AC157" s="793"/>
      <c r="AD157" s="793"/>
      <c r="AE157" s="793"/>
      <c r="AF157" s="793"/>
      <c r="AG157" s="793"/>
      <c r="AH157" s="793"/>
      <c r="AI157" s="793"/>
      <c r="AJ157" s="793"/>
      <c r="AK157" s="793"/>
      <c r="AL157" s="793"/>
      <c r="AM157" s="793"/>
      <c r="AN157" s="793"/>
      <c r="AO157" s="793"/>
      <c r="AP157" s="793"/>
      <c r="AQ157" s="793"/>
      <c r="AR157" s="793"/>
      <c r="AS157" s="793"/>
      <c r="AT157" s="793"/>
      <c r="AU157" s="793"/>
      <c r="AV157" s="793"/>
      <c r="AW157" s="793"/>
      <c r="AX157" s="793"/>
      <c r="AY157" s="793"/>
      <c r="AZ157" s="793"/>
      <c r="BA157" s="793"/>
      <c r="BB157" s="793"/>
      <c r="BC157" s="793"/>
      <c r="BD157" s="793"/>
      <c r="BE157" s="793"/>
      <c r="BF157" s="793"/>
      <c r="BG157" s="6"/>
    </row>
    <row r="158" spans="1:59" ht="15.75" customHeight="1">
      <c r="B158" s="9"/>
      <c r="C158" s="45"/>
      <c r="D158" s="280" t="s">
        <v>22</v>
      </c>
      <c r="E158" s="566"/>
      <c r="F158" s="566"/>
      <c r="G158" s="566"/>
      <c r="H158" s="566"/>
      <c r="I158" s="566"/>
      <c r="J158" s="566"/>
      <c r="K158" s="794"/>
      <c r="L158" s="289" t="s">
        <v>23</v>
      </c>
      <c r="M158" s="250"/>
      <c r="N158" s="250"/>
      <c r="O158" s="250"/>
      <c r="P158" s="250"/>
      <c r="Q158" s="250"/>
      <c r="R158" s="250"/>
      <c r="S158" s="250"/>
      <c r="T158" s="250"/>
      <c r="U158" s="250"/>
      <c r="V158" s="250"/>
      <c r="W158" s="250"/>
      <c r="X158" s="250"/>
      <c r="Y158" s="250"/>
      <c r="Z158" s="290"/>
      <c r="AA158" s="732" t="s">
        <v>26</v>
      </c>
      <c r="AB158" s="801"/>
      <c r="AC158" s="801"/>
      <c r="AD158" s="801"/>
      <c r="AE158" s="801"/>
      <c r="AF158" s="802"/>
      <c r="AG158" s="732" t="s">
        <v>27</v>
      </c>
      <c r="AH158" s="801"/>
      <c r="AI158" s="801"/>
      <c r="AJ158" s="801"/>
      <c r="AK158" s="801"/>
      <c r="AL158" s="802"/>
      <c r="AM158" s="807" t="s">
        <v>28</v>
      </c>
      <c r="AN158" s="807"/>
      <c r="AO158" s="807"/>
      <c r="AP158" s="807"/>
      <c r="AQ158" s="807"/>
      <c r="AR158" s="808" t="s">
        <v>29</v>
      </c>
      <c r="AS158" s="808"/>
      <c r="AT158" s="808"/>
      <c r="AU158" s="808"/>
      <c r="AV158" s="808"/>
      <c r="AW158" s="809" t="s">
        <v>199</v>
      </c>
      <c r="AX158" s="810"/>
      <c r="AY158" s="810"/>
      <c r="AZ158" s="810"/>
      <c r="BA158" s="810"/>
      <c r="BB158" s="810"/>
      <c r="BC158" s="810"/>
      <c r="BD158" s="810"/>
      <c r="BE158" s="811"/>
    </row>
    <row r="159" spans="1:59" ht="15.75" customHeight="1">
      <c r="B159" s="9"/>
      <c r="C159" s="45"/>
      <c r="D159" s="568"/>
      <c r="E159" s="468"/>
      <c r="F159" s="468"/>
      <c r="G159" s="468"/>
      <c r="H159" s="468"/>
      <c r="I159" s="468"/>
      <c r="J159" s="468"/>
      <c r="K159" s="469"/>
      <c r="L159" s="798"/>
      <c r="M159" s="799"/>
      <c r="N159" s="799"/>
      <c r="O159" s="799"/>
      <c r="P159" s="799"/>
      <c r="Q159" s="799"/>
      <c r="R159" s="799"/>
      <c r="S159" s="799"/>
      <c r="T159" s="799"/>
      <c r="U159" s="799"/>
      <c r="V159" s="799"/>
      <c r="W159" s="799"/>
      <c r="X159" s="799"/>
      <c r="Y159" s="799"/>
      <c r="Z159" s="800"/>
      <c r="AA159" s="803"/>
      <c r="AB159" s="346"/>
      <c r="AC159" s="346"/>
      <c r="AD159" s="346"/>
      <c r="AE159" s="346"/>
      <c r="AF159" s="347"/>
      <c r="AG159" s="803"/>
      <c r="AH159" s="346"/>
      <c r="AI159" s="346"/>
      <c r="AJ159" s="346"/>
      <c r="AK159" s="346"/>
      <c r="AL159" s="347"/>
      <c r="AM159" s="807"/>
      <c r="AN159" s="807"/>
      <c r="AO159" s="807"/>
      <c r="AP159" s="807"/>
      <c r="AQ159" s="807"/>
      <c r="AR159" s="808"/>
      <c r="AS159" s="808"/>
      <c r="AT159" s="808"/>
      <c r="AU159" s="808"/>
      <c r="AV159" s="808"/>
      <c r="AW159" s="812"/>
      <c r="AX159" s="813"/>
      <c r="AY159" s="813"/>
      <c r="AZ159" s="813"/>
      <c r="BA159" s="813"/>
      <c r="BB159" s="813"/>
      <c r="BC159" s="813"/>
      <c r="BD159" s="813"/>
      <c r="BE159" s="814"/>
    </row>
    <row r="160" spans="1:59" ht="15.75" customHeight="1">
      <c r="B160" s="9"/>
      <c r="C160" s="45"/>
      <c r="D160" s="795"/>
      <c r="E160" s="796"/>
      <c r="F160" s="796"/>
      <c r="G160" s="796"/>
      <c r="H160" s="796"/>
      <c r="I160" s="796"/>
      <c r="J160" s="796"/>
      <c r="K160" s="797"/>
      <c r="L160" s="815" t="s">
        <v>200</v>
      </c>
      <c r="M160" s="816"/>
      <c r="N160" s="816"/>
      <c r="O160" s="816"/>
      <c r="P160" s="816"/>
      <c r="Q160" s="816"/>
      <c r="R160" s="816"/>
      <c r="S160" s="816"/>
      <c r="T160" s="816"/>
      <c r="U160" s="816"/>
      <c r="V160" s="816"/>
      <c r="W160" s="816"/>
      <c r="X160" s="816"/>
      <c r="Y160" s="816"/>
      <c r="Z160" s="817"/>
      <c r="AA160" s="804"/>
      <c r="AB160" s="805"/>
      <c r="AC160" s="805"/>
      <c r="AD160" s="805"/>
      <c r="AE160" s="805"/>
      <c r="AF160" s="806"/>
      <c r="AG160" s="804"/>
      <c r="AH160" s="805"/>
      <c r="AI160" s="805"/>
      <c r="AJ160" s="805"/>
      <c r="AK160" s="805"/>
      <c r="AL160" s="806"/>
      <c r="AM160" s="807"/>
      <c r="AN160" s="807"/>
      <c r="AO160" s="807"/>
      <c r="AP160" s="807"/>
      <c r="AQ160" s="807"/>
      <c r="AR160" s="808"/>
      <c r="AS160" s="808"/>
      <c r="AT160" s="808"/>
      <c r="AU160" s="808"/>
      <c r="AV160" s="808"/>
      <c r="AW160" s="818" t="s">
        <v>30</v>
      </c>
      <c r="AX160" s="778"/>
      <c r="AY160" s="778" t="s">
        <v>201</v>
      </c>
      <c r="AZ160" s="778"/>
      <c r="BA160" s="778"/>
      <c r="BB160" s="778"/>
      <c r="BC160" s="778"/>
      <c r="BD160" s="778"/>
      <c r="BE160" s="779"/>
    </row>
    <row r="161" spans="2:57" s="155" customFormat="1" ht="15.75" customHeight="1">
      <c r="B161" s="156"/>
      <c r="C161" s="157"/>
      <c r="D161" s="158"/>
      <c r="E161" s="1"/>
      <c r="F161" s="1"/>
      <c r="G161" s="1"/>
      <c r="H161" s="1"/>
      <c r="I161" s="1"/>
      <c r="J161" s="1"/>
      <c r="K161" s="3"/>
      <c r="L161" s="745"/>
      <c r="M161" s="746"/>
      <c r="N161" s="746"/>
      <c r="O161" s="746"/>
      <c r="P161" s="746"/>
      <c r="Q161" s="746"/>
      <c r="R161" s="746"/>
      <c r="S161" s="746"/>
      <c r="T161" s="746"/>
      <c r="U161" s="746"/>
      <c r="V161" s="746"/>
      <c r="W161" s="746"/>
      <c r="X161" s="746"/>
      <c r="Y161" s="746"/>
      <c r="Z161" s="747"/>
      <c r="AA161" s="751"/>
      <c r="AB161" s="752"/>
      <c r="AC161" s="752"/>
      <c r="AD161" s="752"/>
      <c r="AE161" s="752"/>
      <c r="AF161" s="753"/>
      <c r="AG161" s="760"/>
      <c r="AH161" s="761"/>
      <c r="AI161" s="761"/>
      <c r="AJ161" s="761"/>
      <c r="AK161" s="761"/>
      <c r="AL161" s="762"/>
      <c r="AM161" s="769"/>
      <c r="AN161" s="770"/>
      <c r="AO161" s="770"/>
      <c r="AP161" s="770"/>
      <c r="AQ161" s="771"/>
      <c r="AR161" s="780">
        <f>AG161*AM161</f>
        <v>0</v>
      </c>
      <c r="AS161" s="780"/>
      <c r="AT161" s="780"/>
      <c r="AU161" s="780"/>
      <c r="AV161" s="780"/>
      <c r="AW161" s="781"/>
      <c r="AX161" s="782"/>
      <c r="AY161" s="787"/>
      <c r="AZ161" s="787"/>
      <c r="BA161" s="787"/>
      <c r="BB161" s="787"/>
      <c r="BC161" s="787"/>
      <c r="BD161" s="787"/>
      <c r="BE161" s="788"/>
    </row>
    <row r="162" spans="2:57" s="155" customFormat="1" ht="15.75" customHeight="1">
      <c r="B162" s="156"/>
      <c r="C162" s="157"/>
      <c r="D162" s="159"/>
      <c r="E162" s="2"/>
      <c r="F162" s="2"/>
      <c r="G162" s="2"/>
      <c r="H162" s="2"/>
      <c r="I162" s="2"/>
      <c r="J162" s="2"/>
      <c r="K162" s="4"/>
      <c r="L162" s="748"/>
      <c r="M162" s="749"/>
      <c r="N162" s="749"/>
      <c r="O162" s="749"/>
      <c r="P162" s="749"/>
      <c r="Q162" s="749"/>
      <c r="R162" s="749"/>
      <c r="S162" s="749"/>
      <c r="T162" s="749"/>
      <c r="U162" s="749"/>
      <c r="V162" s="749"/>
      <c r="W162" s="749"/>
      <c r="X162" s="749"/>
      <c r="Y162" s="749"/>
      <c r="Z162" s="750"/>
      <c r="AA162" s="754"/>
      <c r="AB162" s="755"/>
      <c r="AC162" s="755"/>
      <c r="AD162" s="755"/>
      <c r="AE162" s="755"/>
      <c r="AF162" s="756"/>
      <c r="AG162" s="763"/>
      <c r="AH162" s="764"/>
      <c r="AI162" s="764"/>
      <c r="AJ162" s="764"/>
      <c r="AK162" s="764"/>
      <c r="AL162" s="765"/>
      <c r="AM162" s="772"/>
      <c r="AN162" s="773"/>
      <c r="AO162" s="773"/>
      <c r="AP162" s="773"/>
      <c r="AQ162" s="774"/>
      <c r="AR162" s="780"/>
      <c r="AS162" s="780"/>
      <c r="AT162" s="780"/>
      <c r="AU162" s="780"/>
      <c r="AV162" s="780"/>
      <c r="AW162" s="783"/>
      <c r="AX162" s="784"/>
      <c r="AY162" s="789"/>
      <c r="AZ162" s="789"/>
      <c r="BA162" s="789"/>
      <c r="BB162" s="789"/>
      <c r="BC162" s="789"/>
      <c r="BD162" s="789"/>
      <c r="BE162" s="790"/>
    </row>
    <row r="163" spans="2:57" s="155" customFormat="1" ht="15.75" customHeight="1">
      <c r="B163" s="156"/>
      <c r="C163" s="157"/>
      <c r="D163" s="160" t="s">
        <v>204</v>
      </c>
      <c r="E163" s="740" t="s">
        <v>205</v>
      </c>
      <c r="F163" s="740"/>
      <c r="G163" s="740"/>
      <c r="H163" s="740"/>
      <c r="I163" s="740"/>
      <c r="J163" s="740"/>
      <c r="K163" s="741"/>
      <c r="L163" s="742"/>
      <c r="M163" s="743"/>
      <c r="N163" s="743"/>
      <c r="O163" s="743"/>
      <c r="P163" s="743"/>
      <c r="Q163" s="743"/>
      <c r="R163" s="743"/>
      <c r="S163" s="743"/>
      <c r="T163" s="743"/>
      <c r="U163" s="743"/>
      <c r="V163" s="743"/>
      <c r="W163" s="743"/>
      <c r="X163" s="743"/>
      <c r="Y163" s="743"/>
      <c r="Z163" s="744"/>
      <c r="AA163" s="757"/>
      <c r="AB163" s="758"/>
      <c r="AC163" s="758"/>
      <c r="AD163" s="758"/>
      <c r="AE163" s="758"/>
      <c r="AF163" s="759"/>
      <c r="AG163" s="766"/>
      <c r="AH163" s="767"/>
      <c r="AI163" s="767"/>
      <c r="AJ163" s="767"/>
      <c r="AK163" s="767"/>
      <c r="AL163" s="768"/>
      <c r="AM163" s="775"/>
      <c r="AN163" s="776"/>
      <c r="AO163" s="776"/>
      <c r="AP163" s="776"/>
      <c r="AQ163" s="777"/>
      <c r="AR163" s="780"/>
      <c r="AS163" s="780"/>
      <c r="AT163" s="780"/>
      <c r="AU163" s="780"/>
      <c r="AV163" s="780"/>
      <c r="AW163" s="785"/>
      <c r="AX163" s="786"/>
      <c r="AY163" s="791"/>
      <c r="AZ163" s="791"/>
      <c r="BA163" s="791"/>
      <c r="BB163" s="791"/>
      <c r="BC163" s="791"/>
      <c r="BD163" s="791"/>
      <c r="BE163" s="792"/>
    </row>
    <row r="164" spans="2:57" s="155" customFormat="1" ht="15.75" customHeight="1">
      <c r="B164" s="156"/>
      <c r="C164" s="157"/>
      <c r="D164" s="158"/>
      <c r="E164" s="1"/>
      <c r="F164" s="1"/>
      <c r="G164" s="1"/>
      <c r="H164" s="1"/>
      <c r="I164" s="1"/>
      <c r="J164" s="1"/>
      <c r="K164" s="3"/>
      <c r="L164" s="745"/>
      <c r="M164" s="746"/>
      <c r="N164" s="746"/>
      <c r="O164" s="746"/>
      <c r="P164" s="746"/>
      <c r="Q164" s="746"/>
      <c r="R164" s="746"/>
      <c r="S164" s="746"/>
      <c r="T164" s="746"/>
      <c r="U164" s="746"/>
      <c r="V164" s="746"/>
      <c r="W164" s="746"/>
      <c r="X164" s="746"/>
      <c r="Y164" s="746"/>
      <c r="Z164" s="747"/>
      <c r="AA164" s="751"/>
      <c r="AB164" s="752"/>
      <c r="AC164" s="752"/>
      <c r="AD164" s="752"/>
      <c r="AE164" s="752"/>
      <c r="AF164" s="753"/>
      <c r="AG164" s="760"/>
      <c r="AH164" s="761"/>
      <c r="AI164" s="761"/>
      <c r="AJ164" s="761"/>
      <c r="AK164" s="761"/>
      <c r="AL164" s="762"/>
      <c r="AM164" s="769"/>
      <c r="AN164" s="770"/>
      <c r="AO164" s="770"/>
      <c r="AP164" s="770"/>
      <c r="AQ164" s="771"/>
      <c r="AR164" s="780">
        <f>AG164*AM164</f>
        <v>0</v>
      </c>
      <c r="AS164" s="780"/>
      <c r="AT164" s="780"/>
      <c r="AU164" s="780"/>
      <c r="AV164" s="780"/>
      <c r="AW164" s="781"/>
      <c r="AX164" s="782"/>
      <c r="AY164" s="787"/>
      <c r="AZ164" s="787"/>
      <c r="BA164" s="787"/>
      <c r="BB164" s="787"/>
      <c r="BC164" s="787"/>
      <c r="BD164" s="787"/>
      <c r="BE164" s="788"/>
    </row>
    <row r="165" spans="2:57" s="155" customFormat="1" ht="15.75" customHeight="1">
      <c r="B165" s="156"/>
      <c r="C165" s="157"/>
      <c r="D165" s="159"/>
      <c r="E165" s="2"/>
      <c r="F165" s="2"/>
      <c r="G165" s="2"/>
      <c r="H165" s="2"/>
      <c r="I165" s="2"/>
      <c r="J165" s="2"/>
      <c r="K165" s="4"/>
      <c r="L165" s="748"/>
      <c r="M165" s="749"/>
      <c r="N165" s="749"/>
      <c r="O165" s="749"/>
      <c r="P165" s="749"/>
      <c r="Q165" s="749"/>
      <c r="R165" s="749"/>
      <c r="S165" s="749"/>
      <c r="T165" s="749"/>
      <c r="U165" s="749"/>
      <c r="V165" s="749"/>
      <c r="W165" s="749"/>
      <c r="X165" s="749"/>
      <c r="Y165" s="749"/>
      <c r="Z165" s="750"/>
      <c r="AA165" s="754"/>
      <c r="AB165" s="755"/>
      <c r="AC165" s="755"/>
      <c r="AD165" s="755"/>
      <c r="AE165" s="755"/>
      <c r="AF165" s="756"/>
      <c r="AG165" s="763"/>
      <c r="AH165" s="764"/>
      <c r="AI165" s="764"/>
      <c r="AJ165" s="764"/>
      <c r="AK165" s="764"/>
      <c r="AL165" s="765"/>
      <c r="AM165" s="772"/>
      <c r="AN165" s="773"/>
      <c r="AO165" s="773"/>
      <c r="AP165" s="773"/>
      <c r="AQ165" s="774"/>
      <c r="AR165" s="780"/>
      <c r="AS165" s="780"/>
      <c r="AT165" s="780"/>
      <c r="AU165" s="780"/>
      <c r="AV165" s="780"/>
      <c r="AW165" s="783"/>
      <c r="AX165" s="784"/>
      <c r="AY165" s="789"/>
      <c r="AZ165" s="789"/>
      <c r="BA165" s="789"/>
      <c r="BB165" s="789"/>
      <c r="BC165" s="789"/>
      <c r="BD165" s="789"/>
      <c r="BE165" s="790"/>
    </row>
    <row r="166" spans="2:57" s="155" customFormat="1" ht="15.75" customHeight="1">
      <c r="B166" s="156"/>
      <c r="C166" s="157"/>
      <c r="D166" s="160" t="s">
        <v>204</v>
      </c>
      <c r="E166" s="740" t="s">
        <v>205</v>
      </c>
      <c r="F166" s="740"/>
      <c r="G166" s="740"/>
      <c r="H166" s="740"/>
      <c r="I166" s="740"/>
      <c r="J166" s="740"/>
      <c r="K166" s="741"/>
      <c r="L166" s="742"/>
      <c r="M166" s="743"/>
      <c r="N166" s="743"/>
      <c r="O166" s="743"/>
      <c r="P166" s="743"/>
      <c r="Q166" s="743"/>
      <c r="R166" s="743"/>
      <c r="S166" s="743"/>
      <c r="T166" s="743"/>
      <c r="U166" s="743"/>
      <c r="V166" s="743"/>
      <c r="W166" s="743"/>
      <c r="X166" s="743"/>
      <c r="Y166" s="743"/>
      <c r="Z166" s="744"/>
      <c r="AA166" s="757"/>
      <c r="AB166" s="758"/>
      <c r="AC166" s="758"/>
      <c r="AD166" s="758"/>
      <c r="AE166" s="758"/>
      <c r="AF166" s="759"/>
      <c r="AG166" s="766"/>
      <c r="AH166" s="767"/>
      <c r="AI166" s="767"/>
      <c r="AJ166" s="767"/>
      <c r="AK166" s="767"/>
      <c r="AL166" s="768"/>
      <c r="AM166" s="775"/>
      <c r="AN166" s="776"/>
      <c r="AO166" s="776"/>
      <c r="AP166" s="776"/>
      <c r="AQ166" s="777"/>
      <c r="AR166" s="780"/>
      <c r="AS166" s="780"/>
      <c r="AT166" s="780"/>
      <c r="AU166" s="780"/>
      <c r="AV166" s="780"/>
      <c r="AW166" s="785"/>
      <c r="AX166" s="786"/>
      <c r="AY166" s="791"/>
      <c r="AZ166" s="791"/>
      <c r="BA166" s="791"/>
      <c r="BB166" s="791"/>
      <c r="BC166" s="791"/>
      <c r="BD166" s="791"/>
      <c r="BE166" s="792"/>
    </row>
    <row r="167" spans="2:57" s="155" customFormat="1" ht="15.75" customHeight="1">
      <c r="B167" s="156"/>
      <c r="C167" s="157"/>
      <c r="D167" s="158"/>
      <c r="E167" s="1"/>
      <c r="F167" s="1"/>
      <c r="G167" s="1"/>
      <c r="H167" s="1"/>
      <c r="I167" s="1"/>
      <c r="J167" s="1"/>
      <c r="K167" s="3"/>
      <c r="L167" s="745"/>
      <c r="M167" s="746"/>
      <c r="N167" s="746"/>
      <c r="O167" s="746"/>
      <c r="P167" s="746"/>
      <c r="Q167" s="746"/>
      <c r="R167" s="746"/>
      <c r="S167" s="746"/>
      <c r="T167" s="746"/>
      <c r="U167" s="746"/>
      <c r="V167" s="746"/>
      <c r="W167" s="746"/>
      <c r="X167" s="746"/>
      <c r="Y167" s="746"/>
      <c r="Z167" s="747"/>
      <c r="AA167" s="751"/>
      <c r="AB167" s="752"/>
      <c r="AC167" s="752"/>
      <c r="AD167" s="752"/>
      <c r="AE167" s="752"/>
      <c r="AF167" s="753"/>
      <c r="AG167" s="760"/>
      <c r="AH167" s="761"/>
      <c r="AI167" s="761"/>
      <c r="AJ167" s="761"/>
      <c r="AK167" s="761"/>
      <c r="AL167" s="762"/>
      <c r="AM167" s="769"/>
      <c r="AN167" s="770"/>
      <c r="AO167" s="770"/>
      <c r="AP167" s="770"/>
      <c r="AQ167" s="771"/>
      <c r="AR167" s="780">
        <f>AG167*AM167</f>
        <v>0</v>
      </c>
      <c r="AS167" s="780"/>
      <c r="AT167" s="780"/>
      <c r="AU167" s="780"/>
      <c r="AV167" s="780"/>
      <c r="AW167" s="781"/>
      <c r="AX167" s="782"/>
      <c r="AY167" s="787"/>
      <c r="AZ167" s="787"/>
      <c r="BA167" s="787"/>
      <c r="BB167" s="787"/>
      <c r="BC167" s="787"/>
      <c r="BD167" s="787"/>
      <c r="BE167" s="788"/>
    </row>
    <row r="168" spans="2:57" s="155" customFormat="1" ht="15.75" customHeight="1">
      <c r="B168" s="156"/>
      <c r="C168" s="157"/>
      <c r="D168" s="159"/>
      <c r="E168" s="2"/>
      <c r="F168" s="2"/>
      <c r="G168" s="2"/>
      <c r="H168" s="2"/>
      <c r="I168" s="2"/>
      <c r="J168" s="2"/>
      <c r="K168" s="4"/>
      <c r="L168" s="748"/>
      <c r="M168" s="749"/>
      <c r="N168" s="749"/>
      <c r="O168" s="749"/>
      <c r="P168" s="749"/>
      <c r="Q168" s="749"/>
      <c r="R168" s="749"/>
      <c r="S168" s="749"/>
      <c r="T168" s="749"/>
      <c r="U168" s="749"/>
      <c r="V168" s="749"/>
      <c r="W168" s="749"/>
      <c r="X168" s="749"/>
      <c r="Y168" s="749"/>
      <c r="Z168" s="750"/>
      <c r="AA168" s="754"/>
      <c r="AB168" s="755"/>
      <c r="AC168" s="755"/>
      <c r="AD168" s="755"/>
      <c r="AE168" s="755"/>
      <c r="AF168" s="756"/>
      <c r="AG168" s="763"/>
      <c r="AH168" s="764"/>
      <c r="AI168" s="764"/>
      <c r="AJ168" s="764"/>
      <c r="AK168" s="764"/>
      <c r="AL168" s="765"/>
      <c r="AM168" s="772"/>
      <c r="AN168" s="773"/>
      <c r="AO168" s="773"/>
      <c r="AP168" s="773"/>
      <c r="AQ168" s="774"/>
      <c r="AR168" s="780"/>
      <c r="AS168" s="780"/>
      <c r="AT168" s="780"/>
      <c r="AU168" s="780"/>
      <c r="AV168" s="780"/>
      <c r="AW168" s="783"/>
      <c r="AX168" s="784"/>
      <c r="AY168" s="789"/>
      <c r="AZ168" s="789"/>
      <c r="BA168" s="789"/>
      <c r="BB168" s="789"/>
      <c r="BC168" s="789"/>
      <c r="BD168" s="789"/>
      <c r="BE168" s="790"/>
    </row>
    <row r="169" spans="2:57" s="155" customFormat="1" ht="15.75" customHeight="1">
      <c r="B169" s="156"/>
      <c r="C169" s="157"/>
      <c r="D169" s="160" t="s">
        <v>204</v>
      </c>
      <c r="E169" s="740" t="s">
        <v>205</v>
      </c>
      <c r="F169" s="740"/>
      <c r="G169" s="740"/>
      <c r="H169" s="740"/>
      <c r="I169" s="740"/>
      <c r="J169" s="740"/>
      <c r="K169" s="741"/>
      <c r="L169" s="742"/>
      <c r="M169" s="743"/>
      <c r="N169" s="743"/>
      <c r="O169" s="743"/>
      <c r="P169" s="743"/>
      <c r="Q169" s="743"/>
      <c r="R169" s="743"/>
      <c r="S169" s="743"/>
      <c r="T169" s="743"/>
      <c r="U169" s="743"/>
      <c r="V169" s="743"/>
      <c r="W169" s="743"/>
      <c r="X169" s="743"/>
      <c r="Y169" s="743"/>
      <c r="Z169" s="744"/>
      <c r="AA169" s="757"/>
      <c r="AB169" s="758"/>
      <c r="AC169" s="758"/>
      <c r="AD169" s="758"/>
      <c r="AE169" s="758"/>
      <c r="AF169" s="759"/>
      <c r="AG169" s="766"/>
      <c r="AH169" s="767"/>
      <c r="AI169" s="767"/>
      <c r="AJ169" s="767"/>
      <c r="AK169" s="767"/>
      <c r="AL169" s="768"/>
      <c r="AM169" s="775"/>
      <c r="AN169" s="776"/>
      <c r="AO169" s="776"/>
      <c r="AP169" s="776"/>
      <c r="AQ169" s="777"/>
      <c r="AR169" s="780"/>
      <c r="AS169" s="780"/>
      <c r="AT169" s="780"/>
      <c r="AU169" s="780"/>
      <c r="AV169" s="780"/>
      <c r="AW169" s="785"/>
      <c r="AX169" s="786"/>
      <c r="AY169" s="791"/>
      <c r="AZ169" s="791"/>
      <c r="BA169" s="791"/>
      <c r="BB169" s="791"/>
      <c r="BC169" s="791"/>
      <c r="BD169" s="791"/>
      <c r="BE169" s="792"/>
    </row>
    <row r="170" spans="2:57" s="155" customFormat="1" ht="15.75" customHeight="1">
      <c r="B170" s="156"/>
      <c r="C170" s="157"/>
      <c r="D170" s="158"/>
      <c r="E170" s="1"/>
      <c r="F170" s="1"/>
      <c r="G170" s="1"/>
      <c r="H170" s="1"/>
      <c r="I170" s="1"/>
      <c r="J170" s="1"/>
      <c r="K170" s="3"/>
      <c r="L170" s="745"/>
      <c r="M170" s="746"/>
      <c r="N170" s="746"/>
      <c r="O170" s="746"/>
      <c r="P170" s="746"/>
      <c r="Q170" s="746"/>
      <c r="R170" s="746"/>
      <c r="S170" s="746"/>
      <c r="T170" s="746"/>
      <c r="U170" s="746"/>
      <c r="V170" s="746"/>
      <c r="W170" s="746"/>
      <c r="X170" s="746"/>
      <c r="Y170" s="746"/>
      <c r="Z170" s="747"/>
      <c r="AA170" s="751"/>
      <c r="AB170" s="752"/>
      <c r="AC170" s="752"/>
      <c r="AD170" s="752"/>
      <c r="AE170" s="752"/>
      <c r="AF170" s="753"/>
      <c r="AG170" s="760"/>
      <c r="AH170" s="761"/>
      <c r="AI170" s="761"/>
      <c r="AJ170" s="761"/>
      <c r="AK170" s="761"/>
      <c r="AL170" s="762"/>
      <c r="AM170" s="769"/>
      <c r="AN170" s="770"/>
      <c r="AO170" s="770"/>
      <c r="AP170" s="770"/>
      <c r="AQ170" s="771"/>
      <c r="AR170" s="780">
        <f>AG170*AM170</f>
        <v>0</v>
      </c>
      <c r="AS170" s="780"/>
      <c r="AT170" s="780"/>
      <c r="AU170" s="780"/>
      <c r="AV170" s="780"/>
      <c r="AW170" s="781"/>
      <c r="AX170" s="782"/>
      <c r="AY170" s="787"/>
      <c r="AZ170" s="787"/>
      <c r="BA170" s="787"/>
      <c r="BB170" s="787"/>
      <c r="BC170" s="787"/>
      <c r="BD170" s="787"/>
      <c r="BE170" s="788"/>
    </row>
    <row r="171" spans="2:57" s="155" customFormat="1" ht="15.75" customHeight="1">
      <c r="B171" s="156"/>
      <c r="C171" s="157"/>
      <c r="D171" s="159"/>
      <c r="E171" s="2"/>
      <c r="F171" s="2"/>
      <c r="G171" s="2"/>
      <c r="H171" s="2"/>
      <c r="I171" s="2"/>
      <c r="J171" s="2"/>
      <c r="K171" s="4"/>
      <c r="L171" s="748"/>
      <c r="M171" s="749"/>
      <c r="N171" s="749"/>
      <c r="O171" s="749"/>
      <c r="P171" s="749"/>
      <c r="Q171" s="749"/>
      <c r="R171" s="749"/>
      <c r="S171" s="749"/>
      <c r="T171" s="749"/>
      <c r="U171" s="749"/>
      <c r="V171" s="749"/>
      <c r="W171" s="749"/>
      <c r="X171" s="749"/>
      <c r="Y171" s="749"/>
      <c r="Z171" s="750"/>
      <c r="AA171" s="754"/>
      <c r="AB171" s="755"/>
      <c r="AC171" s="755"/>
      <c r="AD171" s="755"/>
      <c r="AE171" s="755"/>
      <c r="AF171" s="756"/>
      <c r="AG171" s="763"/>
      <c r="AH171" s="764"/>
      <c r="AI171" s="764"/>
      <c r="AJ171" s="764"/>
      <c r="AK171" s="764"/>
      <c r="AL171" s="765"/>
      <c r="AM171" s="772"/>
      <c r="AN171" s="773"/>
      <c r="AO171" s="773"/>
      <c r="AP171" s="773"/>
      <c r="AQ171" s="774"/>
      <c r="AR171" s="780"/>
      <c r="AS171" s="780"/>
      <c r="AT171" s="780"/>
      <c r="AU171" s="780"/>
      <c r="AV171" s="780"/>
      <c r="AW171" s="783"/>
      <c r="AX171" s="784"/>
      <c r="AY171" s="789"/>
      <c r="AZ171" s="789"/>
      <c r="BA171" s="789"/>
      <c r="BB171" s="789"/>
      <c r="BC171" s="789"/>
      <c r="BD171" s="789"/>
      <c r="BE171" s="790"/>
    </row>
    <row r="172" spans="2:57" s="155" customFormat="1" ht="15.75" customHeight="1">
      <c r="B172" s="156"/>
      <c r="C172" s="157"/>
      <c r="D172" s="160" t="s">
        <v>204</v>
      </c>
      <c r="E172" s="740" t="s">
        <v>205</v>
      </c>
      <c r="F172" s="740"/>
      <c r="G172" s="740"/>
      <c r="H172" s="740"/>
      <c r="I172" s="740"/>
      <c r="J172" s="740"/>
      <c r="K172" s="741"/>
      <c r="L172" s="742"/>
      <c r="M172" s="743"/>
      <c r="N172" s="743"/>
      <c r="O172" s="743"/>
      <c r="P172" s="743"/>
      <c r="Q172" s="743"/>
      <c r="R172" s="743"/>
      <c r="S172" s="743"/>
      <c r="T172" s="743"/>
      <c r="U172" s="743"/>
      <c r="V172" s="743"/>
      <c r="W172" s="743"/>
      <c r="X172" s="743"/>
      <c r="Y172" s="743"/>
      <c r="Z172" s="744"/>
      <c r="AA172" s="757"/>
      <c r="AB172" s="758"/>
      <c r="AC172" s="758"/>
      <c r="AD172" s="758"/>
      <c r="AE172" s="758"/>
      <c r="AF172" s="759"/>
      <c r="AG172" s="766"/>
      <c r="AH172" s="767"/>
      <c r="AI172" s="767"/>
      <c r="AJ172" s="767"/>
      <c r="AK172" s="767"/>
      <c r="AL172" s="768"/>
      <c r="AM172" s="775"/>
      <c r="AN172" s="776"/>
      <c r="AO172" s="776"/>
      <c r="AP172" s="776"/>
      <c r="AQ172" s="777"/>
      <c r="AR172" s="780"/>
      <c r="AS172" s="780"/>
      <c r="AT172" s="780"/>
      <c r="AU172" s="780"/>
      <c r="AV172" s="780"/>
      <c r="AW172" s="785"/>
      <c r="AX172" s="786"/>
      <c r="AY172" s="791"/>
      <c r="AZ172" s="791"/>
      <c r="BA172" s="791"/>
      <c r="BB172" s="791"/>
      <c r="BC172" s="791"/>
      <c r="BD172" s="791"/>
      <c r="BE172" s="792"/>
    </row>
    <row r="173" spans="2:57" s="155" customFormat="1" ht="15.75" customHeight="1">
      <c r="B173" s="156"/>
      <c r="C173" s="157"/>
      <c r="D173" s="158"/>
      <c r="E173" s="1"/>
      <c r="F173" s="1"/>
      <c r="G173" s="1"/>
      <c r="H173" s="1"/>
      <c r="I173" s="1"/>
      <c r="J173" s="1"/>
      <c r="K173" s="3"/>
      <c r="L173" s="745"/>
      <c r="M173" s="746"/>
      <c r="N173" s="746"/>
      <c r="O173" s="746"/>
      <c r="P173" s="746"/>
      <c r="Q173" s="746"/>
      <c r="R173" s="746"/>
      <c r="S173" s="746"/>
      <c r="T173" s="746"/>
      <c r="U173" s="746"/>
      <c r="V173" s="746"/>
      <c r="W173" s="746"/>
      <c r="X173" s="746"/>
      <c r="Y173" s="746"/>
      <c r="Z173" s="747"/>
      <c r="AA173" s="751"/>
      <c r="AB173" s="752"/>
      <c r="AC173" s="752"/>
      <c r="AD173" s="752"/>
      <c r="AE173" s="752"/>
      <c r="AF173" s="753"/>
      <c r="AG173" s="760"/>
      <c r="AH173" s="761"/>
      <c r="AI173" s="761"/>
      <c r="AJ173" s="761"/>
      <c r="AK173" s="761"/>
      <c r="AL173" s="762"/>
      <c r="AM173" s="769"/>
      <c r="AN173" s="770"/>
      <c r="AO173" s="770"/>
      <c r="AP173" s="770"/>
      <c r="AQ173" s="771"/>
      <c r="AR173" s="780">
        <f>AG173*AM173</f>
        <v>0</v>
      </c>
      <c r="AS173" s="780"/>
      <c r="AT173" s="780"/>
      <c r="AU173" s="780"/>
      <c r="AV173" s="780"/>
      <c r="AW173" s="781"/>
      <c r="AX173" s="782"/>
      <c r="AY173" s="787"/>
      <c r="AZ173" s="787"/>
      <c r="BA173" s="787"/>
      <c r="BB173" s="787"/>
      <c r="BC173" s="787"/>
      <c r="BD173" s="787"/>
      <c r="BE173" s="788"/>
    </row>
    <row r="174" spans="2:57" s="155" customFormat="1" ht="15.75" customHeight="1">
      <c r="B174" s="156"/>
      <c r="C174" s="157"/>
      <c r="D174" s="159"/>
      <c r="E174" s="2"/>
      <c r="F174" s="2"/>
      <c r="G174" s="2"/>
      <c r="H174" s="2"/>
      <c r="I174" s="2"/>
      <c r="J174" s="2"/>
      <c r="K174" s="4"/>
      <c r="L174" s="748"/>
      <c r="M174" s="749"/>
      <c r="N174" s="749"/>
      <c r="O174" s="749"/>
      <c r="P174" s="749"/>
      <c r="Q174" s="749"/>
      <c r="R174" s="749"/>
      <c r="S174" s="749"/>
      <c r="T174" s="749"/>
      <c r="U174" s="749"/>
      <c r="V174" s="749"/>
      <c r="W174" s="749"/>
      <c r="X174" s="749"/>
      <c r="Y174" s="749"/>
      <c r="Z174" s="750"/>
      <c r="AA174" s="754"/>
      <c r="AB174" s="755"/>
      <c r="AC174" s="755"/>
      <c r="AD174" s="755"/>
      <c r="AE174" s="755"/>
      <c r="AF174" s="756"/>
      <c r="AG174" s="763"/>
      <c r="AH174" s="764"/>
      <c r="AI174" s="764"/>
      <c r="AJ174" s="764"/>
      <c r="AK174" s="764"/>
      <c r="AL174" s="765"/>
      <c r="AM174" s="772"/>
      <c r="AN174" s="773"/>
      <c r="AO174" s="773"/>
      <c r="AP174" s="773"/>
      <c r="AQ174" s="774"/>
      <c r="AR174" s="780"/>
      <c r="AS174" s="780"/>
      <c r="AT174" s="780"/>
      <c r="AU174" s="780"/>
      <c r="AV174" s="780"/>
      <c r="AW174" s="783"/>
      <c r="AX174" s="784"/>
      <c r="AY174" s="789"/>
      <c r="AZ174" s="789"/>
      <c r="BA174" s="789"/>
      <c r="BB174" s="789"/>
      <c r="BC174" s="789"/>
      <c r="BD174" s="789"/>
      <c r="BE174" s="790"/>
    </row>
    <row r="175" spans="2:57" s="155" customFormat="1" ht="15.75" customHeight="1">
      <c r="B175" s="156"/>
      <c r="C175" s="157"/>
      <c r="D175" s="160" t="s">
        <v>204</v>
      </c>
      <c r="E175" s="740" t="s">
        <v>205</v>
      </c>
      <c r="F175" s="740"/>
      <c r="G175" s="740"/>
      <c r="H175" s="740"/>
      <c r="I175" s="740"/>
      <c r="J175" s="740"/>
      <c r="K175" s="741"/>
      <c r="L175" s="742"/>
      <c r="M175" s="743"/>
      <c r="N175" s="743"/>
      <c r="O175" s="743"/>
      <c r="P175" s="743"/>
      <c r="Q175" s="743"/>
      <c r="R175" s="743"/>
      <c r="S175" s="743"/>
      <c r="T175" s="743"/>
      <c r="U175" s="743"/>
      <c r="V175" s="743"/>
      <c r="W175" s="743"/>
      <c r="X175" s="743"/>
      <c r="Y175" s="743"/>
      <c r="Z175" s="744"/>
      <c r="AA175" s="757"/>
      <c r="AB175" s="758"/>
      <c r="AC175" s="758"/>
      <c r="AD175" s="758"/>
      <c r="AE175" s="758"/>
      <c r="AF175" s="759"/>
      <c r="AG175" s="766"/>
      <c r="AH175" s="767"/>
      <c r="AI175" s="767"/>
      <c r="AJ175" s="767"/>
      <c r="AK175" s="767"/>
      <c r="AL175" s="768"/>
      <c r="AM175" s="775"/>
      <c r="AN175" s="776"/>
      <c r="AO175" s="776"/>
      <c r="AP175" s="776"/>
      <c r="AQ175" s="777"/>
      <c r="AR175" s="780"/>
      <c r="AS175" s="780"/>
      <c r="AT175" s="780"/>
      <c r="AU175" s="780"/>
      <c r="AV175" s="780"/>
      <c r="AW175" s="785"/>
      <c r="AX175" s="786"/>
      <c r="AY175" s="791"/>
      <c r="AZ175" s="791"/>
      <c r="BA175" s="791"/>
      <c r="BB175" s="791"/>
      <c r="BC175" s="791"/>
      <c r="BD175" s="791"/>
      <c r="BE175" s="792"/>
    </row>
    <row r="176" spans="2:57" s="155" customFormat="1" ht="15.75" customHeight="1">
      <c r="B176" s="156"/>
      <c r="C176" s="157"/>
      <c r="D176" s="158"/>
      <c r="E176" s="1"/>
      <c r="F176" s="1"/>
      <c r="G176" s="1"/>
      <c r="H176" s="1"/>
      <c r="I176" s="1"/>
      <c r="J176" s="1"/>
      <c r="K176" s="3"/>
      <c r="L176" s="745"/>
      <c r="M176" s="746"/>
      <c r="N176" s="746"/>
      <c r="O176" s="746"/>
      <c r="P176" s="746"/>
      <c r="Q176" s="746"/>
      <c r="R176" s="746"/>
      <c r="S176" s="746"/>
      <c r="T176" s="746"/>
      <c r="U176" s="746"/>
      <c r="V176" s="746"/>
      <c r="W176" s="746"/>
      <c r="X176" s="746"/>
      <c r="Y176" s="746"/>
      <c r="Z176" s="747"/>
      <c r="AA176" s="751"/>
      <c r="AB176" s="752"/>
      <c r="AC176" s="752"/>
      <c r="AD176" s="752"/>
      <c r="AE176" s="752"/>
      <c r="AF176" s="753"/>
      <c r="AG176" s="760"/>
      <c r="AH176" s="761"/>
      <c r="AI176" s="761"/>
      <c r="AJ176" s="761"/>
      <c r="AK176" s="761"/>
      <c r="AL176" s="762"/>
      <c r="AM176" s="769"/>
      <c r="AN176" s="770"/>
      <c r="AO176" s="770"/>
      <c r="AP176" s="770"/>
      <c r="AQ176" s="771"/>
      <c r="AR176" s="780">
        <f>AG176*AM176</f>
        <v>0</v>
      </c>
      <c r="AS176" s="780"/>
      <c r="AT176" s="780"/>
      <c r="AU176" s="780"/>
      <c r="AV176" s="780"/>
      <c r="AW176" s="781"/>
      <c r="AX176" s="782"/>
      <c r="AY176" s="787"/>
      <c r="AZ176" s="787"/>
      <c r="BA176" s="787"/>
      <c r="BB176" s="787"/>
      <c r="BC176" s="787"/>
      <c r="BD176" s="787"/>
      <c r="BE176" s="788"/>
    </row>
    <row r="177" spans="2:57" s="155" customFormat="1" ht="15.75" customHeight="1">
      <c r="B177" s="156"/>
      <c r="C177" s="157"/>
      <c r="D177" s="159"/>
      <c r="E177" s="2"/>
      <c r="F177" s="2"/>
      <c r="G177" s="2"/>
      <c r="H177" s="2"/>
      <c r="I177" s="2"/>
      <c r="J177" s="2"/>
      <c r="K177" s="4"/>
      <c r="L177" s="748"/>
      <c r="M177" s="749"/>
      <c r="N177" s="749"/>
      <c r="O177" s="749"/>
      <c r="P177" s="749"/>
      <c r="Q177" s="749"/>
      <c r="R177" s="749"/>
      <c r="S177" s="749"/>
      <c r="T177" s="749"/>
      <c r="U177" s="749"/>
      <c r="V177" s="749"/>
      <c r="W177" s="749"/>
      <c r="X177" s="749"/>
      <c r="Y177" s="749"/>
      <c r="Z177" s="750"/>
      <c r="AA177" s="754"/>
      <c r="AB177" s="755"/>
      <c r="AC177" s="755"/>
      <c r="AD177" s="755"/>
      <c r="AE177" s="755"/>
      <c r="AF177" s="756"/>
      <c r="AG177" s="763"/>
      <c r="AH177" s="764"/>
      <c r="AI177" s="764"/>
      <c r="AJ177" s="764"/>
      <c r="AK177" s="764"/>
      <c r="AL177" s="765"/>
      <c r="AM177" s="772"/>
      <c r="AN177" s="773"/>
      <c r="AO177" s="773"/>
      <c r="AP177" s="773"/>
      <c r="AQ177" s="774"/>
      <c r="AR177" s="780"/>
      <c r="AS177" s="780"/>
      <c r="AT177" s="780"/>
      <c r="AU177" s="780"/>
      <c r="AV177" s="780"/>
      <c r="AW177" s="783"/>
      <c r="AX177" s="784"/>
      <c r="AY177" s="789"/>
      <c r="AZ177" s="789"/>
      <c r="BA177" s="789"/>
      <c r="BB177" s="789"/>
      <c r="BC177" s="789"/>
      <c r="BD177" s="789"/>
      <c r="BE177" s="790"/>
    </row>
    <row r="178" spans="2:57" s="155" customFormat="1" ht="15.75" customHeight="1">
      <c r="B178" s="156"/>
      <c r="C178" s="157"/>
      <c r="D178" s="160" t="s">
        <v>204</v>
      </c>
      <c r="E178" s="740" t="s">
        <v>205</v>
      </c>
      <c r="F178" s="740"/>
      <c r="G178" s="740"/>
      <c r="H178" s="740"/>
      <c r="I178" s="740"/>
      <c r="J178" s="740"/>
      <c r="K178" s="741"/>
      <c r="L178" s="742"/>
      <c r="M178" s="743"/>
      <c r="N178" s="743"/>
      <c r="O178" s="743"/>
      <c r="P178" s="743"/>
      <c r="Q178" s="743"/>
      <c r="R178" s="743"/>
      <c r="S178" s="743"/>
      <c r="T178" s="743"/>
      <c r="U178" s="743"/>
      <c r="V178" s="743"/>
      <c r="W178" s="743"/>
      <c r="X178" s="743"/>
      <c r="Y178" s="743"/>
      <c r="Z178" s="744"/>
      <c r="AA178" s="757"/>
      <c r="AB178" s="758"/>
      <c r="AC178" s="758"/>
      <c r="AD178" s="758"/>
      <c r="AE178" s="758"/>
      <c r="AF178" s="759"/>
      <c r="AG178" s="766"/>
      <c r="AH178" s="767"/>
      <c r="AI178" s="767"/>
      <c r="AJ178" s="767"/>
      <c r="AK178" s="767"/>
      <c r="AL178" s="768"/>
      <c r="AM178" s="775"/>
      <c r="AN178" s="776"/>
      <c r="AO178" s="776"/>
      <c r="AP178" s="776"/>
      <c r="AQ178" s="777"/>
      <c r="AR178" s="780"/>
      <c r="AS178" s="780"/>
      <c r="AT178" s="780"/>
      <c r="AU178" s="780"/>
      <c r="AV178" s="780"/>
      <c r="AW178" s="785"/>
      <c r="AX178" s="786"/>
      <c r="AY178" s="791"/>
      <c r="AZ178" s="791"/>
      <c r="BA178" s="791"/>
      <c r="BB178" s="791"/>
      <c r="BC178" s="791"/>
      <c r="BD178" s="791"/>
      <c r="BE178" s="792"/>
    </row>
    <row r="179" spans="2:57" s="155" customFormat="1" ht="15.75" customHeight="1">
      <c r="B179" s="156"/>
      <c r="C179" s="157"/>
      <c r="D179" s="158"/>
      <c r="E179" s="1"/>
      <c r="F179" s="1"/>
      <c r="G179" s="1"/>
      <c r="H179" s="1"/>
      <c r="I179" s="1"/>
      <c r="J179" s="1"/>
      <c r="K179" s="3"/>
      <c r="L179" s="745"/>
      <c r="M179" s="746"/>
      <c r="N179" s="746"/>
      <c r="O179" s="746"/>
      <c r="P179" s="746"/>
      <c r="Q179" s="746"/>
      <c r="R179" s="746"/>
      <c r="S179" s="746"/>
      <c r="T179" s="746"/>
      <c r="U179" s="746"/>
      <c r="V179" s="746"/>
      <c r="W179" s="746"/>
      <c r="X179" s="746"/>
      <c r="Y179" s="746"/>
      <c r="Z179" s="747"/>
      <c r="AA179" s="751"/>
      <c r="AB179" s="752"/>
      <c r="AC179" s="752"/>
      <c r="AD179" s="752"/>
      <c r="AE179" s="752"/>
      <c r="AF179" s="753"/>
      <c r="AG179" s="760"/>
      <c r="AH179" s="761"/>
      <c r="AI179" s="761"/>
      <c r="AJ179" s="761"/>
      <c r="AK179" s="761"/>
      <c r="AL179" s="762"/>
      <c r="AM179" s="769"/>
      <c r="AN179" s="770"/>
      <c r="AO179" s="770"/>
      <c r="AP179" s="770"/>
      <c r="AQ179" s="771"/>
      <c r="AR179" s="780">
        <f>AG179*AM179</f>
        <v>0</v>
      </c>
      <c r="AS179" s="780"/>
      <c r="AT179" s="780"/>
      <c r="AU179" s="780"/>
      <c r="AV179" s="780"/>
      <c r="AW179" s="781"/>
      <c r="AX179" s="782"/>
      <c r="AY179" s="787"/>
      <c r="AZ179" s="787"/>
      <c r="BA179" s="787"/>
      <c r="BB179" s="787"/>
      <c r="BC179" s="787"/>
      <c r="BD179" s="787"/>
      <c r="BE179" s="788"/>
    </row>
    <row r="180" spans="2:57" s="155" customFormat="1" ht="15.75" customHeight="1">
      <c r="B180" s="156"/>
      <c r="C180" s="157"/>
      <c r="D180" s="159"/>
      <c r="E180" s="2"/>
      <c r="F180" s="2"/>
      <c r="G180" s="2"/>
      <c r="H180" s="2"/>
      <c r="I180" s="2"/>
      <c r="J180" s="2"/>
      <c r="K180" s="4"/>
      <c r="L180" s="748"/>
      <c r="M180" s="749"/>
      <c r="N180" s="749"/>
      <c r="O180" s="749"/>
      <c r="P180" s="749"/>
      <c r="Q180" s="749"/>
      <c r="R180" s="749"/>
      <c r="S180" s="749"/>
      <c r="T180" s="749"/>
      <c r="U180" s="749"/>
      <c r="V180" s="749"/>
      <c r="W180" s="749"/>
      <c r="X180" s="749"/>
      <c r="Y180" s="749"/>
      <c r="Z180" s="750"/>
      <c r="AA180" s="754"/>
      <c r="AB180" s="755"/>
      <c r="AC180" s="755"/>
      <c r="AD180" s="755"/>
      <c r="AE180" s="755"/>
      <c r="AF180" s="756"/>
      <c r="AG180" s="763"/>
      <c r="AH180" s="764"/>
      <c r="AI180" s="764"/>
      <c r="AJ180" s="764"/>
      <c r="AK180" s="764"/>
      <c r="AL180" s="765"/>
      <c r="AM180" s="772"/>
      <c r="AN180" s="773"/>
      <c r="AO180" s="773"/>
      <c r="AP180" s="773"/>
      <c r="AQ180" s="774"/>
      <c r="AR180" s="780"/>
      <c r="AS180" s="780"/>
      <c r="AT180" s="780"/>
      <c r="AU180" s="780"/>
      <c r="AV180" s="780"/>
      <c r="AW180" s="783"/>
      <c r="AX180" s="784"/>
      <c r="AY180" s="789"/>
      <c r="AZ180" s="789"/>
      <c r="BA180" s="789"/>
      <c r="BB180" s="789"/>
      <c r="BC180" s="789"/>
      <c r="BD180" s="789"/>
      <c r="BE180" s="790"/>
    </row>
    <row r="181" spans="2:57" s="155" customFormat="1" ht="15.75" customHeight="1">
      <c r="B181" s="156"/>
      <c r="C181" s="157"/>
      <c r="D181" s="160" t="s">
        <v>204</v>
      </c>
      <c r="E181" s="740" t="s">
        <v>205</v>
      </c>
      <c r="F181" s="740"/>
      <c r="G181" s="740"/>
      <c r="H181" s="740"/>
      <c r="I181" s="740"/>
      <c r="J181" s="740"/>
      <c r="K181" s="741"/>
      <c r="L181" s="742"/>
      <c r="M181" s="743"/>
      <c r="N181" s="743"/>
      <c r="O181" s="743"/>
      <c r="P181" s="743"/>
      <c r="Q181" s="743"/>
      <c r="R181" s="743"/>
      <c r="S181" s="743"/>
      <c r="T181" s="743"/>
      <c r="U181" s="743"/>
      <c r="V181" s="743"/>
      <c r="W181" s="743"/>
      <c r="X181" s="743"/>
      <c r="Y181" s="743"/>
      <c r="Z181" s="744"/>
      <c r="AA181" s="757"/>
      <c r="AB181" s="758"/>
      <c r="AC181" s="758"/>
      <c r="AD181" s="758"/>
      <c r="AE181" s="758"/>
      <c r="AF181" s="759"/>
      <c r="AG181" s="766"/>
      <c r="AH181" s="767"/>
      <c r="AI181" s="767"/>
      <c r="AJ181" s="767"/>
      <c r="AK181" s="767"/>
      <c r="AL181" s="768"/>
      <c r="AM181" s="775"/>
      <c r="AN181" s="776"/>
      <c r="AO181" s="776"/>
      <c r="AP181" s="776"/>
      <c r="AQ181" s="777"/>
      <c r="AR181" s="780"/>
      <c r="AS181" s="780"/>
      <c r="AT181" s="780"/>
      <c r="AU181" s="780"/>
      <c r="AV181" s="780"/>
      <c r="AW181" s="785"/>
      <c r="AX181" s="786"/>
      <c r="AY181" s="791"/>
      <c r="AZ181" s="791"/>
      <c r="BA181" s="791"/>
      <c r="BB181" s="791"/>
      <c r="BC181" s="791"/>
      <c r="BD181" s="791"/>
      <c r="BE181" s="792"/>
    </row>
    <row r="182" spans="2:57" s="155" customFormat="1" ht="15.75" customHeight="1">
      <c r="B182" s="156"/>
      <c r="C182" s="157"/>
      <c r="D182" s="158"/>
      <c r="E182" s="1"/>
      <c r="F182" s="1"/>
      <c r="G182" s="1"/>
      <c r="H182" s="1"/>
      <c r="I182" s="1"/>
      <c r="J182" s="1"/>
      <c r="K182" s="3"/>
      <c r="L182" s="745"/>
      <c r="M182" s="746"/>
      <c r="N182" s="746"/>
      <c r="O182" s="746"/>
      <c r="P182" s="746"/>
      <c r="Q182" s="746"/>
      <c r="R182" s="746"/>
      <c r="S182" s="746"/>
      <c r="T182" s="746"/>
      <c r="U182" s="746"/>
      <c r="V182" s="746"/>
      <c r="W182" s="746"/>
      <c r="X182" s="746"/>
      <c r="Y182" s="746"/>
      <c r="Z182" s="747"/>
      <c r="AA182" s="751"/>
      <c r="AB182" s="752"/>
      <c r="AC182" s="752"/>
      <c r="AD182" s="752"/>
      <c r="AE182" s="752"/>
      <c r="AF182" s="753"/>
      <c r="AG182" s="760"/>
      <c r="AH182" s="761"/>
      <c r="AI182" s="761"/>
      <c r="AJ182" s="761"/>
      <c r="AK182" s="761"/>
      <c r="AL182" s="762"/>
      <c r="AM182" s="769"/>
      <c r="AN182" s="770"/>
      <c r="AO182" s="770"/>
      <c r="AP182" s="770"/>
      <c r="AQ182" s="771"/>
      <c r="AR182" s="780">
        <f>AG182*AM182</f>
        <v>0</v>
      </c>
      <c r="AS182" s="780"/>
      <c r="AT182" s="780"/>
      <c r="AU182" s="780"/>
      <c r="AV182" s="780"/>
      <c r="AW182" s="781"/>
      <c r="AX182" s="782"/>
      <c r="AY182" s="787"/>
      <c r="AZ182" s="787"/>
      <c r="BA182" s="787"/>
      <c r="BB182" s="787"/>
      <c r="BC182" s="787"/>
      <c r="BD182" s="787"/>
      <c r="BE182" s="788"/>
    </row>
    <row r="183" spans="2:57" s="155" customFormat="1" ht="15.75" customHeight="1">
      <c r="B183" s="156"/>
      <c r="C183" s="157"/>
      <c r="D183" s="159"/>
      <c r="E183" s="2"/>
      <c r="F183" s="2"/>
      <c r="G183" s="2"/>
      <c r="H183" s="2"/>
      <c r="I183" s="2"/>
      <c r="J183" s="2"/>
      <c r="K183" s="4"/>
      <c r="L183" s="748"/>
      <c r="M183" s="749"/>
      <c r="N183" s="749"/>
      <c r="O183" s="749"/>
      <c r="P183" s="749"/>
      <c r="Q183" s="749"/>
      <c r="R183" s="749"/>
      <c r="S183" s="749"/>
      <c r="T183" s="749"/>
      <c r="U183" s="749"/>
      <c r="V183" s="749"/>
      <c r="W183" s="749"/>
      <c r="X183" s="749"/>
      <c r="Y183" s="749"/>
      <c r="Z183" s="750"/>
      <c r="AA183" s="754"/>
      <c r="AB183" s="755"/>
      <c r="AC183" s="755"/>
      <c r="AD183" s="755"/>
      <c r="AE183" s="755"/>
      <c r="AF183" s="756"/>
      <c r="AG183" s="763"/>
      <c r="AH183" s="764"/>
      <c r="AI183" s="764"/>
      <c r="AJ183" s="764"/>
      <c r="AK183" s="764"/>
      <c r="AL183" s="765"/>
      <c r="AM183" s="772"/>
      <c r="AN183" s="773"/>
      <c r="AO183" s="773"/>
      <c r="AP183" s="773"/>
      <c r="AQ183" s="774"/>
      <c r="AR183" s="780"/>
      <c r="AS183" s="780"/>
      <c r="AT183" s="780"/>
      <c r="AU183" s="780"/>
      <c r="AV183" s="780"/>
      <c r="AW183" s="783"/>
      <c r="AX183" s="784"/>
      <c r="AY183" s="789"/>
      <c r="AZ183" s="789"/>
      <c r="BA183" s="789"/>
      <c r="BB183" s="789"/>
      <c r="BC183" s="789"/>
      <c r="BD183" s="789"/>
      <c r="BE183" s="790"/>
    </row>
    <row r="184" spans="2:57" s="155" customFormat="1" ht="15.75" customHeight="1">
      <c r="B184" s="156"/>
      <c r="C184" s="157"/>
      <c r="D184" s="160" t="s">
        <v>204</v>
      </c>
      <c r="E184" s="740" t="s">
        <v>205</v>
      </c>
      <c r="F184" s="740"/>
      <c r="G184" s="740"/>
      <c r="H184" s="740"/>
      <c r="I184" s="740"/>
      <c r="J184" s="740"/>
      <c r="K184" s="741"/>
      <c r="L184" s="742"/>
      <c r="M184" s="743"/>
      <c r="N184" s="743"/>
      <c r="O184" s="743"/>
      <c r="P184" s="743"/>
      <c r="Q184" s="743"/>
      <c r="R184" s="743"/>
      <c r="S184" s="743"/>
      <c r="T184" s="743"/>
      <c r="U184" s="743"/>
      <c r="V184" s="743"/>
      <c r="W184" s="743"/>
      <c r="X184" s="743"/>
      <c r="Y184" s="743"/>
      <c r="Z184" s="744"/>
      <c r="AA184" s="757"/>
      <c r="AB184" s="758"/>
      <c r="AC184" s="758"/>
      <c r="AD184" s="758"/>
      <c r="AE184" s="758"/>
      <c r="AF184" s="759"/>
      <c r="AG184" s="766"/>
      <c r="AH184" s="767"/>
      <c r="AI184" s="767"/>
      <c r="AJ184" s="767"/>
      <c r="AK184" s="767"/>
      <c r="AL184" s="768"/>
      <c r="AM184" s="775"/>
      <c r="AN184" s="776"/>
      <c r="AO184" s="776"/>
      <c r="AP184" s="776"/>
      <c r="AQ184" s="777"/>
      <c r="AR184" s="780"/>
      <c r="AS184" s="780"/>
      <c r="AT184" s="780"/>
      <c r="AU184" s="780"/>
      <c r="AV184" s="780"/>
      <c r="AW184" s="785"/>
      <c r="AX184" s="786"/>
      <c r="AY184" s="791"/>
      <c r="AZ184" s="791"/>
      <c r="BA184" s="791"/>
      <c r="BB184" s="791"/>
      <c r="BC184" s="791"/>
      <c r="BD184" s="791"/>
      <c r="BE184" s="792"/>
    </row>
    <row r="185" spans="2:57" s="155" customFormat="1" ht="15.75" customHeight="1">
      <c r="B185" s="156"/>
      <c r="C185" s="157"/>
      <c r="D185" s="158"/>
      <c r="E185" s="1"/>
      <c r="F185" s="1"/>
      <c r="G185" s="1"/>
      <c r="H185" s="1"/>
      <c r="I185" s="1"/>
      <c r="J185" s="1"/>
      <c r="K185" s="3"/>
      <c r="L185" s="745"/>
      <c r="M185" s="746"/>
      <c r="N185" s="746"/>
      <c r="O185" s="746"/>
      <c r="P185" s="746"/>
      <c r="Q185" s="746"/>
      <c r="R185" s="746"/>
      <c r="S185" s="746"/>
      <c r="T185" s="746"/>
      <c r="U185" s="746"/>
      <c r="V185" s="746"/>
      <c r="W185" s="746"/>
      <c r="X185" s="746"/>
      <c r="Y185" s="746"/>
      <c r="Z185" s="747"/>
      <c r="AA185" s="751"/>
      <c r="AB185" s="752"/>
      <c r="AC185" s="752"/>
      <c r="AD185" s="752"/>
      <c r="AE185" s="752"/>
      <c r="AF185" s="753"/>
      <c r="AG185" s="760"/>
      <c r="AH185" s="761"/>
      <c r="AI185" s="761"/>
      <c r="AJ185" s="761"/>
      <c r="AK185" s="761"/>
      <c r="AL185" s="762"/>
      <c r="AM185" s="769"/>
      <c r="AN185" s="770"/>
      <c r="AO185" s="770"/>
      <c r="AP185" s="770"/>
      <c r="AQ185" s="771"/>
      <c r="AR185" s="780">
        <f>AG185*AM185</f>
        <v>0</v>
      </c>
      <c r="AS185" s="780"/>
      <c r="AT185" s="780"/>
      <c r="AU185" s="780"/>
      <c r="AV185" s="780"/>
      <c r="AW185" s="781"/>
      <c r="AX185" s="782"/>
      <c r="AY185" s="787"/>
      <c r="AZ185" s="787"/>
      <c r="BA185" s="787"/>
      <c r="BB185" s="787"/>
      <c r="BC185" s="787"/>
      <c r="BD185" s="787"/>
      <c r="BE185" s="788"/>
    </row>
    <row r="186" spans="2:57" s="155" customFormat="1" ht="15.75" customHeight="1">
      <c r="B186" s="156"/>
      <c r="C186" s="157"/>
      <c r="D186" s="159"/>
      <c r="E186" s="2"/>
      <c r="F186" s="2"/>
      <c r="G186" s="2"/>
      <c r="H186" s="2"/>
      <c r="I186" s="2"/>
      <c r="J186" s="2"/>
      <c r="K186" s="4"/>
      <c r="L186" s="748"/>
      <c r="M186" s="749"/>
      <c r="N186" s="749"/>
      <c r="O186" s="749"/>
      <c r="P186" s="749"/>
      <c r="Q186" s="749"/>
      <c r="R186" s="749"/>
      <c r="S186" s="749"/>
      <c r="T186" s="749"/>
      <c r="U186" s="749"/>
      <c r="V186" s="749"/>
      <c r="W186" s="749"/>
      <c r="X186" s="749"/>
      <c r="Y186" s="749"/>
      <c r="Z186" s="750"/>
      <c r="AA186" s="754"/>
      <c r="AB186" s="755"/>
      <c r="AC186" s="755"/>
      <c r="AD186" s="755"/>
      <c r="AE186" s="755"/>
      <c r="AF186" s="756"/>
      <c r="AG186" s="763"/>
      <c r="AH186" s="764"/>
      <c r="AI186" s="764"/>
      <c r="AJ186" s="764"/>
      <c r="AK186" s="764"/>
      <c r="AL186" s="765"/>
      <c r="AM186" s="772"/>
      <c r="AN186" s="773"/>
      <c r="AO186" s="773"/>
      <c r="AP186" s="773"/>
      <c r="AQ186" s="774"/>
      <c r="AR186" s="780"/>
      <c r="AS186" s="780"/>
      <c r="AT186" s="780"/>
      <c r="AU186" s="780"/>
      <c r="AV186" s="780"/>
      <c r="AW186" s="783"/>
      <c r="AX186" s="784"/>
      <c r="AY186" s="789"/>
      <c r="AZ186" s="789"/>
      <c r="BA186" s="789"/>
      <c r="BB186" s="789"/>
      <c r="BC186" s="789"/>
      <c r="BD186" s="789"/>
      <c r="BE186" s="790"/>
    </row>
    <row r="187" spans="2:57" s="155" customFormat="1" ht="15.75" customHeight="1">
      <c r="B187" s="156"/>
      <c r="C187" s="157"/>
      <c r="D187" s="160" t="s">
        <v>204</v>
      </c>
      <c r="E187" s="740" t="s">
        <v>205</v>
      </c>
      <c r="F187" s="740"/>
      <c r="G187" s="740"/>
      <c r="H187" s="740"/>
      <c r="I187" s="740"/>
      <c r="J187" s="740"/>
      <c r="K187" s="741"/>
      <c r="L187" s="742"/>
      <c r="M187" s="743"/>
      <c r="N187" s="743"/>
      <c r="O187" s="743"/>
      <c r="P187" s="743"/>
      <c r="Q187" s="743"/>
      <c r="R187" s="743"/>
      <c r="S187" s="743"/>
      <c r="T187" s="743"/>
      <c r="U187" s="743"/>
      <c r="V187" s="743"/>
      <c r="W187" s="743"/>
      <c r="X187" s="743"/>
      <c r="Y187" s="743"/>
      <c r="Z187" s="744"/>
      <c r="AA187" s="757"/>
      <c r="AB187" s="758"/>
      <c r="AC187" s="758"/>
      <c r="AD187" s="758"/>
      <c r="AE187" s="758"/>
      <c r="AF187" s="759"/>
      <c r="AG187" s="766"/>
      <c r="AH187" s="767"/>
      <c r="AI187" s="767"/>
      <c r="AJ187" s="767"/>
      <c r="AK187" s="767"/>
      <c r="AL187" s="768"/>
      <c r="AM187" s="775"/>
      <c r="AN187" s="776"/>
      <c r="AO187" s="776"/>
      <c r="AP187" s="776"/>
      <c r="AQ187" s="777"/>
      <c r="AR187" s="780"/>
      <c r="AS187" s="780"/>
      <c r="AT187" s="780"/>
      <c r="AU187" s="780"/>
      <c r="AV187" s="780"/>
      <c r="AW187" s="785"/>
      <c r="AX187" s="786"/>
      <c r="AY187" s="791"/>
      <c r="AZ187" s="791"/>
      <c r="BA187" s="791"/>
      <c r="BB187" s="791"/>
      <c r="BC187" s="791"/>
      <c r="BD187" s="791"/>
      <c r="BE187" s="792"/>
    </row>
    <row r="188" spans="2:57" s="155" customFormat="1" ht="15.75" customHeight="1">
      <c r="B188" s="156"/>
      <c r="C188" s="157"/>
      <c r="D188" s="158"/>
      <c r="E188" s="1"/>
      <c r="F188" s="1"/>
      <c r="G188" s="1"/>
      <c r="H188" s="1"/>
      <c r="I188" s="1"/>
      <c r="J188" s="1"/>
      <c r="K188" s="3"/>
      <c r="L188" s="745"/>
      <c r="M188" s="746"/>
      <c r="N188" s="746"/>
      <c r="O188" s="746"/>
      <c r="P188" s="746"/>
      <c r="Q188" s="746"/>
      <c r="R188" s="746"/>
      <c r="S188" s="746"/>
      <c r="T188" s="746"/>
      <c r="U188" s="746"/>
      <c r="V188" s="746"/>
      <c r="W188" s="746"/>
      <c r="X188" s="746"/>
      <c r="Y188" s="746"/>
      <c r="Z188" s="747"/>
      <c r="AA188" s="751"/>
      <c r="AB188" s="752"/>
      <c r="AC188" s="752"/>
      <c r="AD188" s="752"/>
      <c r="AE188" s="752"/>
      <c r="AF188" s="753"/>
      <c r="AG188" s="760"/>
      <c r="AH188" s="761"/>
      <c r="AI188" s="761"/>
      <c r="AJ188" s="761"/>
      <c r="AK188" s="761"/>
      <c r="AL188" s="762"/>
      <c r="AM188" s="769"/>
      <c r="AN188" s="770"/>
      <c r="AO188" s="770"/>
      <c r="AP188" s="770"/>
      <c r="AQ188" s="771"/>
      <c r="AR188" s="780">
        <f>AG188*AM188</f>
        <v>0</v>
      </c>
      <c r="AS188" s="780"/>
      <c r="AT188" s="780"/>
      <c r="AU188" s="780"/>
      <c r="AV188" s="780"/>
      <c r="AW188" s="781"/>
      <c r="AX188" s="782"/>
      <c r="AY188" s="787"/>
      <c r="AZ188" s="787"/>
      <c r="BA188" s="787"/>
      <c r="BB188" s="787"/>
      <c r="BC188" s="787"/>
      <c r="BD188" s="787"/>
      <c r="BE188" s="788"/>
    </row>
    <row r="189" spans="2:57" s="155" customFormat="1" ht="15.75" customHeight="1">
      <c r="B189" s="156"/>
      <c r="C189" s="157"/>
      <c r="D189" s="159"/>
      <c r="E189" s="2"/>
      <c r="F189" s="2"/>
      <c r="G189" s="2"/>
      <c r="H189" s="2"/>
      <c r="I189" s="2"/>
      <c r="J189" s="2"/>
      <c r="K189" s="4"/>
      <c r="L189" s="748"/>
      <c r="M189" s="749"/>
      <c r="N189" s="749"/>
      <c r="O189" s="749"/>
      <c r="P189" s="749"/>
      <c r="Q189" s="749"/>
      <c r="R189" s="749"/>
      <c r="S189" s="749"/>
      <c r="T189" s="749"/>
      <c r="U189" s="749"/>
      <c r="V189" s="749"/>
      <c r="W189" s="749"/>
      <c r="X189" s="749"/>
      <c r="Y189" s="749"/>
      <c r="Z189" s="750"/>
      <c r="AA189" s="754"/>
      <c r="AB189" s="755"/>
      <c r="AC189" s="755"/>
      <c r="AD189" s="755"/>
      <c r="AE189" s="755"/>
      <c r="AF189" s="756"/>
      <c r="AG189" s="763"/>
      <c r="AH189" s="764"/>
      <c r="AI189" s="764"/>
      <c r="AJ189" s="764"/>
      <c r="AK189" s="764"/>
      <c r="AL189" s="765"/>
      <c r="AM189" s="772"/>
      <c r="AN189" s="773"/>
      <c r="AO189" s="773"/>
      <c r="AP189" s="773"/>
      <c r="AQ189" s="774"/>
      <c r="AR189" s="780"/>
      <c r="AS189" s="780"/>
      <c r="AT189" s="780"/>
      <c r="AU189" s="780"/>
      <c r="AV189" s="780"/>
      <c r="AW189" s="783"/>
      <c r="AX189" s="784"/>
      <c r="AY189" s="789"/>
      <c r="AZ189" s="789"/>
      <c r="BA189" s="789"/>
      <c r="BB189" s="789"/>
      <c r="BC189" s="789"/>
      <c r="BD189" s="789"/>
      <c r="BE189" s="790"/>
    </row>
    <row r="190" spans="2:57" s="155" customFormat="1" ht="15.75" customHeight="1">
      <c r="B190" s="156"/>
      <c r="C190" s="157"/>
      <c r="D190" s="160" t="s">
        <v>212</v>
      </c>
      <c r="E190" s="740" t="s">
        <v>213</v>
      </c>
      <c r="F190" s="740"/>
      <c r="G190" s="740"/>
      <c r="H190" s="740"/>
      <c r="I190" s="740"/>
      <c r="J190" s="740"/>
      <c r="K190" s="741"/>
      <c r="L190" s="742"/>
      <c r="M190" s="743"/>
      <c r="N190" s="743"/>
      <c r="O190" s="743"/>
      <c r="P190" s="743"/>
      <c r="Q190" s="743"/>
      <c r="R190" s="743"/>
      <c r="S190" s="743"/>
      <c r="T190" s="743"/>
      <c r="U190" s="743"/>
      <c r="V190" s="743"/>
      <c r="W190" s="743"/>
      <c r="X190" s="743"/>
      <c r="Y190" s="743"/>
      <c r="Z190" s="744"/>
      <c r="AA190" s="757"/>
      <c r="AB190" s="758"/>
      <c r="AC190" s="758"/>
      <c r="AD190" s="758"/>
      <c r="AE190" s="758"/>
      <c r="AF190" s="759"/>
      <c r="AG190" s="766"/>
      <c r="AH190" s="767"/>
      <c r="AI190" s="767"/>
      <c r="AJ190" s="767"/>
      <c r="AK190" s="767"/>
      <c r="AL190" s="768"/>
      <c r="AM190" s="775"/>
      <c r="AN190" s="776"/>
      <c r="AO190" s="776"/>
      <c r="AP190" s="776"/>
      <c r="AQ190" s="777"/>
      <c r="AR190" s="780"/>
      <c r="AS190" s="780"/>
      <c r="AT190" s="780"/>
      <c r="AU190" s="780"/>
      <c r="AV190" s="780"/>
      <c r="AW190" s="785"/>
      <c r="AX190" s="786"/>
      <c r="AY190" s="791"/>
      <c r="AZ190" s="791"/>
      <c r="BA190" s="791"/>
      <c r="BB190" s="791"/>
      <c r="BC190" s="791"/>
      <c r="BD190" s="791"/>
      <c r="BE190" s="792"/>
    </row>
    <row r="191" spans="2:57" s="155" customFormat="1" ht="15.75" customHeight="1">
      <c r="B191" s="156"/>
      <c r="C191" s="157"/>
      <c r="D191" s="158"/>
      <c r="E191" s="1"/>
      <c r="F191" s="1"/>
      <c r="G191" s="1"/>
      <c r="H191" s="1"/>
      <c r="I191" s="1"/>
      <c r="J191" s="1"/>
      <c r="K191" s="3"/>
      <c r="L191" s="745"/>
      <c r="M191" s="746"/>
      <c r="N191" s="746"/>
      <c r="O191" s="746"/>
      <c r="P191" s="746"/>
      <c r="Q191" s="746"/>
      <c r="R191" s="746"/>
      <c r="S191" s="746"/>
      <c r="T191" s="746"/>
      <c r="U191" s="746"/>
      <c r="V191" s="746"/>
      <c r="W191" s="746"/>
      <c r="X191" s="746"/>
      <c r="Y191" s="746"/>
      <c r="Z191" s="747"/>
      <c r="AA191" s="751"/>
      <c r="AB191" s="752"/>
      <c r="AC191" s="752"/>
      <c r="AD191" s="752"/>
      <c r="AE191" s="752"/>
      <c r="AF191" s="753"/>
      <c r="AG191" s="760"/>
      <c r="AH191" s="761"/>
      <c r="AI191" s="761"/>
      <c r="AJ191" s="761"/>
      <c r="AK191" s="761"/>
      <c r="AL191" s="762"/>
      <c r="AM191" s="769"/>
      <c r="AN191" s="770"/>
      <c r="AO191" s="770"/>
      <c r="AP191" s="770"/>
      <c r="AQ191" s="771"/>
      <c r="AR191" s="780">
        <f>AG191*AM191</f>
        <v>0</v>
      </c>
      <c r="AS191" s="780"/>
      <c r="AT191" s="780"/>
      <c r="AU191" s="780"/>
      <c r="AV191" s="780"/>
      <c r="AW191" s="781"/>
      <c r="AX191" s="782"/>
      <c r="AY191" s="787"/>
      <c r="AZ191" s="787"/>
      <c r="BA191" s="787"/>
      <c r="BB191" s="787"/>
      <c r="BC191" s="787"/>
      <c r="BD191" s="787"/>
      <c r="BE191" s="788"/>
    </row>
    <row r="192" spans="2:57" s="155" customFormat="1" ht="15.75" customHeight="1">
      <c r="B192" s="156"/>
      <c r="C192" s="157"/>
      <c r="D192" s="159"/>
      <c r="E192" s="2"/>
      <c r="F192" s="2"/>
      <c r="G192" s="2"/>
      <c r="H192" s="2"/>
      <c r="I192" s="2"/>
      <c r="J192" s="2"/>
      <c r="K192" s="4"/>
      <c r="L192" s="748"/>
      <c r="M192" s="749"/>
      <c r="N192" s="749"/>
      <c r="O192" s="749"/>
      <c r="P192" s="749"/>
      <c r="Q192" s="749"/>
      <c r="R192" s="749"/>
      <c r="S192" s="749"/>
      <c r="T192" s="749"/>
      <c r="U192" s="749"/>
      <c r="V192" s="749"/>
      <c r="W192" s="749"/>
      <c r="X192" s="749"/>
      <c r="Y192" s="749"/>
      <c r="Z192" s="750"/>
      <c r="AA192" s="754"/>
      <c r="AB192" s="755"/>
      <c r="AC192" s="755"/>
      <c r="AD192" s="755"/>
      <c r="AE192" s="755"/>
      <c r="AF192" s="756"/>
      <c r="AG192" s="763"/>
      <c r="AH192" s="764"/>
      <c r="AI192" s="764"/>
      <c r="AJ192" s="764"/>
      <c r="AK192" s="764"/>
      <c r="AL192" s="765"/>
      <c r="AM192" s="772"/>
      <c r="AN192" s="773"/>
      <c r="AO192" s="773"/>
      <c r="AP192" s="773"/>
      <c r="AQ192" s="774"/>
      <c r="AR192" s="780"/>
      <c r="AS192" s="780"/>
      <c r="AT192" s="780"/>
      <c r="AU192" s="780"/>
      <c r="AV192" s="780"/>
      <c r="AW192" s="783"/>
      <c r="AX192" s="784"/>
      <c r="AY192" s="789"/>
      <c r="AZ192" s="789"/>
      <c r="BA192" s="789"/>
      <c r="BB192" s="789"/>
      <c r="BC192" s="789"/>
      <c r="BD192" s="789"/>
      <c r="BE192" s="790"/>
    </row>
    <row r="193" spans="2:57" s="155" customFormat="1" ht="15.75" customHeight="1">
      <c r="B193" s="156"/>
      <c r="C193" s="157"/>
      <c r="D193" s="160" t="s">
        <v>204</v>
      </c>
      <c r="E193" s="740" t="s">
        <v>205</v>
      </c>
      <c r="F193" s="740"/>
      <c r="G193" s="740"/>
      <c r="H193" s="740"/>
      <c r="I193" s="740"/>
      <c r="J193" s="740"/>
      <c r="K193" s="741"/>
      <c r="L193" s="742"/>
      <c r="M193" s="743"/>
      <c r="N193" s="743"/>
      <c r="O193" s="743"/>
      <c r="P193" s="743"/>
      <c r="Q193" s="743"/>
      <c r="R193" s="743"/>
      <c r="S193" s="743"/>
      <c r="T193" s="743"/>
      <c r="U193" s="743"/>
      <c r="V193" s="743"/>
      <c r="W193" s="743"/>
      <c r="X193" s="743"/>
      <c r="Y193" s="743"/>
      <c r="Z193" s="744"/>
      <c r="AA193" s="757"/>
      <c r="AB193" s="758"/>
      <c r="AC193" s="758"/>
      <c r="AD193" s="758"/>
      <c r="AE193" s="758"/>
      <c r="AF193" s="759"/>
      <c r="AG193" s="766"/>
      <c r="AH193" s="767"/>
      <c r="AI193" s="767"/>
      <c r="AJ193" s="767"/>
      <c r="AK193" s="767"/>
      <c r="AL193" s="768"/>
      <c r="AM193" s="775"/>
      <c r="AN193" s="776"/>
      <c r="AO193" s="776"/>
      <c r="AP193" s="776"/>
      <c r="AQ193" s="777"/>
      <c r="AR193" s="780"/>
      <c r="AS193" s="780"/>
      <c r="AT193" s="780"/>
      <c r="AU193" s="780"/>
      <c r="AV193" s="780"/>
      <c r="AW193" s="785"/>
      <c r="AX193" s="786"/>
      <c r="AY193" s="791"/>
      <c r="AZ193" s="791"/>
      <c r="BA193" s="791"/>
      <c r="BB193" s="791"/>
      <c r="BC193" s="791"/>
      <c r="BD193" s="791"/>
      <c r="BE193" s="792"/>
    </row>
    <row r="194" spans="2:57" s="155" customFormat="1" ht="15.75" customHeight="1">
      <c r="B194" s="156"/>
      <c r="C194" s="157"/>
      <c r="D194" s="158"/>
      <c r="E194" s="1"/>
      <c r="F194" s="1"/>
      <c r="G194" s="1"/>
      <c r="H194" s="1"/>
      <c r="I194" s="1"/>
      <c r="J194" s="1"/>
      <c r="K194" s="3"/>
      <c r="L194" s="745"/>
      <c r="M194" s="746"/>
      <c r="N194" s="746"/>
      <c r="O194" s="746"/>
      <c r="P194" s="746"/>
      <c r="Q194" s="746"/>
      <c r="R194" s="746"/>
      <c r="S194" s="746"/>
      <c r="T194" s="746"/>
      <c r="U194" s="746"/>
      <c r="V194" s="746"/>
      <c r="W194" s="746"/>
      <c r="X194" s="746"/>
      <c r="Y194" s="746"/>
      <c r="Z194" s="747"/>
      <c r="AA194" s="751"/>
      <c r="AB194" s="752"/>
      <c r="AC194" s="752"/>
      <c r="AD194" s="752"/>
      <c r="AE194" s="752"/>
      <c r="AF194" s="753"/>
      <c r="AG194" s="760"/>
      <c r="AH194" s="761"/>
      <c r="AI194" s="761"/>
      <c r="AJ194" s="761"/>
      <c r="AK194" s="761"/>
      <c r="AL194" s="762"/>
      <c r="AM194" s="769"/>
      <c r="AN194" s="770"/>
      <c r="AO194" s="770"/>
      <c r="AP194" s="770"/>
      <c r="AQ194" s="771"/>
      <c r="AR194" s="780">
        <f>AG194*AM194</f>
        <v>0</v>
      </c>
      <c r="AS194" s="780"/>
      <c r="AT194" s="780"/>
      <c r="AU194" s="780"/>
      <c r="AV194" s="780"/>
      <c r="AW194" s="781"/>
      <c r="AX194" s="782"/>
      <c r="AY194" s="787"/>
      <c r="AZ194" s="787"/>
      <c r="BA194" s="787"/>
      <c r="BB194" s="787"/>
      <c r="BC194" s="787"/>
      <c r="BD194" s="787"/>
      <c r="BE194" s="788"/>
    </row>
    <row r="195" spans="2:57" s="155" customFormat="1" ht="15.75" customHeight="1">
      <c r="B195" s="156"/>
      <c r="C195" s="157"/>
      <c r="D195" s="159"/>
      <c r="E195" s="2"/>
      <c r="F195" s="2"/>
      <c r="G195" s="2"/>
      <c r="H195" s="2"/>
      <c r="I195" s="2"/>
      <c r="J195" s="2"/>
      <c r="K195" s="4"/>
      <c r="L195" s="748"/>
      <c r="M195" s="749"/>
      <c r="N195" s="749"/>
      <c r="O195" s="749"/>
      <c r="P195" s="749"/>
      <c r="Q195" s="749"/>
      <c r="R195" s="749"/>
      <c r="S195" s="749"/>
      <c r="T195" s="749"/>
      <c r="U195" s="749"/>
      <c r="V195" s="749"/>
      <c r="W195" s="749"/>
      <c r="X195" s="749"/>
      <c r="Y195" s="749"/>
      <c r="Z195" s="750"/>
      <c r="AA195" s="754"/>
      <c r="AB195" s="755"/>
      <c r="AC195" s="755"/>
      <c r="AD195" s="755"/>
      <c r="AE195" s="755"/>
      <c r="AF195" s="756"/>
      <c r="AG195" s="763"/>
      <c r="AH195" s="764"/>
      <c r="AI195" s="764"/>
      <c r="AJ195" s="764"/>
      <c r="AK195" s="764"/>
      <c r="AL195" s="765"/>
      <c r="AM195" s="772"/>
      <c r="AN195" s="773"/>
      <c r="AO195" s="773"/>
      <c r="AP195" s="773"/>
      <c r="AQ195" s="774"/>
      <c r="AR195" s="780"/>
      <c r="AS195" s="780"/>
      <c r="AT195" s="780"/>
      <c r="AU195" s="780"/>
      <c r="AV195" s="780"/>
      <c r="AW195" s="783"/>
      <c r="AX195" s="784"/>
      <c r="AY195" s="789"/>
      <c r="AZ195" s="789"/>
      <c r="BA195" s="789"/>
      <c r="BB195" s="789"/>
      <c r="BC195" s="789"/>
      <c r="BD195" s="789"/>
      <c r="BE195" s="790"/>
    </row>
    <row r="196" spans="2:57" s="155" customFormat="1" ht="15.75" customHeight="1">
      <c r="B196" s="156"/>
      <c r="C196" s="157"/>
      <c r="D196" s="160" t="s">
        <v>204</v>
      </c>
      <c r="E196" s="740" t="s">
        <v>205</v>
      </c>
      <c r="F196" s="740"/>
      <c r="G196" s="740"/>
      <c r="H196" s="740"/>
      <c r="I196" s="740"/>
      <c r="J196" s="740"/>
      <c r="K196" s="741"/>
      <c r="L196" s="742"/>
      <c r="M196" s="743"/>
      <c r="N196" s="743"/>
      <c r="O196" s="743"/>
      <c r="P196" s="743"/>
      <c r="Q196" s="743"/>
      <c r="R196" s="743"/>
      <c r="S196" s="743"/>
      <c r="T196" s="743"/>
      <c r="U196" s="743"/>
      <c r="V196" s="743"/>
      <c r="W196" s="743"/>
      <c r="X196" s="743"/>
      <c r="Y196" s="743"/>
      <c r="Z196" s="744"/>
      <c r="AA196" s="757"/>
      <c r="AB196" s="758"/>
      <c r="AC196" s="758"/>
      <c r="AD196" s="758"/>
      <c r="AE196" s="758"/>
      <c r="AF196" s="759"/>
      <c r="AG196" s="766"/>
      <c r="AH196" s="767"/>
      <c r="AI196" s="767"/>
      <c r="AJ196" s="767"/>
      <c r="AK196" s="767"/>
      <c r="AL196" s="768"/>
      <c r="AM196" s="775"/>
      <c r="AN196" s="776"/>
      <c r="AO196" s="776"/>
      <c r="AP196" s="776"/>
      <c r="AQ196" s="777"/>
      <c r="AR196" s="780"/>
      <c r="AS196" s="780"/>
      <c r="AT196" s="780"/>
      <c r="AU196" s="780"/>
      <c r="AV196" s="780"/>
      <c r="AW196" s="785"/>
      <c r="AX196" s="786"/>
      <c r="AY196" s="791"/>
      <c r="AZ196" s="791"/>
      <c r="BA196" s="791"/>
      <c r="BB196" s="791"/>
      <c r="BC196" s="791"/>
      <c r="BD196" s="791"/>
      <c r="BE196" s="792"/>
    </row>
    <row r="197" spans="2:57" s="155" customFormat="1" ht="15.75" customHeight="1">
      <c r="B197" s="156"/>
      <c r="C197" s="157"/>
      <c r="D197" s="158"/>
      <c r="E197" s="1"/>
      <c r="F197" s="1"/>
      <c r="G197" s="1"/>
      <c r="H197" s="1"/>
      <c r="I197" s="1"/>
      <c r="J197" s="1"/>
      <c r="K197" s="3"/>
      <c r="L197" s="745"/>
      <c r="M197" s="746"/>
      <c r="N197" s="746"/>
      <c r="O197" s="746"/>
      <c r="P197" s="746"/>
      <c r="Q197" s="746"/>
      <c r="R197" s="746"/>
      <c r="S197" s="746"/>
      <c r="T197" s="746"/>
      <c r="U197" s="746"/>
      <c r="V197" s="746"/>
      <c r="W197" s="746"/>
      <c r="X197" s="746"/>
      <c r="Y197" s="746"/>
      <c r="Z197" s="747"/>
      <c r="AA197" s="751"/>
      <c r="AB197" s="752"/>
      <c r="AC197" s="752"/>
      <c r="AD197" s="752"/>
      <c r="AE197" s="752"/>
      <c r="AF197" s="753"/>
      <c r="AG197" s="760"/>
      <c r="AH197" s="761"/>
      <c r="AI197" s="761"/>
      <c r="AJ197" s="761"/>
      <c r="AK197" s="761"/>
      <c r="AL197" s="762"/>
      <c r="AM197" s="769"/>
      <c r="AN197" s="770"/>
      <c r="AO197" s="770"/>
      <c r="AP197" s="770"/>
      <c r="AQ197" s="771"/>
      <c r="AR197" s="780">
        <f>AG197*AM197</f>
        <v>0</v>
      </c>
      <c r="AS197" s="780"/>
      <c r="AT197" s="780"/>
      <c r="AU197" s="780"/>
      <c r="AV197" s="780"/>
      <c r="AW197" s="781"/>
      <c r="AX197" s="782"/>
      <c r="AY197" s="787"/>
      <c r="AZ197" s="787"/>
      <c r="BA197" s="787"/>
      <c r="BB197" s="787"/>
      <c r="BC197" s="787"/>
      <c r="BD197" s="787"/>
      <c r="BE197" s="788"/>
    </row>
    <row r="198" spans="2:57" s="155" customFormat="1" ht="15.75" customHeight="1">
      <c r="B198" s="156"/>
      <c r="C198" s="157"/>
      <c r="D198" s="159"/>
      <c r="E198" s="2"/>
      <c r="F198" s="2"/>
      <c r="G198" s="2"/>
      <c r="H198" s="2"/>
      <c r="I198" s="2"/>
      <c r="J198" s="2"/>
      <c r="K198" s="4"/>
      <c r="L198" s="748"/>
      <c r="M198" s="749"/>
      <c r="N198" s="749"/>
      <c r="O198" s="749"/>
      <c r="P198" s="749"/>
      <c r="Q198" s="749"/>
      <c r="R198" s="749"/>
      <c r="S198" s="749"/>
      <c r="T198" s="749"/>
      <c r="U198" s="749"/>
      <c r="V198" s="749"/>
      <c r="W198" s="749"/>
      <c r="X198" s="749"/>
      <c r="Y198" s="749"/>
      <c r="Z198" s="750"/>
      <c r="AA198" s="754"/>
      <c r="AB198" s="755"/>
      <c r="AC198" s="755"/>
      <c r="AD198" s="755"/>
      <c r="AE198" s="755"/>
      <c r="AF198" s="756"/>
      <c r="AG198" s="763"/>
      <c r="AH198" s="764"/>
      <c r="AI198" s="764"/>
      <c r="AJ198" s="764"/>
      <c r="AK198" s="764"/>
      <c r="AL198" s="765"/>
      <c r="AM198" s="772"/>
      <c r="AN198" s="773"/>
      <c r="AO198" s="773"/>
      <c r="AP198" s="773"/>
      <c r="AQ198" s="774"/>
      <c r="AR198" s="780"/>
      <c r="AS198" s="780"/>
      <c r="AT198" s="780"/>
      <c r="AU198" s="780"/>
      <c r="AV198" s="780"/>
      <c r="AW198" s="783"/>
      <c r="AX198" s="784"/>
      <c r="AY198" s="789"/>
      <c r="AZ198" s="789"/>
      <c r="BA198" s="789"/>
      <c r="BB198" s="789"/>
      <c r="BC198" s="789"/>
      <c r="BD198" s="789"/>
      <c r="BE198" s="790"/>
    </row>
    <row r="199" spans="2:57" s="155" customFormat="1" ht="15.75" customHeight="1">
      <c r="B199" s="156"/>
      <c r="C199" s="157"/>
      <c r="D199" s="160" t="s">
        <v>214</v>
      </c>
      <c r="E199" s="740" t="s">
        <v>205</v>
      </c>
      <c r="F199" s="740"/>
      <c r="G199" s="740"/>
      <c r="H199" s="740"/>
      <c r="I199" s="740"/>
      <c r="J199" s="740"/>
      <c r="K199" s="741"/>
      <c r="L199" s="742"/>
      <c r="M199" s="743"/>
      <c r="N199" s="743"/>
      <c r="O199" s="743"/>
      <c r="P199" s="743"/>
      <c r="Q199" s="743"/>
      <c r="R199" s="743"/>
      <c r="S199" s="743"/>
      <c r="T199" s="743"/>
      <c r="U199" s="743"/>
      <c r="V199" s="743"/>
      <c r="W199" s="743"/>
      <c r="X199" s="743"/>
      <c r="Y199" s="743"/>
      <c r="Z199" s="744"/>
      <c r="AA199" s="757"/>
      <c r="AB199" s="758"/>
      <c r="AC199" s="758"/>
      <c r="AD199" s="758"/>
      <c r="AE199" s="758"/>
      <c r="AF199" s="759"/>
      <c r="AG199" s="766"/>
      <c r="AH199" s="767"/>
      <c r="AI199" s="767"/>
      <c r="AJ199" s="767"/>
      <c r="AK199" s="767"/>
      <c r="AL199" s="768"/>
      <c r="AM199" s="775"/>
      <c r="AN199" s="776"/>
      <c r="AO199" s="776"/>
      <c r="AP199" s="776"/>
      <c r="AQ199" s="777"/>
      <c r="AR199" s="780"/>
      <c r="AS199" s="780"/>
      <c r="AT199" s="780"/>
      <c r="AU199" s="780"/>
      <c r="AV199" s="780"/>
      <c r="AW199" s="785"/>
      <c r="AX199" s="786"/>
      <c r="AY199" s="791"/>
      <c r="AZ199" s="791"/>
      <c r="BA199" s="791"/>
      <c r="BB199" s="791"/>
      <c r="BC199" s="791"/>
      <c r="BD199" s="791"/>
      <c r="BE199" s="792"/>
    </row>
    <row r="200" spans="2:57" s="155" customFormat="1" ht="15.75" customHeight="1">
      <c r="B200" s="156"/>
      <c r="C200" s="157"/>
      <c r="D200" s="158"/>
      <c r="E200" s="1"/>
      <c r="F200" s="1"/>
      <c r="G200" s="1"/>
      <c r="H200" s="1"/>
      <c r="I200" s="1"/>
      <c r="J200" s="1"/>
      <c r="K200" s="3"/>
      <c r="L200" s="745"/>
      <c r="M200" s="746"/>
      <c r="N200" s="746"/>
      <c r="O200" s="746"/>
      <c r="P200" s="746"/>
      <c r="Q200" s="746"/>
      <c r="R200" s="746"/>
      <c r="S200" s="746"/>
      <c r="T200" s="746"/>
      <c r="U200" s="746"/>
      <c r="V200" s="746"/>
      <c r="W200" s="746"/>
      <c r="X200" s="746"/>
      <c r="Y200" s="746"/>
      <c r="Z200" s="747"/>
      <c r="AA200" s="751"/>
      <c r="AB200" s="752"/>
      <c r="AC200" s="752"/>
      <c r="AD200" s="752"/>
      <c r="AE200" s="752"/>
      <c r="AF200" s="753"/>
      <c r="AG200" s="760"/>
      <c r="AH200" s="761"/>
      <c r="AI200" s="761"/>
      <c r="AJ200" s="761"/>
      <c r="AK200" s="761"/>
      <c r="AL200" s="762"/>
      <c r="AM200" s="769"/>
      <c r="AN200" s="770"/>
      <c r="AO200" s="770"/>
      <c r="AP200" s="770"/>
      <c r="AQ200" s="771"/>
      <c r="AR200" s="780">
        <f>AG200*AM200</f>
        <v>0</v>
      </c>
      <c r="AS200" s="780"/>
      <c r="AT200" s="780"/>
      <c r="AU200" s="780"/>
      <c r="AV200" s="780"/>
      <c r="AW200" s="781"/>
      <c r="AX200" s="782"/>
      <c r="AY200" s="787"/>
      <c r="AZ200" s="787"/>
      <c r="BA200" s="787"/>
      <c r="BB200" s="787"/>
      <c r="BC200" s="787"/>
      <c r="BD200" s="787"/>
      <c r="BE200" s="788"/>
    </row>
    <row r="201" spans="2:57" s="155" customFormat="1" ht="15.75" customHeight="1">
      <c r="B201" s="156"/>
      <c r="C201" s="157"/>
      <c r="D201" s="159"/>
      <c r="E201" s="2"/>
      <c r="F201" s="2"/>
      <c r="G201" s="2"/>
      <c r="H201" s="2"/>
      <c r="I201" s="2"/>
      <c r="J201" s="2"/>
      <c r="K201" s="4"/>
      <c r="L201" s="748"/>
      <c r="M201" s="749"/>
      <c r="N201" s="749"/>
      <c r="O201" s="749"/>
      <c r="P201" s="749"/>
      <c r="Q201" s="749"/>
      <c r="R201" s="749"/>
      <c r="S201" s="749"/>
      <c r="T201" s="749"/>
      <c r="U201" s="749"/>
      <c r="V201" s="749"/>
      <c r="W201" s="749"/>
      <c r="X201" s="749"/>
      <c r="Y201" s="749"/>
      <c r="Z201" s="750"/>
      <c r="AA201" s="754"/>
      <c r="AB201" s="755"/>
      <c r="AC201" s="755"/>
      <c r="AD201" s="755"/>
      <c r="AE201" s="755"/>
      <c r="AF201" s="756"/>
      <c r="AG201" s="763"/>
      <c r="AH201" s="764"/>
      <c r="AI201" s="764"/>
      <c r="AJ201" s="764"/>
      <c r="AK201" s="764"/>
      <c r="AL201" s="765"/>
      <c r="AM201" s="772"/>
      <c r="AN201" s="773"/>
      <c r="AO201" s="773"/>
      <c r="AP201" s="773"/>
      <c r="AQ201" s="774"/>
      <c r="AR201" s="780"/>
      <c r="AS201" s="780"/>
      <c r="AT201" s="780"/>
      <c r="AU201" s="780"/>
      <c r="AV201" s="780"/>
      <c r="AW201" s="783"/>
      <c r="AX201" s="784"/>
      <c r="AY201" s="789"/>
      <c r="AZ201" s="789"/>
      <c r="BA201" s="789"/>
      <c r="BB201" s="789"/>
      <c r="BC201" s="789"/>
      <c r="BD201" s="789"/>
      <c r="BE201" s="790"/>
    </row>
    <row r="202" spans="2:57" s="155" customFormat="1" ht="15.75" customHeight="1">
      <c r="B202" s="156"/>
      <c r="C202" s="157"/>
      <c r="D202" s="160" t="s">
        <v>204</v>
      </c>
      <c r="E202" s="740" t="s">
        <v>213</v>
      </c>
      <c r="F202" s="740"/>
      <c r="G202" s="740"/>
      <c r="H202" s="740"/>
      <c r="I202" s="740"/>
      <c r="J202" s="740"/>
      <c r="K202" s="741"/>
      <c r="L202" s="742"/>
      <c r="M202" s="743"/>
      <c r="N202" s="743"/>
      <c r="O202" s="743"/>
      <c r="P202" s="743"/>
      <c r="Q202" s="743"/>
      <c r="R202" s="743"/>
      <c r="S202" s="743"/>
      <c r="T202" s="743"/>
      <c r="U202" s="743"/>
      <c r="V202" s="743"/>
      <c r="W202" s="743"/>
      <c r="X202" s="743"/>
      <c r="Y202" s="743"/>
      <c r="Z202" s="744"/>
      <c r="AA202" s="757"/>
      <c r="AB202" s="758"/>
      <c r="AC202" s="758"/>
      <c r="AD202" s="758"/>
      <c r="AE202" s="758"/>
      <c r="AF202" s="759"/>
      <c r="AG202" s="766"/>
      <c r="AH202" s="767"/>
      <c r="AI202" s="767"/>
      <c r="AJ202" s="767"/>
      <c r="AK202" s="767"/>
      <c r="AL202" s="768"/>
      <c r="AM202" s="775"/>
      <c r="AN202" s="776"/>
      <c r="AO202" s="776"/>
      <c r="AP202" s="776"/>
      <c r="AQ202" s="777"/>
      <c r="AR202" s="780"/>
      <c r="AS202" s="780"/>
      <c r="AT202" s="780"/>
      <c r="AU202" s="780"/>
      <c r="AV202" s="780"/>
      <c r="AW202" s="785"/>
      <c r="AX202" s="786"/>
      <c r="AY202" s="791"/>
      <c r="AZ202" s="791"/>
      <c r="BA202" s="791"/>
      <c r="BB202" s="791"/>
      <c r="BC202" s="791"/>
      <c r="BD202" s="791"/>
      <c r="BE202" s="792"/>
    </row>
    <row r="203" spans="2:57" s="155" customFormat="1" ht="15.75" customHeight="1">
      <c r="B203" s="156"/>
      <c r="C203" s="157"/>
      <c r="D203" s="158"/>
      <c r="E203" s="1"/>
      <c r="F203" s="1"/>
      <c r="G203" s="1"/>
      <c r="H203" s="1"/>
      <c r="I203" s="1"/>
      <c r="J203" s="1"/>
      <c r="K203" s="3"/>
      <c r="L203" s="745"/>
      <c r="M203" s="746"/>
      <c r="N203" s="746"/>
      <c r="O203" s="746"/>
      <c r="P203" s="746"/>
      <c r="Q203" s="746"/>
      <c r="R203" s="746"/>
      <c r="S203" s="746"/>
      <c r="T203" s="746"/>
      <c r="U203" s="746"/>
      <c r="V203" s="746"/>
      <c r="W203" s="746"/>
      <c r="X203" s="746"/>
      <c r="Y203" s="746"/>
      <c r="Z203" s="747"/>
      <c r="AA203" s="751"/>
      <c r="AB203" s="752"/>
      <c r="AC203" s="752"/>
      <c r="AD203" s="752"/>
      <c r="AE203" s="752"/>
      <c r="AF203" s="753"/>
      <c r="AG203" s="760"/>
      <c r="AH203" s="761"/>
      <c r="AI203" s="761"/>
      <c r="AJ203" s="761"/>
      <c r="AK203" s="761"/>
      <c r="AL203" s="762"/>
      <c r="AM203" s="769"/>
      <c r="AN203" s="770"/>
      <c r="AO203" s="770"/>
      <c r="AP203" s="770"/>
      <c r="AQ203" s="771"/>
      <c r="AR203" s="780">
        <f>AG203*AM203</f>
        <v>0</v>
      </c>
      <c r="AS203" s="780"/>
      <c r="AT203" s="780"/>
      <c r="AU203" s="780"/>
      <c r="AV203" s="780"/>
      <c r="AW203" s="781"/>
      <c r="AX203" s="782"/>
      <c r="AY203" s="787"/>
      <c r="AZ203" s="787"/>
      <c r="BA203" s="787"/>
      <c r="BB203" s="787"/>
      <c r="BC203" s="787"/>
      <c r="BD203" s="787"/>
      <c r="BE203" s="788"/>
    </row>
    <row r="204" spans="2:57" s="155" customFormat="1" ht="15.75" customHeight="1">
      <c r="B204" s="156"/>
      <c r="C204" s="157"/>
      <c r="D204" s="159"/>
      <c r="E204" s="2"/>
      <c r="F204" s="2"/>
      <c r="G204" s="2"/>
      <c r="H204" s="2"/>
      <c r="I204" s="2"/>
      <c r="J204" s="2"/>
      <c r="K204" s="4"/>
      <c r="L204" s="748"/>
      <c r="M204" s="749"/>
      <c r="N204" s="749"/>
      <c r="O204" s="749"/>
      <c r="P204" s="749"/>
      <c r="Q204" s="749"/>
      <c r="R204" s="749"/>
      <c r="S204" s="749"/>
      <c r="T204" s="749"/>
      <c r="U204" s="749"/>
      <c r="V204" s="749"/>
      <c r="W204" s="749"/>
      <c r="X204" s="749"/>
      <c r="Y204" s="749"/>
      <c r="Z204" s="750"/>
      <c r="AA204" s="754"/>
      <c r="AB204" s="755"/>
      <c r="AC204" s="755"/>
      <c r="AD204" s="755"/>
      <c r="AE204" s="755"/>
      <c r="AF204" s="756"/>
      <c r="AG204" s="763"/>
      <c r="AH204" s="764"/>
      <c r="AI204" s="764"/>
      <c r="AJ204" s="764"/>
      <c r="AK204" s="764"/>
      <c r="AL204" s="765"/>
      <c r="AM204" s="772"/>
      <c r="AN204" s="773"/>
      <c r="AO204" s="773"/>
      <c r="AP204" s="773"/>
      <c r="AQ204" s="774"/>
      <c r="AR204" s="780"/>
      <c r="AS204" s="780"/>
      <c r="AT204" s="780"/>
      <c r="AU204" s="780"/>
      <c r="AV204" s="780"/>
      <c r="AW204" s="783"/>
      <c r="AX204" s="784"/>
      <c r="AY204" s="789"/>
      <c r="AZ204" s="789"/>
      <c r="BA204" s="789"/>
      <c r="BB204" s="789"/>
      <c r="BC204" s="789"/>
      <c r="BD204" s="789"/>
      <c r="BE204" s="790"/>
    </row>
    <row r="205" spans="2:57" s="155" customFormat="1" ht="15.75" customHeight="1">
      <c r="B205" s="156"/>
      <c r="C205" s="157"/>
      <c r="D205" s="160" t="s">
        <v>214</v>
      </c>
      <c r="E205" s="740" t="s">
        <v>205</v>
      </c>
      <c r="F205" s="740"/>
      <c r="G205" s="740"/>
      <c r="H205" s="740"/>
      <c r="I205" s="740"/>
      <c r="J205" s="740"/>
      <c r="K205" s="741"/>
      <c r="L205" s="742"/>
      <c r="M205" s="743"/>
      <c r="N205" s="743"/>
      <c r="O205" s="743"/>
      <c r="P205" s="743"/>
      <c r="Q205" s="743"/>
      <c r="R205" s="743"/>
      <c r="S205" s="743"/>
      <c r="T205" s="743"/>
      <c r="U205" s="743"/>
      <c r="V205" s="743"/>
      <c r="W205" s="743"/>
      <c r="X205" s="743"/>
      <c r="Y205" s="743"/>
      <c r="Z205" s="744"/>
      <c r="AA205" s="757"/>
      <c r="AB205" s="758"/>
      <c r="AC205" s="758"/>
      <c r="AD205" s="758"/>
      <c r="AE205" s="758"/>
      <c r="AF205" s="759"/>
      <c r="AG205" s="766"/>
      <c r="AH205" s="767"/>
      <c r="AI205" s="767"/>
      <c r="AJ205" s="767"/>
      <c r="AK205" s="767"/>
      <c r="AL205" s="768"/>
      <c r="AM205" s="775"/>
      <c r="AN205" s="776"/>
      <c r="AO205" s="776"/>
      <c r="AP205" s="776"/>
      <c r="AQ205" s="777"/>
      <c r="AR205" s="780"/>
      <c r="AS205" s="780"/>
      <c r="AT205" s="780"/>
      <c r="AU205" s="780"/>
      <c r="AV205" s="780"/>
      <c r="AW205" s="785"/>
      <c r="AX205" s="786"/>
      <c r="AY205" s="791"/>
      <c r="AZ205" s="791"/>
      <c r="BA205" s="791"/>
      <c r="BB205" s="791"/>
      <c r="BC205" s="791"/>
      <c r="BD205" s="791"/>
      <c r="BE205" s="792"/>
    </row>
    <row r="206" spans="2:57" s="155" customFormat="1" ht="15.75" customHeight="1">
      <c r="B206" s="156"/>
      <c r="C206" s="157"/>
      <c r="D206" s="158"/>
      <c r="E206" s="1"/>
      <c r="F206" s="1"/>
      <c r="G206" s="1"/>
      <c r="H206" s="1"/>
      <c r="I206" s="1"/>
      <c r="J206" s="1"/>
      <c r="K206" s="3"/>
      <c r="L206" s="745"/>
      <c r="M206" s="746"/>
      <c r="N206" s="746"/>
      <c r="O206" s="746"/>
      <c r="P206" s="746"/>
      <c r="Q206" s="746"/>
      <c r="R206" s="746"/>
      <c r="S206" s="746"/>
      <c r="T206" s="746"/>
      <c r="U206" s="746"/>
      <c r="V206" s="746"/>
      <c r="W206" s="746"/>
      <c r="X206" s="746"/>
      <c r="Y206" s="746"/>
      <c r="Z206" s="747"/>
      <c r="AA206" s="751"/>
      <c r="AB206" s="752"/>
      <c r="AC206" s="752"/>
      <c r="AD206" s="752"/>
      <c r="AE206" s="752"/>
      <c r="AF206" s="753"/>
      <c r="AG206" s="760"/>
      <c r="AH206" s="761"/>
      <c r="AI206" s="761"/>
      <c r="AJ206" s="761"/>
      <c r="AK206" s="761"/>
      <c r="AL206" s="762"/>
      <c r="AM206" s="769"/>
      <c r="AN206" s="770"/>
      <c r="AO206" s="770"/>
      <c r="AP206" s="770"/>
      <c r="AQ206" s="771"/>
      <c r="AR206" s="780">
        <f>AG206*AM206</f>
        <v>0</v>
      </c>
      <c r="AS206" s="780"/>
      <c r="AT206" s="780"/>
      <c r="AU206" s="780"/>
      <c r="AV206" s="780"/>
      <c r="AW206" s="781"/>
      <c r="AX206" s="782"/>
      <c r="AY206" s="787"/>
      <c r="AZ206" s="787"/>
      <c r="BA206" s="787"/>
      <c r="BB206" s="787"/>
      <c r="BC206" s="787"/>
      <c r="BD206" s="787"/>
      <c r="BE206" s="788"/>
    </row>
    <row r="207" spans="2:57" s="155" customFormat="1" ht="15.75" customHeight="1">
      <c r="B207" s="156"/>
      <c r="C207" s="157"/>
      <c r="D207" s="159"/>
      <c r="E207" s="2"/>
      <c r="F207" s="2"/>
      <c r="G207" s="2"/>
      <c r="H207" s="2"/>
      <c r="I207" s="2"/>
      <c r="J207" s="2"/>
      <c r="K207" s="4"/>
      <c r="L207" s="748"/>
      <c r="M207" s="749"/>
      <c r="N207" s="749"/>
      <c r="O207" s="749"/>
      <c r="P207" s="749"/>
      <c r="Q207" s="749"/>
      <c r="R207" s="749"/>
      <c r="S207" s="749"/>
      <c r="T207" s="749"/>
      <c r="U207" s="749"/>
      <c r="V207" s="749"/>
      <c r="W207" s="749"/>
      <c r="X207" s="749"/>
      <c r="Y207" s="749"/>
      <c r="Z207" s="750"/>
      <c r="AA207" s="754"/>
      <c r="AB207" s="755"/>
      <c r="AC207" s="755"/>
      <c r="AD207" s="755"/>
      <c r="AE207" s="755"/>
      <c r="AF207" s="756"/>
      <c r="AG207" s="763"/>
      <c r="AH207" s="764"/>
      <c r="AI207" s="764"/>
      <c r="AJ207" s="764"/>
      <c r="AK207" s="764"/>
      <c r="AL207" s="765"/>
      <c r="AM207" s="772"/>
      <c r="AN207" s="773"/>
      <c r="AO207" s="773"/>
      <c r="AP207" s="773"/>
      <c r="AQ207" s="774"/>
      <c r="AR207" s="780"/>
      <c r="AS207" s="780"/>
      <c r="AT207" s="780"/>
      <c r="AU207" s="780"/>
      <c r="AV207" s="780"/>
      <c r="AW207" s="783"/>
      <c r="AX207" s="784"/>
      <c r="AY207" s="789"/>
      <c r="AZ207" s="789"/>
      <c r="BA207" s="789"/>
      <c r="BB207" s="789"/>
      <c r="BC207" s="789"/>
      <c r="BD207" s="789"/>
      <c r="BE207" s="790"/>
    </row>
    <row r="208" spans="2:57" s="155" customFormat="1" ht="15.75" customHeight="1">
      <c r="B208" s="156"/>
      <c r="C208" s="157"/>
      <c r="D208" s="160" t="s">
        <v>204</v>
      </c>
      <c r="E208" s="740" t="s">
        <v>205</v>
      </c>
      <c r="F208" s="740"/>
      <c r="G208" s="740"/>
      <c r="H208" s="740"/>
      <c r="I208" s="740"/>
      <c r="J208" s="740"/>
      <c r="K208" s="741"/>
      <c r="L208" s="742"/>
      <c r="M208" s="743"/>
      <c r="N208" s="743"/>
      <c r="O208" s="743"/>
      <c r="P208" s="743"/>
      <c r="Q208" s="743"/>
      <c r="R208" s="743"/>
      <c r="S208" s="743"/>
      <c r="T208" s="743"/>
      <c r="U208" s="743"/>
      <c r="V208" s="743"/>
      <c r="W208" s="743"/>
      <c r="X208" s="743"/>
      <c r="Y208" s="743"/>
      <c r="Z208" s="744"/>
      <c r="AA208" s="757"/>
      <c r="AB208" s="758"/>
      <c r="AC208" s="758"/>
      <c r="AD208" s="758"/>
      <c r="AE208" s="758"/>
      <c r="AF208" s="759"/>
      <c r="AG208" s="766"/>
      <c r="AH208" s="767"/>
      <c r="AI208" s="767"/>
      <c r="AJ208" s="767"/>
      <c r="AK208" s="767"/>
      <c r="AL208" s="768"/>
      <c r="AM208" s="775"/>
      <c r="AN208" s="776"/>
      <c r="AO208" s="776"/>
      <c r="AP208" s="776"/>
      <c r="AQ208" s="777"/>
      <c r="AR208" s="780"/>
      <c r="AS208" s="780"/>
      <c r="AT208" s="780"/>
      <c r="AU208" s="780"/>
      <c r="AV208" s="780"/>
      <c r="AW208" s="785"/>
      <c r="AX208" s="786"/>
      <c r="AY208" s="791"/>
      <c r="AZ208" s="791"/>
      <c r="BA208" s="791"/>
      <c r="BB208" s="791"/>
      <c r="BC208" s="791"/>
      <c r="BD208" s="791"/>
      <c r="BE208" s="792"/>
    </row>
    <row r="209" spans="2:57" s="155" customFormat="1" ht="15.75" customHeight="1">
      <c r="B209" s="156"/>
      <c r="C209" s="157"/>
      <c r="D209" s="158"/>
      <c r="E209" s="1"/>
      <c r="F209" s="1"/>
      <c r="G209" s="1"/>
      <c r="H209" s="1"/>
      <c r="I209" s="1"/>
      <c r="J209" s="1"/>
      <c r="K209" s="3"/>
      <c r="L209" s="745"/>
      <c r="M209" s="746"/>
      <c r="N209" s="746"/>
      <c r="O209" s="746"/>
      <c r="P209" s="746"/>
      <c r="Q209" s="746"/>
      <c r="R209" s="746"/>
      <c r="S209" s="746"/>
      <c r="T209" s="746"/>
      <c r="U209" s="746"/>
      <c r="V209" s="746"/>
      <c r="W209" s="746"/>
      <c r="X209" s="746"/>
      <c r="Y209" s="746"/>
      <c r="Z209" s="747"/>
      <c r="AA209" s="751"/>
      <c r="AB209" s="752"/>
      <c r="AC209" s="752"/>
      <c r="AD209" s="752"/>
      <c r="AE209" s="752"/>
      <c r="AF209" s="753"/>
      <c r="AG209" s="760"/>
      <c r="AH209" s="761"/>
      <c r="AI209" s="761"/>
      <c r="AJ209" s="761"/>
      <c r="AK209" s="761"/>
      <c r="AL209" s="762"/>
      <c r="AM209" s="769"/>
      <c r="AN209" s="770"/>
      <c r="AO209" s="770"/>
      <c r="AP209" s="770"/>
      <c r="AQ209" s="771"/>
      <c r="AR209" s="780">
        <f>AG209*AM209</f>
        <v>0</v>
      </c>
      <c r="AS209" s="780"/>
      <c r="AT209" s="780"/>
      <c r="AU209" s="780"/>
      <c r="AV209" s="780"/>
      <c r="AW209" s="781"/>
      <c r="AX209" s="782"/>
      <c r="AY209" s="787"/>
      <c r="AZ209" s="787"/>
      <c r="BA209" s="787"/>
      <c r="BB209" s="787"/>
      <c r="BC209" s="787"/>
      <c r="BD209" s="787"/>
      <c r="BE209" s="788"/>
    </row>
    <row r="210" spans="2:57" s="155" customFormat="1" ht="15.75" customHeight="1">
      <c r="B210" s="156"/>
      <c r="C210" s="157"/>
      <c r="D210" s="159"/>
      <c r="E210" s="2"/>
      <c r="F210" s="2"/>
      <c r="G210" s="2"/>
      <c r="H210" s="2"/>
      <c r="I210" s="2"/>
      <c r="J210" s="2"/>
      <c r="K210" s="4"/>
      <c r="L210" s="748"/>
      <c r="M210" s="749"/>
      <c r="N210" s="749"/>
      <c r="O210" s="749"/>
      <c r="P210" s="749"/>
      <c r="Q210" s="749"/>
      <c r="R210" s="749"/>
      <c r="S210" s="749"/>
      <c r="T210" s="749"/>
      <c r="U210" s="749"/>
      <c r="V210" s="749"/>
      <c r="W210" s="749"/>
      <c r="X210" s="749"/>
      <c r="Y210" s="749"/>
      <c r="Z210" s="750"/>
      <c r="AA210" s="754"/>
      <c r="AB210" s="755"/>
      <c r="AC210" s="755"/>
      <c r="AD210" s="755"/>
      <c r="AE210" s="755"/>
      <c r="AF210" s="756"/>
      <c r="AG210" s="763"/>
      <c r="AH210" s="764"/>
      <c r="AI210" s="764"/>
      <c r="AJ210" s="764"/>
      <c r="AK210" s="764"/>
      <c r="AL210" s="765"/>
      <c r="AM210" s="772"/>
      <c r="AN210" s="773"/>
      <c r="AO210" s="773"/>
      <c r="AP210" s="773"/>
      <c r="AQ210" s="774"/>
      <c r="AR210" s="780"/>
      <c r="AS210" s="780"/>
      <c r="AT210" s="780"/>
      <c r="AU210" s="780"/>
      <c r="AV210" s="780"/>
      <c r="AW210" s="783"/>
      <c r="AX210" s="784"/>
      <c r="AY210" s="789"/>
      <c r="AZ210" s="789"/>
      <c r="BA210" s="789"/>
      <c r="BB210" s="789"/>
      <c r="BC210" s="789"/>
      <c r="BD210" s="789"/>
      <c r="BE210" s="790"/>
    </row>
    <row r="211" spans="2:57" s="155" customFormat="1" ht="15.75" customHeight="1">
      <c r="B211" s="156"/>
      <c r="C211" s="157"/>
      <c r="D211" s="160" t="s">
        <v>204</v>
      </c>
      <c r="E211" s="740" t="s">
        <v>205</v>
      </c>
      <c r="F211" s="740"/>
      <c r="G211" s="740"/>
      <c r="H211" s="740"/>
      <c r="I211" s="740"/>
      <c r="J211" s="740"/>
      <c r="K211" s="741"/>
      <c r="L211" s="742"/>
      <c r="M211" s="743"/>
      <c r="N211" s="743"/>
      <c r="O211" s="743"/>
      <c r="P211" s="743"/>
      <c r="Q211" s="743"/>
      <c r="R211" s="743"/>
      <c r="S211" s="743"/>
      <c r="T211" s="743"/>
      <c r="U211" s="743"/>
      <c r="V211" s="743"/>
      <c r="W211" s="743"/>
      <c r="X211" s="743"/>
      <c r="Y211" s="743"/>
      <c r="Z211" s="744"/>
      <c r="AA211" s="757"/>
      <c r="AB211" s="758"/>
      <c r="AC211" s="758"/>
      <c r="AD211" s="758"/>
      <c r="AE211" s="758"/>
      <c r="AF211" s="759"/>
      <c r="AG211" s="766"/>
      <c r="AH211" s="767"/>
      <c r="AI211" s="767"/>
      <c r="AJ211" s="767"/>
      <c r="AK211" s="767"/>
      <c r="AL211" s="768"/>
      <c r="AM211" s="775"/>
      <c r="AN211" s="776"/>
      <c r="AO211" s="776"/>
      <c r="AP211" s="776"/>
      <c r="AQ211" s="777"/>
      <c r="AR211" s="780"/>
      <c r="AS211" s="780"/>
      <c r="AT211" s="780"/>
      <c r="AU211" s="780"/>
      <c r="AV211" s="780"/>
      <c r="AW211" s="785"/>
      <c r="AX211" s="786"/>
      <c r="AY211" s="791"/>
      <c r="AZ211" s="791"/>
      <c r="BA211" s="791"/>
      <c r="BB211" s="791"/>
      <c r="BC211" s="791"/>
      <c r="BD211" s="791"/>
      <c r="BE211" s="792"/>
    </row>
    <row r="212" spans="2:57" s="155" customFormat="1" ht="15.75" customHeight="1">
      <c r="B212" s="156"/>
      <c r="C212" s="157"/>
      <c r="D212" s="158"/>
      <c r="E212" s="1"/>
      <c r="F212" s="1"/>
      <c r="G212" s="1"/>
      <c r="H212" s="1"/>
      <c r="I212" s="1"/>
      <c r="J212" s="1"/>
      <c r="K212" s="3"/>
      <c r="L212" s="745"/>
      <c r="M212" s="746"/>
      <c r="N212" s="746"/>
      <c r="O212" s="746"/>
      <c r="P212" s="746"/>
      <c r="Q212" s="746"/>
      <c r="R212" s="746"/>
      <c r="S212" s="746"/>
      <c r="T212" s="746"/>
      <c r="U212" s="746"/>
      <c r="V212" s="746"/>
      <c r="W212" s="746"/>
      <c r="X212" s="746"/>
      <c r="Y212" s="746"/>
      <c r="Z212" s="747"/>
      <c r="AA212" s="751"/>
      <c r="AB212" s="752"/>
      <c r="AC212" s="752"/>
      <c r="AD212" s="752"/>
      <c r="AE212" s="752"/>
      <c r="AF212" s="753"/>
      <c r="AG212" s="760"/>
      <c r="AH212" s="761"/>
      <c r="AI212" s="761"/>
      <c r="AJ212" s="761"/>
      <c r="AK212" s="761"/>
      <c r="AL212" s="762"/>
      <c r="AM212" s="769"/>
      <c r="AN212" s="770"/>
      <c r="AO212" s="770"/>
      <c r="AP212" s="770"/>
      <c r="AQ212" s="771"/>
      <c r="AR212" s="780">
        <f>AG212*AM212</f>
        <v>0</v>
      </c>
      <c r="AS212" s="780"/>
      <c r="AT212" s="780"/>
      <c r="AU212" s="780"/>
      <c r="AV212" s="780"/>
      <c r="AW212" s="781"/>
      <c r="AX212" s="782"/>
      <c r="AY212" s="787"/>
      <c r="AZ212" s="787"/>
      <c r="BA212" s="787"/>
      <c r="BB212" s="787"/>
      <c r="BC212" s="787"/>
      <c r="BD212" s="787"/>
      <c r="BE212" s="788"/>
    </row>
    <row r="213" spans="2:57" s="155" customFormat="1" ht="15.75" customHeight="1">
      <c r="B213" s="156"/>
      <c r="C213" s="157"/>
      <c r="D213" s="159"/>
      <c r="E213" s="2"/>
      <c r="F213" s="2"/>
      <c r="G213" s="2"/>
      <c r="H213" s="2"/>
      <c r="I213" s="2"/>
      <c r="J213" s="2"/>
      <c r="K213" s="4"/>
      <c r="L213" s="748"/>
      <c r="M213" s="749"/>
      <c r="N213" s="749"/>
      <c r="O213" s="749"/>
      <c r="P213" s="749"/>
      <c r="Q213" s="749"/>
      <c r="R213" s="749"/>
      <c r="S213" s="749"/>
      <c r="T213" s="749"/>
      <c r="U213" s="749"/>
      <c r="V213" s="749"/>
      <c r="W213" s="749"/>
      <c r="X213" s="749"/>
      <c r="Y213" s="749"/>
      <c r="Z213" s="750"/>
      <c r="AA213" s="754"/>
      <c r="AB213" s="755"/>
      <c r="AC213" s="755"/>
      <c r="AD213" s="755"/>
      <c r="AE213" s="755"/>
      <c r="AF213" s="756"/>
      <c r="AG213" s="763"/>
      <c r="AH213" s="764"/>
      <c r="AI213" s="764"/>
      <c r="AJ213" s="764"/>
      <c r="AK213" s="764"/>
      <c r="AL213" s="765"/>
      <c r="AM213" s="772"/>
      <c r="AN213" s="773"/>
      <c r="AO213" s="773"/>
      <c r="AP213" s="773"/>
      <c r="AQ213" s="774"/>
      <c r="AR213" s="780"/>
      <c r="AS213" s="780"/>
      <c r="AT213" s="780"/>
      <c r="AU213" s="780"/>
      <c r="AV213" s="780"/>
      <c r="AW213" s="783"/>
      <c r="AX213" s="784"/>
      <c r="AY213" s="789"/>
      <c r="AZ213" s="789"/>
      <c r="BA213" s="789"/>
      <c r="BB213" s="789"/>
      <c r="BC213" s="789"/>
      <c r="BD213" s="789"/>
      <c r="BE213" s="790"/>
    </row>
    <row r="214" spans="2:57" s="155" customFormat="1" ht="15.75" customHeight="1">
      <c r="B214" s="156"/>
      <c r="C214" s="157"/>
      <c r="D214" s="160" t="s">
        <v>204</v>
      </c>
      <c r="E214" s="740" t="s">
        <v>205</v>
      </c>
      <c r="F214" s="740"/>
      <c r="G214" s="740"/>
      <c r="H214" s="740"/>
      <c r="I214" s="740"/>
      <c r="J214" s="740"/>
      <c r="K214" s="741"/>
      <c r="L214" s="742"/>
      <c r="M214" s="743"/>
      <c r="N214" s="743"/>
      <c r="O214" s="743"/>
      <c r="P214" s="743"/>
      <c r="Q214" s="743"/>
      <c r="R214" s="743"/>
      <c r="S214" s="743"/>
      <c r="T214" s="743"/>
      <c r="U214" s="743"/>
      <c r="V214" s="743"/>
      <c r="W214" s="743"/>
      <c r="X214" s="743"/>
      <c r="Y214" s="743"/>
      <c r="Z214" s="744"/>
      <c r="AA214" s="757"/>
      <c r="AB214" s="758"/>
      <c r="AC214" s="758"/>
      <c r="AD214" s="758"/>
      <c r="AE214" s="758"/>
      <c r="AF214" s="759"/>
      <c r="AG214" s="766"/>
      <c r="AH214" s="767"/>
      <c r="AI214" s="767"/>
      <c r="AJ214" s="767"/>
      <c r="AK214" s="767"/>
      <c r="AL214" s="768"/>
      <c r="AM214" s="775"/>
      <c r="AN214" s="776"/>
      <c r="AO214" s="776"/>
      <c r="AP214" s="776"/>
      <c r="AQ214" s="777"/>
      <c r="AR214" s="780"/>
      <c r="AS214" s="780"/>
      <c r="AT214" s="780"/>
      <c r="AU214" s="780"/>
      <c r="AV214" s="780"/>
      <c r="AW214" s="785"/>
      <c r="AX214" s="786"/>
      <c r="AY214" s="791"/>
      <c r="AZ214" s="791"/>
      <c r="BA214" s="791"/>
      <c r="BB214" s="791"/>
      <c r="BC214" s="791"/>
      <c r="BD214" s="791"/>
      <c r="BE214" s="792"/>
    </row>
    <row r="215" spans="2:57" s="155" customFormat="1" ht="15.75" customHeight="1">
      <c r="B215" s="156"/>
      <c r="C215" s="157"/>
      <c r="D215" s="158"/>
      <c r="E215" s="1"/>
      <c r="F215" s="1"/>
      <c r="G215" s="1"/>
      <c r="H215" s="1"/>
      <c r="I215" s="1"/>
      <c r="J215" s="1"/>
      <c r="K215" s="3"/>
      <c r="L215" s="745"/>
      <c r="M215" s="746"/>
      <c r="N215" s="746"/>
      <c r="O215" s="746"/>
      <c r="P215" s="746"/>
      <c r="Q215" s="746"/>
      <c r="R215" s="746"/>
      <c r="S215" s="746"/>
      <c r="T215" s="746"/>
      <c r="U215" s="746"/>
      <c r="V215" s="746"/>
      <c r="W215" s="746"/>
      <c r="X215" s="746"/>
      <c r="Y215" s="746"/>
      <c r="Z215" s="747"/>
      <c r="AA215" s="751"/>
      <c r="AB215" s="752"/>
      <c r="AC215" s="752"/>
      <c r="AD215" s="752"/>
      <c r="AE215" s="752"/>
      <c r="AF215" s="753"/>
      <c r="AG215" s="760"/>
      <c r="AH215" s="761"/>
      <c r="AI215" s="761"/>
      <c r="AJ215" s="761"/>
      <c r="AK215" s="761"/>
      <c r="AL215" s="762"/>
      <c r="AM215" s="769"/>
      <c r="AN215" s="770"/>
      <c r="AO215" s="770"/>
      <c r="AP215" s="770"/>
      <c r="AQ215" s="771"/>
      <c r="AR215" s="780">
        <f>AG215*AM215</f>
        <v>0</v>
      </c>
      <c r="AS215" s="780"/>
      <c r="AT215" s="780"/>
      <c r="AU215" s="780"/>
      <c r="AV215" s="780"/>
      <c r="AW215" s="781"/>
      <c r="AX215" s="782"/>
      <c r="AY215" s="787"/>
      <c r="AZ215" s="787"/>
      <c r="BA215" s="787"/>
      <c r="BB215" s="787"/>
      <c r="BC215" s="787"/>
      <c r="BD215" s="787"/>
      <c r="BE215" s="788"/>
    </row>
    <row r="216" spans="2:57" s="155" customFormat="1" ht="15.75" customHeight="1">
      <c r="B216" s="156"/>
      <c r="C216" s="157"/>
      <c r="D216" s="159"/>
      <c r="E216" s="2"/>
      <c r="F216" s="2"/>
      <c r="G216" s="2"/>
      <c r="H216" s="2"/>
      <c r="I216" s="2"/>
      <c r="J216" s="2"/>
      <c r="K216" s="4"/>
      <c r="L216" s="748"/>
      <c r="M216" s="749"/>
      <c r="N216" s="749"/>
      <c r="O216" s="749"/>
      <c r="P216" s="749"/>
      <c r="Q216" s="749"/>
      <c r="R216" s="749"/>
      <c r="S216" s="749"/>
      <c r="T216" s="749"/>
      <c r="U216" s="749"/>
      <c r="V216" s="749"/>
      <c r="W216" s="749"/>
      <c r="X216" s="749"/>
      <c r="Y216" s="749"/>
      <c r="Z216" s="750"/>
      <c r="AA216" s="754"/>
      <c r="AB216" s="755"/>
      <c r="AC216" s="755"/>
      <c r="AD216" s="755"/>
      <c r="AE216" s="755"/>
      <c r="AF216" s="756"/>
      <c r="AG216" s="763"/>
      <c r="AH216" s="764"/>
      <c r="AI216" s="764"/>
      <c r="AJ216" s="764"/>
      <c r="AK216" s="764"/>
      <c r="AL216" s="765"/>
      <c r="AM216" s="772"/>
      <c r="AN216" s="773"/>
      <c r="AO216" s="773"/>
      <c r="AP216" s="773"/>
      <c r="AQ216" s="774"/>
      <c r="AR216" s="780"/>
      <c r="AS216" s="780"/>
      <c r="AT216" s="780"/>
      <c r="AU216" s="780"/>
      <c r="AV216" s="780"/>
      <c r="AW216" s="783"/>
      <c r="AX216" s="784"/>
      <c r="AY216" s="789"/>
      <c r="AZ216" s="789"/>
      <c r="BA216" s="789"/>
      <c r="BB216" s="789"/>
      <c r="BC216" s="789"/>
      <c r="BD216" s="789"/>
      <c r="BE216" s="790"/>
    </row>
    <row r="217" spans="2:57" s="155" customFormat="1" ht="15.75" customHeight="1">
      <c r="B217" s="156"/>
      <c r="C217" s="157"/>
      <c r="D217" s="160" t="s">
        <v>204</v>
      </c>
      <c r="E217" s="740" t="s">
        <v>205</v>
      </c>
      <c r="F217" s="740"/>
      <c r="G217" s="740"/>
      <c r="H217" s="740"/>
      <c r="I217" s="740"/>
      <c r="J217" s="740"/>
      <c r="K217" s="741"/>
      <c r="L217" s="742"/>
      <c r="M217" s="743"/>
      <c r="N217" s="743"/>
      <c r="O217" s="743"/>
      <c r="P217" s="743"/>
      <c r="Q217" s="743"/>
      <c r="R217" s="743"/>
      <c r="S217" s="743"/>
      <c r="T217" s="743"/>
      <c r="U217" s="743"/>
      <c r="V217" s="743"/>
      <c r="W217" s="743"/>
      <c r="X217" s="743"/>
      <c r="Y217" s="743"/>
      <c r="Z217" s="744"/>
      <c r="AA217" s="757"/>
      <c r="AB217" s="758"/>
      <c r="AC217" s="758"/>
      <c r="AD217" s="758"/>
      <c r="AE217" s="758"/>
      <c r="AF217" s="759"/>
      <c r="AG217" s="766"/>
      <c r="AH217" s="767"/>
      <c r="AI217" s="767"/>
      <c r="AJ217" s="767"/>
      <c r="AK217" s="767"/>
      <c r="AL217" s="768"/>
      <c r="AM217" s="775"/>
      <c r="AN217" s="776"/>
      <c r="AO217" s="776"/>
      <c r="AP217" s="776"/>
      <c r="AQ217" s="777"/>
      <c r="AR217" s="780"/>
      <c r="AS217" s="780"/>
      <c r="AT217" s="780"/>
      <c r="AU217" s="780"/>
      <c r="AV217" s="780"/>
      <c r="AW217" s="785"/>
      <c r="AX217" s="786"/>
      <c r="AY217" s="791"/>
      <c r="AZ217" s="791"/>
      <c r="BA217" s="791"/>
      <c r="BB217" s="791"/>
      <c r="BC217" s="791"/>
      <c r="BD217" s="791"/>
      <c r="BE217" s="792"/>
    </row>
    <row r="218" spans="2:57" s="155" customFormat="1" ht="15.75" customHeight="1">
      <c r="B218" s="156"/>
      <c r="C218" s="157"/>
      <c r="D218" s="158"/>
      <c r="E218" s="1"/>
      <c r="F218" s="1"/>
      <c r="G218" s="1"/>
      <c r="H218" s="1"/>
      <c r="I218" s="1"/>
      <c r="J218" s="1"/>
      <c r="K218" s="3"/>
      <c r="L218" s="745"/>
      <c r="M218" s="746"/>
      <c r="N218" s="746"/>
      <c r="O218" s="746"/>
      <c r="P218" s="746"/>
      <c r="Q218" s="746"/>
      <c r="R218" s="746"/>
      <c r="S218" s="746"/>
      <c r="T218" s="746"/>
      <c r="U218" s="746"/>
      <c r="V218" s="746"/>
      <c r="W218" s="746"/>
      <c r="X218" s="746"/>
      <c r="Y218" s="746"/>
      <c r="Z218" s="747"/>
      <c r="AA218" s="751"/>
      <c r="AB218" s="752"/>
      <c r="AC218" s="752"/>
      <c r="AD218" s="752"/>
      <c r="AE218" s="752"/>
      <c r="AF218" s="753"/>
      <c r="AG218" s="760"/>
      <c r="AH218" s="761"/>
      <c r="AI218" s="761"/>
      <c r="AJ218" s="761"/>
      <c r="AK218" s="761"/>
      <c r="AL218" s="762"/>
      <c r="AM218" s="769"/>
      <c r="AN218" s="770"/>
      <c r="AO218" s="770"/>
      <c r="AP218" s="770"/>
      <c r="AQ218" s="771"/>
      <c r="AR218" s="780">
        <f>AG218*AM218</f>
        <v>0</v>
      </c>
      <c r="AS218" s="780"/>
      <c r="AT218" s="780"/>
      <c r="AU218" s="780"/>
      <c r="AV218" s="780"/>
      <c r="AW218" s="781"/>
      <c r="AX218" s="782"/>
      <c r="AY218" s="787"/>
      <c r="AZ218" s="787"/>
      <c r="BA218" s="787"/>
      <c r="BB218" s="787"/>
      <c r="BC218" s="787"/>
      <c r="BD218" s="787"/>
      <c r="BE218" s="788"/>
    </row>
    <row r="219" spans="2:57" s="155" customFormat="1" ht="15.75" customHeight="1">
      <c r="B219" s="156"/>
      <c r="C219" s="157"/>
      <c r="D219" s="159"/>
      <c r="E219" s="2"/>
      <c r="F219" s="2"/>
      <c r="G219" s="2"/>
      <c r="H219" s="2"/>
      <c r="I219" s="2"/>
      <c r="J219" s="2"/>
      <c r="K219" s="4"/>
      <c r="L219" s="748"/>
      <c r="M219" s="749"/>
      <c r="N219" s="749"/>
      <c r="O219" s="749"/>
      <c r="P219" s="749"/>
      <c r="Q219" s="749"/>
      <c r="R219" s="749"/>
      <c r="S219" s="749"/>
      <c r="T219" s="749"/>
      <c r="U219" s="749"/>
      <c r="V219" s="749"/>
      <c r="W219" s="749"/>
      <c r="X219" s="749"/>
      <c r="Y219" s="749"/>
      <c r="Z219" s="750"/>
      <c r="AA219" s="754"/>
      <c r="AB219" s="755"/>
      <c r="AC219" s="755"/>
      <c r="AD219" s="755"/>
      <c r="AE219" s="755"/>
      <c r="AF219" s="756"/>
      <c r="AG219" s="763"/>
      <c r="AH219" s="764"/>
      <c r="AI219" s="764"/>
      <c r="AJ219" s="764"/>
      <c r="AK219" s="764"/>
      <c r="AL219" s="765"/>
      <c r="AM219" s="772"/>
      <c r="AN219" s="773"/>
      <c r="AO219" s="773"/>
      <c r="AP219" s="773"/>
      <c r="AQ219" s="774"/>
      <c r="AR219" s="780"/>
      <c r="AS219" s="780"/>
      <c r="AT219" s="780"/>
      <c r="AU219" s="780"/>
      <c r="AV219" s="780"/>
      <c r="AW219" s="783"/>
      <c r="AX219" s="784"/>
      <c r="AY219" s="789"/>
      <c r="AZ219" s="789"/>
      <c r="BA219" s="789"/>
      <c r="BB219" s="789"/>
      <c r="BC219" s="789"/>
      <c r="BD219" s="789"/>
      <c r="BE219" s="790"/>
    </row>
    <row r="220" spans="2:57" s="155" customFormat="1" ht="15.75" customHeight="1">
      <c r="B220" s="156"/>
      <c r="C220" s="157"/>
      <c r="D220" s="160" t="s">
        <v>204</v>
      </c>
      <c r="E220" s="740" t="s">
        <v>205</v>
      </c>
      <c r="F220" s="740"/>
      <c r="G220" s="740"/>
      <c r="H220" s="740"/>
      <c r="I220" s="740"/>
      <c r="J220" s="740"/>
      <c r="K220" s="741"/>
      <c r="L220" s="742"/>
      <c r="M220" s="743"/>
      <c r="N220" s="743"/>
      <c r="O220" s="743"/>
      <c r="P220" s="743"/>
      <c r="Q220" s="743"/>
      <c r="R220" s="743"/>
      <c r="S220" s="743"/>
      <c r="T220" s="743"/>
      <c r="U220" s="743"/>
      <c r="V220" s="743"/>
      <c r="W220" s="743"/>
      <c r="X220" s="743"/>
      <c r="Y220" s="743"/>
      <c r="Z220" s="744"/>
      <c r="AA220" s="757"/>
      <c r="AB220" s="758"/>
      <c r="AC220" s="758"/>
      <c r="AD220" s="758"/>
      <c r="AE220" s="758"/>
      <c r="AF220" s="759"/>
      <c r="AG220" s="766"/>
      <c r="AH220" s="767"/>
      <c r="AI220" s="767"/>
      <c r="AJ220" s="767"/>
      <c r="AK220" s="767"/>
      <c r="AL220" s="768"/>
      <c r="AM220" s="775"/>
      <c r="AN220" s="776"/>
      <c r="AO220" s="776"/>
      <c r="AP220" s="776"/>
      <c r="AQ220" s="777"/>
      <c r="AR220" s="780"/>
      <c r="AS220" s="780"/>
      <c r="AT220" s="780"/>
      <c r="AU220" s="780"/>
      <c r="AV220" s="780"/>
      <c r="AW220" s="785"/>
      <c r="AX220" s="786"/>
      <c r="AY220" s="791"/>
      <c r="AZ220" s="791"/>
      <c r="BA220" s="791"/>
      <c r="BB220" s="791"/>
      <c r="BC220" s="791"/>
      <c r="BD220" s="791"/>
      <c r="BE220" s="792"/>
    </row>
    <row r="221" spans="2:57" s="155" customFormat="1" ht="15.75" customHeight="1">
      <c r="B221" s="156"/>
      <c r="C221" s="157"/>
      <c r="D221" s="158"/>
      <c r="E221" s="1"/>
      <c r="F221" s="1"/>
      <c r="G221" s="1"/>
      <c r="H221" s="1"/>
      <c r="I221" s="1"/>
      <c r="J221" s="1"/>
      <c r="K221" s="3"/>
      <c r="L221" s="745"/>
      <c r="M221" s="746"/>
      <c r="N221" s="746"/>
      <c r="O221" s="746"/>
      <c r="P221" s="746"/>
      <c r="Q221" s="746"/>
      <c r="R221" s="746"/>
      <c r="S221" s="746"/>
      <c r="T221" s="746"/>
      <c r="U221" s="746"/>
      <c r="V221" s="746"/>
      <c r="W221" s="746"/>
      <c r="X221" s="746"/>
      <c r="Y221" s="746"/>
      <c r="Z221" s="747"/>
      <c r="AA221" s="751"/>
      <c r="AB221" s="752"/>
      <c r="AC221" s="752"/>
      <c r="AD221" s="752"/>
      <c r="AE221" s="752"/>
      <c r="AF221" s="753"/>
      <c r="AG221" s="760"/>
      <c r="AH221" s="761"/>
      <c r="AI221" s="761"/>
      <c r="AJ221" s="761"/>
      <c r="AK221" s="761"/>
      <c r="AL221" s="762"/>
      <c r="AM221" s="769"/>
      <c r="AN221" s="770"/>
      <c r="AO221" s="770"/>
      <c r="AP221" s="770"/>
      <c r="AQ221" s="771"/>
      <c r="AR221" s="780">
        <f>AG221*AM221</f>
        <v>0</v>
      </c>
      <c r="AS221" s="780"/>
      <c r="AT221" s="780"/>
      <c r="AU221" s="780"/>
      <c r="AV221" s="780"/>
      <c r="AW221" s="781"/>
      <c r="AX221" s="782"/>
      <c r="AY221" s="787"/>
      <c r="AZ221" s="787"/>
      <c r="BA221" s="787"/>
      <c r="BB221" s="787"/>
      <c r="BC221" s="787"/>
      <c r="BD221" s="787"/>
      <c r="BE221" s="788"/>
    </row>
    <row r="222" spans="2:57" s="155" customFormat="1" ht="15.75" customHeight="1">
      <c r="B222" s="156"/>
      <c r="C222" s="157"/>
      <c r="D222" s="159"/>
      <c r="E222" s="2"/>
      <c r="F222" s="2"/>
      <c r="G222" s="2"/>
      <c r="H222" s="2"/>
      <c r="I222" s="2"/>
      <c r="J222" s="2"/>
      <c r="K222" s="4"/>
      <c r="L222" s="748"/>
      <c r="M222" s="749"/>
      <c r="N222" s="749"/>
      <c r="O222" s="749"/>
      <c r="P222" s="749"/>
      <c r="Q222" s="749"/>
      <c r="R222" s="749"/>
      <c r="S222" s="749"/>
      <c r="T222" s="749"/>
      <c r="U222" s="749"/>
      <c r="V222" s="749"/>
      <c r="W222" s="749"/>
      <c r="X222" s="749"/>
      <c r="Y222" s="749"/>
      <c r="Z222" s="750"/>
      <c r="AA222" s="754"/>
      <c r="AB222" s="755"/>
      <c r="AC222" s="755"/>
      <c r="AD222" s="755"/>
      <c r="AE222" s="755"/>
      <c r="AF222" s="756"/>
      <c r="AG222" s="763"/>
      <c r="AH222" s="764"/>
      <c r="AI222" s="764"/>
      <c r="AJ222" s="764"/>
      <c r="AK222" s="764"/>
      <c r="AL222" s="765"/>
      <c r="AM222" s="772"/>
      <c r="AN222" s="773"/>
      <c r="AO222" s="773"/>
      <c r="AP222" s="773"/>
      <c r="AQ222" s="774"/>
      <c r="AR222" s="780"/>
      <c r="AS222" s="780"/>
      <c r="AT222" s="780"/>
      <c r="AU222" s="780"/>
      <c r="AV222" s="780"/>
      <c r="AW222" s="783"/>
      <c r="AX222" s="784"/>
      <c r="AY222" s="789"/>
      <c r="AZ222" s="789"/>
      <c r="BA222" s="789"/>
      <c r="BB222" s="789"/>
      <c r="BC222" s="789"/>
      <c r="BD222" s="789"/>
      <c r="BE222" s="790"/>
    </row>
    <row r="223" spans="2:57" s="155" customFormat="1" ht="15.75" customHeight="1">
      <c r="B223" s="156"/>
      <c r="C223" s="157"/>
      <c r="D223" s="160" t="s">
        <v>204</v>
      </c>
      <c r="E223" s="740" t="s">
        <v>205</v>
      </c>
      <c r="F223" s="740"/>
      <c r="G223" s="740"/>
      <c r="H223" s="740"/>
      <c r="I223" s="740"/>
      <c r="J223" s="740"/>
      <c r="K223" s="741"/>
      <c r="L223" s="742"/>
      <c r="M223" s="743"/>
      <c r="N223" s="743"/>
      <c r="O223" s="743"/>
      <c r="P223" s="743"/>
      <c r="Q223" s="743"/>
      <c r="R223" s="743"/>
      <c r="S223" s="743"/>
      <c r="T223" s="743"/>
      <c r="U223" s="743"/>
      <c r="V223" s="743"/>
      <c r="W223" s="743"/>
      <c r="X223" s="743"/>
      <c r="Y223" s="743"/>
      <c r="Z223" s="744"/>
      <c r="AA223" s="757"/>
      <c r="AB223" s="758"/>
      <c r="AC223" s="758"/>
      <c r="AD223" s="758"/>
      <c r="AE223" s="758"/>
      <c r="AF223" s="759"/>
      <c r="AG223" s="766"/>
      <c r="AH223" s="767"/>
      <c r="AI223" s="767"/>
      <c r="AJ223" s="767"/>
      <c r="AK223" s="767"/>
      <c r="AL223" s="768"/>
      <c r="AM223" s="775"/>
      <c r="AN223" s="776"/>
      <c r="AO223" s="776"/>
      <c r="AP223" s="776"/>
      <c r="AQ223" s="777"/>
      <c r="AR223" s="780"/>
      <c r="AS223" s="780"/>
      <c r="AT223" s="780"/>
      <c r="AU223" s="780"/>
      <c r="AV223" s="780"/>
      <c r="AW223" s="785"/>
      <c r="AX223" s="786"/>
      <c r="AY223" s="791"/>
      <c r="AZ223" s="791"/>
      <c r="BA223" s="791"/>
      <c r="BB223" s="791"/>
      <c r="BC223" s="791"/>
      <c r="BD223" s="791"/>
      <c r="BE223" s="792"/>
    </row>
    <row r="224" spans="2:57" s="155" customFormat="1" ht="15.75" customHeight="1">
      <c r="B224" s="156"/>
      <c r="C224" s="157"/>
      <c r="D224" s="158"/>
      <c r="E224" s="1"/>
      <c r="F224" s="1"/>
      <c r="G224" s="1"/>
      <c r="H224" s="1"/>
      <c r="I224" s="1"/>
      <c r="J224" s="1"/>
      <c r="K224" s="3"/>
      <c r="L224" s="745"/>
      <c r="M224" s="746"/>
      <c r="N224" s="746"/>
      <c r="O224" s="746"/>
      <c r="P224" s="746"/>
      <c r="Q224" s="746"/>
      <c r="R224" s="746"/>
      <c r="S224" s="746"/>
      <c r="T224" s="746"/>
      <c r="U224" s="746"/>
      <c r="V224" s="746"/>
      <c r="W224" s="746"/>
      <c r="X224" s="746"/>
      <c r="Y224" s="746"/>
      <c r="Z224" s="747"/>
      <c r="AA224" s="751"/>
      <c r="AB224" s="752"/>
      <c r="AC224" s="752"/>
      <c r="AD224" s="752"/>
      <c r="AE224" s="752"/>
      <c r="AF224" s="753"/>
      <c r="AG224" s="760"/>
      <c r="AH224" s="761"/>
      <c r="AI224" s="761"/>
      <c r="AJ224" s="761"/>
      <c r="AK224" s="761"/>
      <c r="AL224" s="762"/>
      <c r="AM224" s="769"/>
      <c r="AN224" s="770"/>
      <c r="AO224" s="770"/>
      <c r="AP224" s="770"/>
      <c r="AQ224" s="771"/>
      <c r="AR224" s="780">
        <f>AG224*AM224</f>
        <v>0</v>
      </c>
      <c r="AS224" s="780"/>
      <c r="AT224" s="780"/>
      <c r="AU224" s="780"/>
      <c r="AV224" s="780"/>
      <c r="AW224" s="781"/>
      <c r="AX224" s="782"/>
      <c r="AY224" s="787"/>
      <c r="AZ224" s="787"/>
      <c r="BA224" s="787"/>
      <c r="BB224" s="787"/>
      <c r="BC224" s="787"/>
      <c r="BD224" s="787"/>
      <c r="BE224" s="788"/>
    </row>
    <row r="225" spans="2:57" s="155" customFormat="1" ht="15.75" customHeight="1">
      <c r="B225" s="156"/>
      <c r="C225" s="157"/>
      <c r="D225" s="159"/>
      <c r="E225" s="2"/>
      <c r="F225" s="2"/>
      <c r="G225" s="2"/>
      <c r="H225" s="2"/>
      <c r="I225" s="2"/>
      <c r="J225" s="2"/>
      <c r="K225" s="4"/>
      <c r="L225" s="748"/>
      <c r="M225" s="749"/>
      <c r="N225" s="749"/>
      <c r="O225" s="749"/>
      <c r="P225" s="749"/>
      <c r="Q225" s="749"/>
      <c r="R225" s="749"/>
      <c r="S225" s="749"/>
      <c r="T225" s="749"/>
      <c r="U225" s="749"/>
      <c r="V225" s="749"/>
      <c r="W225" s="749"/>
      <c r="X225" s="749"/>
      <c r="Y225" s="749"/>
      <c r="Z225" s="750"/>
      <c r="AA225" s="754"/>
      <c r="AB225" s="755"/>
      <c r="AC225" s="755"/>
      <c r="AD225" s="755"/>
      <c r="AE225" s="755"/>
      <c r="AF225" s="756"/>
      <c r="AG225" s="763"/>
      <c r="AH225" s="764"/>
      <c r="AI225" s="764"/>
      <c r="AJ225" s="764"/>
      <c r="AK225" s="764"/>
      <c r="AL225" s="765"/>
      <c r="AM225" s="772"/>
      <c r="AN225" s="773"/>
      <c r="AO225" s="773"/>
      <c r="AP225" s="773"/>
      <c r="AQ225" s="774"/>
      <c r="AR225" s="780"/>
      <c r="AS225" s="780"/>
      <c r="AT225" s="780"/>
      <c r="AU225" s="780"/>
      <c r="AV225" s="780"/>
      <c r="AW225" s="783"/>
      <c r="AX225" s="784"/>
      <c r="AY225" s="789"/>
      <c r="AZ225" s="789"/>
      <c r="BA225" s="789"/>
      <c r="BB225" s="789"/>
      <c r="BC225" s="789"/>
      <c r="BD225" s="789"/>
      <c r="BE225" s="790"/>
    </row>
    <row r="226" spans="2:57" s="155" customFormat="1" ht="15.75" customHeight="1">
      <c r="B226" s="156"/>
      <c r="C226" s="157"/>
      <c r="D226" s="160" t="s">
        <v>204</v>
      </c>
      <c r="E226" s="740" t="s">
        <v>205</v>
      </c>
      <c r="F226" s="740"/>
      <c r="G226" s="740"/>
      <c r="H226" s="740"/>
      <c r="I226" s="740"/>
      <c r="J226" s="740"/>
      <c r="K226" s="741"/>
      <c r="L226" s="742"/>
      <c r="M226" s="743"/>
      <c r="N226" s="743"/>
      <c r="O226" s="743"/>
      <c r="P226" s="743"/>
      <c r="Q226" s="743"/>
      <c r="R226" s="743"/>
      <c r="S226" s="743"/>
      <c r="T226" s="743"/>
      <c r="U226" s="743"/>
      <c r="V226" s="743"/>
      <c r="W226" s="743"/>
      <c r="X226" s="743"/>
      <c r="Y226" s="743"/>
      <c r="Z226" s="744"/>
      <c r="AA226" s="757"/>
      <c r="AB226" s="758"/>
      <c r="AC226" s="758"/>
      <c r="AD226" s="758"/>
      <c r="AE226" s="758"/>
      <c r="AF226" s="759"/>
      <c r="AG226" s="766"/>
      <c r="AH226" s="767"/>
      <c r="AI226" s="767"/>
      <c r="AJ226" s="767"/>
      <c r="AK226" s="767"/>
      <c r="AL226" s="768"/>
      <c r="AM226" s="775"/>
      <c r="AN226" s="776"/>
      <c r="AO226" s="776"/>
      <c r="AP226" s="776"/>
      <c r="AQ226" s="777"/>
      <c r="AR226" s="780"/>
      <c r="AS226" s="780"/>
      <c r="AT226" s="780"/>
      <c r="AU226" s="780"/>
      <c r="AV226" s="780"/>
      <c r="AW226" s="785"/>
      <c r="AX226" s="786"/>
      <c r="AY226" s="791"/>
      <c r="AZ226" s="791"/>
      <c r="BA226" s="791"/>
      <c r="BB226" s="791"/>
      <c r="BC226" s="791"/>
      <c r="BD226" s="791"/>
      <c r="BE226" s="792"/>
    </row>
    <row r="227" spans="2:57" s="155" customFormat="1" ht="15.75" customHeight="1">
      <c r="B227" s="156"/>
      <c r="C227" s="157"/>
      <c r="D227" s="158"/>
      <c r="E227" s="1"/>
      <c r="F227" s="1"/>
      <c r="G227" s="1"/>
      <c r="H227" s="1"/>
      <c r="I227" s="1"/>
      <c r="J227" s="1"/>
      <c r="K227" s="3"/>
      <c r="L227" s="745"/>
      <c r="M227" s="746"/>
      <c r="N227" s="746"/>
      <c r="O227" s="746"/>
      <c r="P227" s="746"/>
      <c r="Q227" s="746"/>
      <c r="R227" s="746"/>
      <c r="S227" s="746"/>
      <c r="T227" s="746"/>
      <c r="U227" s="746"/>
      <c r="V227" s="746"/>
      <c r="W227" s="746"/>
      <c r="X227" s="746"/>
      <c r="Y227" s="746"/>
      <c r="Z227" s="747"/>
      <c r="AA227" s="751"/>
      <c r="AB227" s="752"/>
      <c r="AC227" s="752"/>
      <c r="AD227" s="752"/>
      <c r="AE227" s="752"/>
      <c r="AF227" s="753"/>
      <c r="AG227" s="760"/>
      <c r="AH227" s="761"/>
      <c r="AI227" s="761"/>
      <c r="AJ227" s="761"/>
      <c r="AK227" s="761"/>
      <c r="AL227" s="762"/>
      <c r="AM227" s="769"/>
      <c r="AN227" s="770"/>
      <c r="AO227" s="770"/>
      <c r="AP227" s="770"/>
      <c r="AQ227" s="771"/>
      <c r="AR227" s="780">
        <f>AG227*AM227</f>
        <v>0</v>
      </c>
      <c r="AS227" s="780"/>
      <c r="AT227" s="780"/>
      <c r="AU227" s="780"/>
      <c r="AV227" s="780"/>
      <c r="AW227" s="781"/>
      <c r="AX227" s="782"/>
      <c r="AY227" s="787"/>
      <c r="AZ227" s="787"/>
      <c r="BA227" s="787"/>
      <c r="BB227" s="787"/>
      <c r="BC227" s="787"/>
      <c r="BD227" s="787"/>
      <c r="BE227" s="788"/>
    </row>
    <row r="228" spans="2:57" s="155" customFormat="1" ht="15.75" customHeight="1">
      <c r="B228" s="156"/>
      <c r="C228" s="157"/>
      <c r="D228" s="159"/>
      <c r="E228" s="2"/>
      <c r="F228" s="2"/>
      <c r="G228" s="2"/>
      <c r="H228" s="2"/>
      <c r="I228" s="2"/>
      <c r="J228" s="2"/>
      <c r="K228" s="4"/>
      <c r="L228" s="748"/>
      <c r="M228" s="749"/>
      <c r="N228" s="749"/>
      <c r="O228" s="749"/>
      <c r="P228" s="749"/>
      <c r="Q228" s="749"/>
      <c r="R228" s="749"/>
      <c r="S228" s="749"/>
      <c r="T228" s="749"/>
      <c r="U228" s="749"/>
      <c r="V228" s="749"/>
      <c r="W228" s="749"/>
      <c r="X228" s="749"/>
      <c r="Y228" s="749"/>
      <c r="Z228" s="750"/>
      <c r="AA228" s="754"/>
      <c r="AB228" s="755"/>
      <c r="AC228" s="755"/>
      <c r="AD228" s="755"/>
      <c r="AE228" s="755"/>
      <c r="AF228" s="756"/>
      <c r="AG228" s="763"/>
      <c r="AH228" s="764"/>
      <c r="AI228" s="764"/>
      <c r="AJ228" s="764"/>
      <c r="AK228" s="764"/>
      <c r="AL228" s="765"/>
      <c r="AM228" s="772"/>
      <c r="AN228" s="773"/>
      <c r="AO228" s="773"/>
      <c r="AP228" s="773"/>
      <c r="AQ228" s="774"/>
      <c r="AR228" s="780"/>
      <c r="AS228" s="780"/>
      <c r="AT228" s="780"/>
      <c r="AU228" s="780"/>
      <c r="AV228" s="780"/>
      <c r="AW228" s="783"/>
      <c r="AX228" s="784"/>
      <c r="AY228" s="789"/>
      <c r="AZ228" s="789"/>
      <c r="BA228" s="789"/>
      <c r="BB228" s="789"/>
      <c r="BC228" s="789"/>
      <c r="BD228" s="789"/>
      <c r="BE228" s="790"/>
    </row>
    <row r="229" spans="2:57" s="155" customFormat="1" ht="15.75" customHeight="1">
      <c r="B229" s="156"/>
      <c r="C229" s="157"/>
      <c r="D229" s="160" t="s">
        <v>204</v>
      </c>
      <c r="E229" s="740" t="s">
        <v>205</v>
      </c>
      <c r="F229" s="740"/>
      <c r="G229" s="740"/>
      <c r="H229" s="740"/>
      <c r="I229" s="740"/>
      <c r="J229" s="740"/>
      <c r="K229" s="741"/>
      <c r="L229" s="742"/>
      <c r="M229" s="743"/>
      <c r="N229" s="743"/>
      <c r="O229" s="743"/>
      <c r="P229" s="743"/>
      <c r="Q229" s="743"/>
      <c r="R229" s="743"/>
      <c r="S229" s="743"/>
      <c r="T229" s="743"/>
      <c r="U229" s="743"/>
      <c r="V229" s="743"/>
      <c r="W229" s="743"/>
      <c r="X229" s="743"/>
      <c r="Y229" s="743"/>
      <c r="Z229" s="744"/>
      <c r="AA229" s="757"/>
      <c r="AB229" s="758"/>
      <c r="AC229" s="758"/>
      <c r="AD229" s="758"/>
      <c r="AE229" s="758"/>
      <c r="AF229" s="759"/>
      <c r="AG229" s="766"/>
      <c r="AH229" s="767"/>
      <c r="AI229" s="767"/>
      <c r="AJ229" s="767"/>
      <c r="AK229" s="767"/>
      <c r="AL229" s="768"/>
      <c r="AM229" s="775"/>
      <c r="AN229" s="776"/>
      <c r="AO229" s="776"/>
      <c r="AP229" s="776"/>
      <c r="AQ229" s="777"/>
      <c r="AR229" s="780"/>
      <c r="AS229" s="780"/>
      <c r="AT229" s="780"/>
      <c r="AU229" s="780"/>
      <c r="AV229" s="780"/>
      <c r="AW229" s="785"/>
      <c r="AX229" s="786"/>
      <c r="AY229" s="791"/>
      <c r="AZ229" s="791"/>
      <c r="BA229" s="791"/>
      <c r="BB229" s="791"/>
      <c r="BC229" s="791"/>
      <c r="BD229" s="791"/>
      <c r="BE229" s="792"/>
    </row>
    <row r="230" spans="2:57" s="155" customFormat="1" ht="15.75" customHeight="1">
      <c r="B230" s="156"/>
      <c r="C230" s="157"/>
      <c r="D230" s="158"/>
      <c r="E230" s="1"/>
      <c r="F230" s="1"/>
      <c r="G230" s="1"/>
      <c r="H230" s="1"/>
      <c r="I230" s="1"/>
      <c r="J230" s="1"/>
      <c r="K230" s="3"/>
      <c r="L230" s="745"/>
      <c r="M230" s="746"/>
      <c r="N230" s="746"/>
      <c r="O230" s="746"/>
      <c r="P230" s="746"/>
      <c r="Q230" s="746"/>
      <c r="R230" s="746"/>
      <c r="S230" s="746"/>
      <c r="T230" s="746"/>
      <c r="U230" s="746"/>
      <c r="V230" s="746"/>
      <c r="W230" s="746"/>
      <c r="X230" s="746"/>
      <c r="Y230" s="746"/>
      <c r="Z230" s="747"/>
      <c r="AA230" s="751"/>
      <c r="AB230" s="752"/>
      <c r="AC230" s="752"/>
      <c r="AD230" s="752"/>
      <c r="AE230" s="752"/>
      <c r="AF230" s="753"/>
      <c r="AG230" s="760"/>
      <c r="AH230" s="761"/>
      <c r="AI230" s="761"/>
      <c r="AJ230" s="761"/>
      <c r="AK230" s="761"/>
      <c r="AL230" s="762"/>
      <c r="AM230" s="769"/>
      <c r="AN230" s="770"/>
      <c r="AO230" s="770"/>
      <c r="AP230" s="770"/>
      <c r="AQ230" s="771"/>
      <c r="AR230" s="780">
        <f>AG230*AM230</f>
        <v>0</v>
      </c>
      <c r="AS230" s="780"/>
      <c r="AT230" s="780"/>
      <c r="AU230" s="780"/>
      <c r="AV230" s="780"/>
      <c r="AW230" s="781"/>
      <c r="AX230" s="782"/>
      <c r="AY230" s="787"/>
      <c r="AZ230" s="787"/>
      <c r="BA230" s="787"/>
      <c r="BB230" s="787"/>
      <c r="BC230" s="787"/>
      <c r="BD230" s="787"/>
      <c r="BE230" s="788"/>
    </row>
    <row r="231" spans="2:57" s="155" customFormat="1" ht="15.75" customHeight="1">
      <c r="B231" s="156"/>
      <c r="C231" s="157"/>
      <c r="D231" s="159"/>
      <c r="E231" s="2"/>
      <c r="F231" s="2"/>
      <c r="G231" s="2"/>
      <c r="H231" s="2"/>
      <c r="I231" s="2"/>
      <c r="J231" s="2"/>
      <c r="K231" s="4"/>
      <c r="L231" s="748"/>
      <c r="M231" s="749"/>
      <c r="N231" s="749"/>
      <c r="O231" s="749"/>
      <c r="P231" s="749"/>
      <c r="Q231" s="749"/>
      <c r="R231" s="749"/>
      <c r="S231" s="749"/>
      <c r="T231" s="749"/>
      <c r="U231" s="749"/>
      <c r="V231" s="749"/>
      <c r="W231" s="749"/>
      <c r="X231" s="749"/>
      <c r="Y231" s="749"/>
      <c r="Z231" s="750"/>
      <c r="AA231" s="754"/>
      <c r="AB231" s="755"/>
      <c r="AC231" s="755"/>
      <c r="AD231" s="755"/>
      <c r="AE231" s="755"/>
      <c r="AF231" s="756"/>
      <c r="AG231" s="763"/>
      <c r="AH231" s="764"/>
      <c r="AI231" s="764"/>
      <c r="AJ231" s="764"/>
      <c r="AK231" s="764"/>
      <c r="AL231" s="765"/>
      <c r="AM231" s="772"/>
      <c r="AN231" s="773"/>
      <c r="AO231" s="773"/>
      <c r="AP231" s="773"/>
      <c r="AQ231" s="774"/>
      <c r="AR231" s="780"/>
      <c r="AS231" s="780"/>
      <c r="AT231" s="780"/>
      <c r="AU231" s="780"/>
      <c r="AV231" s="780"/>
      <c r="AW231" s="783"/>
      <c r="AX231" s="784"/>
      <c r="AY231" s="789"/>
      <c r="AZ231" s="789"/>
      <c r="BA231" s="789"/>
      <c r="BB231" s="789"/>
      <c r="BC231" s="789"/>
      <c r="BD231" s="789"/>
      <c r="BE231" s="790"/>
    </row>
    <row r="232" spans="2:57" s="155" customFormat="1" ht="15.75" customHeight="1">
      <c r="B232" s="156"/>
      <c r="C232" s="157"/>
      <c r="D232" s="160" t="s">
        <v>204</v>
      </c>
      <c r="E232" s="740" t="s">
        <v>205</v>
      </c>
      <c r="F232" s="740"/>
      <c r="G232" s="740"/>
      <c r="H232" s="740"/>
      <c r="I232" s="740"/>
      <c r="J232" s="740"/>
      <c r="K232" s="741"/>
      <c r="L232" s="742"/>
      <c r="M232" s="743"/>
      <c r="N232" s="743"/>
      <c r="O232" s="743"/>
      <c r="P232" s="743"/>
      <c r="Q232" s="743"/>
      <c r="R232" s="743"/>
      <c r="S232" s="743"/>
      <c r="T232" s="743"/>
      <c r="U232" s="743"/>
      <c r="V232" s="743"/>
      <c r="W232" s="743"/>
      <c r="X232" s="743"/>
      <c r="Y232" s="743"/>
      <c r="Z232" s="744"/>
      <c r="AA232" s="757"/>
      <c r="AB232" s="758"/>
      <c r="AC232" s="758"/>
      <c r="AD232" s="758"/>
      <c r="AE232" s="758"/>
      <c r="AF232" s="759"/>
      <c r="AG232" s="766"/>
      <c r="AH232" s="767"/>
      <c r="AI232" s="767"/>
      <c r="AJ232" s="767"/>
      <c r="AK232" s="767"/>
      <c r="AL232" s="768"/>
      <c r="AM232" s="775"/>
      <c r="AN232" s="776"/>
      <c r="AO232" s="776"/>
      <c r="AP232" s="776"/>
      <c r="AQ232" s="777"/>
      <c r="AR232" s="780"/>
      <c r="AS232" s="780"/>
      <c r="AT232" s="780"/>
      <c r="AU232" s="780"/>
      <c r="AV232" s="780"/>
      <c r="AW232" s="785"/>
      <c r="AX232" s="786"/>
      <c r="AY232" s="791"/>
      <c r="AZ232" s="791"/>
      <c r="BA232" s="791"/>
      <c r="BB232" s="791"/>
      <c r="BC232" s="791"/>
      <c r="BD232" s="791"/>
      <c r="BE232" s="792"/>
    </row>
    <row r="233" spans="2:57" s="155" customFormat="1" ht="15.75" customHeight="1">
      <c r="B233" s="156"/>
      <c r="C233" s="157"/>
      <c r="D233" s="158"/>
      <c r="E233" s="1"/>
      <c r="F233" s="1"/>
      <c r="G233" s="1"/>
      <c r="H233" s="1"/>
      <c r="I233" s="1"/>
      <c r="J233" s="1"/>
      <c r="K233" s="3"/>
      <c r="L233" s="745"/>
      <c r="M233" s="746"/>
      <c r="N233" s="746"/>
      <c r="O233" s="746"/>
      <c r="P233" s="746"/>
      <c r="Q233" s="746"/>
      <c r="R233" s="746"/>
      <c r="S233" s="746"/>
      <c r="T233" s="746"/>
      <c r="U233" s="746"/>
      <c r="V233" s="746"/>
      <c r="W233" s="746"/>
      <c r="X233" s="746"/>
      <c r="Y233" s="746"/>
      <c r="Z233" s="747"/>
      <c r="AA233" s="751"/>
      <c r="AB233" s="752"/>
      <c r="AC233" s="752"/>
      <c r="AD233" s="752"/>
      <c r="AE233" s="752"/>
      <c r="AF233" s="753"/>
      <c r="AG233" s="760"/>
      <c r="AH233" s="761"/>
      <c r="AI233" s="761"/>
      <c r="AJ233" s="761"/>
      <c r="AK233" s="761"/>
      <c r="AL233" s="762"/>
      <c r="AM233" s="769"/>
      <c r="AN233" s="770"/>
      <c r="AO233" s="770"/>
      <c r="AP233" s="770"/>
      <c r="AQ233" s="771"/>
      <c r="AR233" s="780">
        <f>AG233*AM233</f>
        <v>0</v>
      </c>
      <c r="AS233" s="780"/>
      <c r="AT233" s="780"/>
      <c r="AU233" s="780"/>
      <c r="AV233" s="780"/>
      <c r="AW233" s="781"/>
      <c r="AX233" s="782"/>
      <c r="AY233" s="787"/>
      <c r="AZ233" s="787"/>
      <c r="BA233" s="787"/>
      <c r="BB233" s="787"/>
      <c r="BC233" s="787"/>
      <c r="BD233" s="787"/>
      <c r="BE233" s="788"/>
    </row>
    <row r="234" spans="2:57" s="155" customFormat="1" ht="15.75" customHeight="1">
      <c r="B234" s="156"/>
      <c r="C234" s="157"/>
      <c r="D234" s="159"/>
      <c r="E234" s="2"/>
      <c r="F234" s="2"/>
      <c r="G234" s="2"/>
      <c r="H234" s="2"/>
      <c r="I234" s="2"/>
      <c r="J234" s="2"/>
      <c r="K234" s="4"/>
      <c r="L234" s="748"/>
      <c r="M234" s="749"/>
      <c r="N234" s="749"/>
      <c r="O234" s="749"/>
      <c r="P234" s="749"/>
      <c r="Q234" s="749"/>
      <c r="R234" s="749"/>
      <c r="S234" s="749"/>
      <c r="T234" s="749"/>
      <c r="U234" s="749"/>
      <c r="V234" s="749"/>
      <c r="W234" s="749"/>
      <c r="X234" s="749"/>
      <c r="Y234" s="749"/>
      <c r="Z234" s="750"/>
      <c r="AA234" s="754"/>
      <c r="AB234" s="755"/>
      <c r="AC234" s="755"/>
      <c r="AD234" s="755"/>
      <c r="AE234" s="755"/>
      <c r="AF234" s="756"/>
      <c r="AG234" s="763"/>
      <c r="AH234" s="764"/>
      <c r="AI234" s="764"/>
      <c r="AJ234" s="764"/>
      <c r="AK234" s="764"/>
      <c r="AL234" s="765"/>
      <c r="AM234" s="772"/>
      <c r="AN234" s="773"/>
      <c r="AO234" s="773"/>
      <c r="AP234" s="773"/>
      <c r="AQ234" s="774"/>
      <c r="AR234" s="780"/>
      <c r="AS234" s="780"/>
      <c r="AT234" s="780"/>
      <c r="AU234" s="780"/>
      <c r="AV234" s="780"/>
      <c r="AW234" s="783"/>
      <c r="AX234" s="784"/>
      <c r="AY234" s="789"/>
      <c r="AZ234" s="789"/>
      <c r="BA234" s="789"/>
      <c r="BB234" s="789"/>
      <c r="BC234" s="789"/>
      <c r="BD234" s="789"/>
      <c r="BE234" s="790"/>
    </row>
    <row r="235" spans="2:57" s="155" customFormat="1" ht="15.75" customHeight="1">
      <c r="B235" s="156"/>
      <c r="C235" s="157"/>
      <c r="D235" s="160" t="s">
        <v>204</v>
      </c>
      <c r="E235" s="740" t="s">
        <v>205</v>
      </c>
      <c r="F235" s="740"/>
      <c r="G235" s="740"/>
      <c r="H235" s="740"/>
      <c r="I235" s="740"/>
      <c r="J235" s="740"/>
      <c r="K235" s="741"/>
      <c r="L235" s="742"/>
      <c r="M235" s="743"/>
      <c r="N235" s="743"/>
      <c r="O235" s="743"/>
      <c r="P235" s="743"/>
      <c r="Q235" s="743"/>
      <c r="R235" s="743"/>
      <c r="S235" s="743"/>
      <c r="T235" s="743"/>
      <c r="U235" s="743"/>
      <c r="V235" s="743"/>
      <c r="W235" s="743"/>
      <c r="X235" s="743"/>
      <c r="Y235" s="743"/>
      <c r="Z235" s="744"/>
      <c r="AA235" s="757"/>
      <c r="AB235" s="758"/>
      <c r="AC235" s="758"/>
      <c r="AD235" s="758"/>
      <c r="AE235" s="758"/>
      <c r="AF235" s="759"/>
      <c r="AG235" s="766"/>
      <c r="AH235" s="767"/>
      <c r="AI235" s="767"/>
      <c r="AJ235" s="767"/>
      <c r="AK235" s="767"/>
      <c r="AL235" s="768"/>
      <c r="AM235" s="775"/>
      <c r="AN235" s="776"/>
      <c r="AO235" s="776"/>
      <c r="AP235" s="776"/>
      <c r="AQ235" s="777"/>
      <c r="AR235" s="780"/>
      <c r="AS235" s="780"/>
      <c r="AT235" s="780"/>
      <c r="AU235" s="780"/>
      <c r="AV235" s="780"/>
      <c r="AW235" s="785"/>
      <c r="AX235" s="786"/>
      <c r="AY235" s="791"/>
      <c r="AZ235" s="791"/>
      <c r="BA235" s="791"/>
      <c r="BB235" s="791"/>
      <c r="BC235" s="791"/>
      <c r="BD235" s="791"/>
      <c r="BE235" s="792"/>
    </row>
    <row r="236" spans="2:57" s="155" customFormat="1" ht="15.75" customHeight="1">
      <c r="B236" s="156"/>
      <c r="C236" s="157"/>
      <c r="D236" s="158"/>
      <c r="E236" s="1"/>
      <c r="F236" s="1"/>
      <c r="G236" s="1"/>
      <c r="H236" s="1"/>
      <c r="I236" s="1"/>
      <c r="J236" s="1"/>
      <c r="K236" s="3"/>
      <c r="L236" s="745"/>
      <c r="M236" s="746"/>
      <c r="N236" s="746"/>
      <c r="O236" s="746"/>
      <c r="P236" s="746"/>
      <c r="Q236" s="746"/>
      <c r="R236" s="746"/>
      <c r="S236" s="746"/>
      <c r="T236" s="746"/>
      <c r="U236" s="746"/>
      <c r="V236" s="746"/>
      <c r="W236" s="746"/>
      <c r="X236" s="746"/>
      <c r="Y236" s="746"/>
      <c r="Z236" s="747"/>
      <c r="AA236" s="751"/>
      <c r="AB236" s="752"/>
      <c r="AC236" s="752"/>
      <c r="AD236" s="752"/>
      <c r="AE236" s="752"/>
      <c r="AF236" s="753"/>
      <c r="AG236" s="760"/>
      <c r="AH236" s="761"/>
      <c r="AI236" s="761"/>
      <c r="AJ236" s="761"/>
      <c r="AK236" s="761"/>
      <c r="AL236" s="762"/>
      <c r="AM236" s="769"/>
      <c r="AN236" s="770"/>
      <c r="AO236" s="770"/>
      <c r="AP236" s="770"/>
      <c r="AQ236" s="771"/>
      <c r="AR236" s="780">
        <f>AG236*AM236</f>
        <v>0</v>
      </c>
      <c r="AS236" s="780"/>
      <c r="AT236" s="780"/>
      <c r="AU236" s="780"/>
      <c r="AV236" s="780"/>
      <c r="AW236" s="781"/>
      <c r="AX236" s="782"/>
      <c r="AY236" s="787"/>
      <c r="AZ236" s="787"/>
      <c r="BA236" s="787"/>
      <c r="BB236" s="787"/>
      <c r="BC236" s="787"/>
      <c r="BD236" s="787"/>
      <c r="BE236" s="788"/>
    </row>
    <row r="237" spans="2:57" s="155" customFormat="1" ht="15.75" customHeight="1">
      <c r="B237" s="156"/>
      <c r="C237" s="157"/>
      <c r="D237" s="159"/>
      <c r="E237" s="2"/>
      <c r="F237" s="2"/>
      <c r="G237" s="2"/>
      <c r="H237" s="2"/>
      <c r="I237" s="2"/>
      <c r="J237" s="2"/>
      <c r="K237" s="4"/>
      <c r="L237" s="748"/>
      <c r="M237" s="749"/>
      <c r="N237" s="749"/>
      <c r="O237" s="749"/>
      <c r="P237" s="749"/>
      <c r="Q237" s="749"/>
      <c r="R237" s="749"/>
      <c r="S237" s="749"/>
      <c r="T237" s="749"/>
      <c r="U237" s="749"/>
      <c r="V237" s="749"/>
      <c r="W237" s="749"/>
      <c r="X237" s="749"/>
      <c r="Y237" s="749"/>
      <c r="Z237" s="750"/>
      <c r="AA237" s="754"/>
      <c r="AB237" s="755"/>
      <c r="AC237" s="755"/>
      <c r="AD237" s="755"/>
      <c r="AE237" s="755"/>
      <c r="AF237" s="756"/>
      <c r="AG237" s="763"/>
      <c r="AH237" s="764"/>
      <c r="AI237" s="764"/>
      <c r="AJ237" s="764"/>
      <c r="AK237" s="764"/>
      <c r="AL237" s="765"/>
      <c r="AM237" s="772"/>
      <c r="AN237" s="773"/>
      <c r="AO237" s="773"/>
      <c r="AP237" s="773"/>
      <c r="AQ237" s="774"/>
      <c r="AR237" s="780"/>
      <c r="AS237" s="780"/>
      <c r="AT237" s="780"/>
      <c r="AU237" s="780"/>
      <c r="AV237" s="780"/>
      <c r="AW237" s="783"/>
      <c r="AX237" s="784"/>
      <c r="AY237" s="789"/>
      <c r="AZ237" s="789"/>
      <c r="BA237" s="789"/>
      <c r="BB237" s="789"/>
      <c r="BC237" s="789"/>
      <c r="BD237" s="789"/>
      <c r="BE237" s="790"/>
    </row>
    <row r="238" spans="2:57" s="155" customFormat="1" ht="15.75" customHeight="1">
      <c r="B238" s="156"/>
      <c r="C238" s="157"/>
      <c r="D238" s="160" t="s">
        <v>204</v>
      </c>
      <c r="E238" s="740" t="s">
        <v>205</v>
      </c>
      <c r="F238" s="740"/>
      <c r="G238" s="740"/>
      <c r="H238" s="740"/>
      <c r="I238" s="740"/>
      <c r="J238" s="740"/>
      <c r="K238" s="741"/>
      <c r="L238" s="742"/>
      <c r="M238" s="743"/>
      <c r="N238" s="743"/>
      <c r="O238" s="743"/>
      <c r="P238" s="743"/>
      <c r="Q238" s="743"/>
      <c r="R238" s="743"/>
      <c r="S238" s="743"/>
      <c r="T238" s="743"/>
      <c r="U238" s="743"/>
      <c r="V238" s="743"/>
      <c r="W238" s="743"/>
      <c r="X238" s="743"/>
      <c r="Y238" s="743"/>
      <c r="Z238" s="744"/>
      <c r="AA238" s="757"/>
      <c r="AB238" s="758"/>
      <c r="AC238" s="758"/>
      <c r="AD238" s="758"/>
      <c r="AE238" s="758"/>
      <c r="AF238" s="759"/>
      <c r="AG238" s="766"/>
      <c r="AH238" s="767"/>
      <c r="AI238" s="767"/>
      <c r="AJ238" s="767"/>
      <c r="AK238" s="767"/>
      <c r="AL238" s="768"/>
      <c r="AM238" s="775"/>
      <c r="AN238" s="776"/>
      <c r="AO238" s="776"/>
      <c r="AP238" s="776"/>
      <c r="AQ238" s="777"/>
      <c r="AR238" s="780"/>
      <c r="AS238" s="780"/>
      <c r="AT238" s="780"/>
      <c r="AU238" s="780"/>
      <c r="AV238" s="780"/>
      <c r="AW238" s="785"/>
      <c r="AX238" s="786"/>
      <c r="AY238" s="791"/>
      <c r="AZ238" s="791"/>
      <c r="BA238" s="791"/>
      <c r="BB238" s="791"/>
      <c r="BC238" s="791"/>
      <c r="BD238" s="791"/>
      <c r="BE238" s="792"/>
    </row>
    <row r="239" spans="2:57" s="155" customFormat="1" ht="15.75" customHeight="1">
      <c r="B239" s="156"/>
      <c r="C239" s="157"/>
      <c r="D239" s="158"/>
      <c r="E239" s="1"/>
      <c r="F239" s="1"/>
      <c r="G239" s="1"/>
      <c r="H239" s="1"/>
      <c r="I239" s="1"/>
      <c r="J239" s="1"/>
      <c r="K239" s="3"/>
      <c r="L239" s="745"/>
      <c r="M239" s="746"/>
      <c r="N239" s="746"/>
      <c r="O239" s="746"/>
      <c r="P239" s="746"/>
      <c r="Q239" s="746"/>
      <c r="R239" s="746"/>
      <c r="S239" s="746"/>
      <c r="T239" s="746"/>
      <c r="U239" s="746"/>
      <c r="V239" s="746"/>
      <c r="W239" s="746"/>
      <c r="X239" s="746"/>
      <c r="Y239" s="746"/>
      <c r="Z239" s="747"/>
      <c r="AA239" s="751"/>
      <c r="AB239" s="752"/>
      <c r="AC239" s="752"/>
      <c r="AD239" s="752"/>
      <c r="AE239" s="752"/>
      <c r="AF239" s="753"/>
      <c r="AG239" s="760"/>
      <c r="AH239" s="761"/>
      <c r="AI239" s="761"/>
      <c r="AJ239" s="761"/>
      <c r="AK239" s="761"/>
      <c r="AL239" s="762"/>
      <c r="AM239" s="769"/>
      <c r="AN239" s="770"/>
      <c r="AO239" s="770"/>
      <c r="AP239" s="770"/>
      <c r="AQ239" s="771"/>
      <c r="AR239" s="780">
        <f>AG239*AM239</f>
        <v>0</v>
      </c>
      <c r="AS239" s="780"/>
      <c r="AT239" s="780"/>
      <c r="AU239" s="780"/>
      <c r="AV239" s="780"/>
      <c r="AW239" s="781"/>
      <c r="AX239" s="782"/>
      <c r="AY239" s="787"/>
      <c r="AZ239" s="787"/>
      <c r="BA239" s="787"/>
      <c r="BB239" s="787"/>
      <c r="BC239" s="787"/>
      <c r="BD239" s="787"/>
      <c r="BE239" s="788"/>
    </row>
    <row r="240" spans="2:57" s="155" customFormat="1" ht="15.75" customHeight="1">
      <c r="B240" s="156"/>
      <c r="C240" s="157"/>
      <c r="D240" s="159"/>
      <c r="E240" s="2"/>
      <c r="F240" s="2"/>
      <c r="G240" s="2"/>
      <c r="H240" s="2"/>
      <c r="I240" s="2"/>
      <c r="J240" s="2"/>
      <c r="K240" s="4"/>
      <c r="L240" s="748"/>
      <c r="M240" s="749"/>
      <c r="N240" s="749"/>
      <c r="O240" s="749"/>
      <c r="P240" s="749"/>
      <c r="Q240" s="749"/>
      <c r="R240" s="749"/>
      <c r="S240" s="749"/>
      <c r="T240" s="749"/>
      <c r="U240" s="749"/>
      <c r="V240" s="749"/>
      <c r="W240" s="749"/>
      <c r="X240" s="749"/>
      <c r="Y240" s="749"/>
      <c r="Z240" s="750"/>
      <c r="AA240" s="754"/>
      <c r="AB240" s="755"/>
      <c r="AC240" s="755"/>
      <c r="AD240" s="755"/>
      <c r="AE240" s="755"/>
      <c r="AF240" s="756"/>
      <c r="AG240" s="763"/>
      <c r="AH240" s="764"/>
      <c r="AI240" s="764"/>
      <c r="AJ240" s="764"/>
      <c r="AK240" s="764"/>
      <c r="AL240" s="765"/>
      <c r="AM240" s="772"/>
      <c r="AN240" s="773"/>
      <c r="AO240" s="773"/>
      <c r="AP240" s="773"/>
      <c r="AQ240" s="774"/>
      <c r="AR240" s="780"/>
      <c r="AS240" s="780"/>
      <c r="AT240" s="780"/>
      <c r="AU240" s="780"/>
      <c r="AV240" s="780"/>
      <c r="AW240" s="783"/>
      <c r="AX240" s="784"/>
      <c r="AY240" s="789"/>
      <c r="AZ240" s="789"/>
      <c r="BA240" s="789"/>
      <c r="BB240" s="789"/>
      <c r="BC240" s="789"/>
      <c r="BD240" s="789"/>
      <c r="BE240" s="790"/>
    </row>
    <row r="241" spans="2:57" s="155" customFormat="1" ht="15.75" customHeight="1">
      <c r="B241" s="156"/>
      <c r="C241" s="157"/>
      <c r="D241" s="160" t="s">
        <v>204</v>
      </c>
      <c r="E241" s="740" t="s">
        <v>205</v>
      </c>
      <c r="F241" s="740"/>
      <c r="G241" s="740"/>
      <c r="H241" s="740"/>
      <c r="I241" s="740"/>
      <c r="J241" s="740"/>
      <c r="K241" s="741"/>
      <c r="L241" s="742"/>
      <c r="M241" s="743"/>
      <c r="N241" s="743"/>
      <c r="O241" s="743"/>
      <c r="P241" s="743"/>
      <c r="Q241" s="743"/>
      <c r="R241" s="743"/>
      <c r="S241" s="743"/>
      <c r="T241" s="743"/>
      <c r="U241" s="743"/>
      <c r="V241" s="743"/>
      <c r="W241" s="743"/>
      <c r="X241" s="743"/>
      <c r="Y241" s="743"/>
      <c r="Z241" s="744"/>
      <c r="AA241" s="757"/>
      <c r="AB241" s="758"/>
      <c r="AC241" s="758"/>
      <c r="AD241" s="758"/>
      <c r="AE241" s="758"/>
      <c r="AF241" s="759"/>
      <c r="AG241" s="766"/>
      <c r="AH241" s="767"/>
      <c r="AI241" s="767"/>
      <c r="AJ241" s="767"/>
      <c r="AK241" s="767"/>
      <c r="AL241" s="768"/>
      <c r="AM241" s="775"/>
      <c r="AN241" s="776"/>
      <c r="AO241" s="776"/>
      <c r="AP241" s="776"/>
      <c r="AQ241" s="777"/>
      <c r="AR241" s="780"/>
      <c r="AS241" s="780"/>
      <c r="AT241" s="780"/>
      <c r="AU241" s="780"/>
      <c r="AV241" s="780"/>
      <c r="AW241" s="785"/>
      <c r="AX241" s="786"/>
      <c r="AY241" s="791"/>
      <c r="AZ241" s="791"/>
      <c r="BA241" s="791"/>
      <c r="BB241" s="791"/>
      <c r="BC241" s="791"/>
      <c r="BD241" s="791"/>
      <c r="BE241" s="792"/>
    </row>
    <row r="242" spans="2:57" s="155" customFormat="1" ht="15.75" customHeight="1">
      <c r="B242" s="156"/>
      <c r="C242" s="157"/>
      <c r="D242" s="158"/>
      <c r="E242" s="1"/>
      <c r="F242" s="1"/>
      <c r="G242" s="1"/>
      <c r="H242" s="1"/>
      <c r="I242" s="1"/>
      <c r="J242" s="1"/>
      <c r="K242" s="3"/>
      <c r="L242" s="745"/>
      <c r="M242" s="746"/>
      <c r="N242" s="746"/>
      <c r="O242" s="746"/>
      <c r="P242" s="746"/>
      <c r="Q242" s="746"/>
      <c r="R242" s="746"/>
      <c r="S242" s="746"/>
      <c r="T242" s="746"/>
      <c r="U242" s="746"/>
      <c r="V242" s="746"/>
      <c r="W242" s="746"/>
      <c r="X242" s="746"/>
      <c r="Y242" s="746"/>
      <c r="Z242" s="747"/>
      <c r="AA242" s="751"/>
      <c r="AB242" s="752"/>
      <c r="AC242" s="752"/>
      <c r="AD242" s="752"/>
      <c r="AE242" s="752"/>
      <c r="AF242" s="753"/>
      <c r="AG242" s="760"/>
      <c r="AH242" s="761"/>
      <c r="AI242" s="761"/>
      <c r="AJ242" s="761"/>
      <c r="AK242" s="761"/>
      <c r="AL242" s="762"/>
      <c r="AM242" s="769"/>
      <c r="AN242" s="770"/>
      <c r="AO242" s="770"/>
      <c r="AP242" s="770"/>
      <c r="AQ242" s="771"/>
      <c r="AR242" s="780">
        <f>AG242*AM242</f>
        <v>0</v>
      </c>
      <c r="AS242" s="780"/>
      <c r="AT242" s="780"/>
      <c r="AU242" s="780"/>
      <c r="AV242" s="780"/>
      <c r="AW242" s="781"/>
      <c r="AX242" s="782"/>
      <c r="AY242" s="787"/>
      <c r="AZ242" s="787"/>
      <c r="BA242" s="787"/>
      <c r="BB242" s="787"/>
      <c r="BC242" s="787"/>
      <c r="BD242" s="787"/>
      <c r="BE242" s="788"/>
    </row>
    <row r="243" spans="2:57" s="155" customFormat="1" ht="15.75" customHeight="1">
      <c r="B243" s="156"/>
      <c r="C243" s="157"/>
      <c r="D243" s="159"/>
      <c r="E243" s="2"/>
      <c r="F243" s="2"/>
      <c r="G243" s="2"/>
      <c r="H243" s="2"/>
      <c r="I243" s="2"/>
      <c r="J243" s="2"/>
      <c r="K243" s="4"/>
      <c r="L243" s="748"/>
      <c r="M243" s="749"/>
      <c r="N243" s="749"/>
      <c r="O243" s="749"/>
      <c r="P243" s="749"/>
      <c r="Q243" s="749"/>
      <c r="R243" s="749"/>
      <c r="S243" s="749"/>
      <c r="T243" s="749"/>
      <c r="U243" s="749"/>
      <c r="V243" s="749"/>
      <c r="W243" s="749"/>
      <c r="X243" s="749"/>
      <c r="Y243" s="749"/>
      <c r="Z243" s="750"/>
      <c r="AA243" s="754"/>
      <c r="AB243" s="755"/>
      <c r="AC243" s="755"/>
      <c r="AD243" s="755"/>
      <c r="AE243" s="755"/>
      <c r="AF243" s="756"/>
      <c r="AG243" s="763"/>
      <c r="AH243" s="764"/>
      <c r="AI243" s="764"/>
      <c r="AJ243" s="764"/>
      <c r="AK243" s="764"/>
      <c r="AL243" s="765"/>
      <c r="AM243" s="772"/>
      <c r="AN243" s="773"/>
      <c r="AO243" s="773"/>
      <c r="AP243" s="773"/>
      <c r="AQ243" s="774"/>
      <c r="AR243" s="780"/>
      <c r="AS243" s="780"/>
      <c r="AT243" s="780"/>
      <c r="AU243" s="780"/>
      <c r="AV243" s="780"/>
      <c r="AW243" s="783"/>
      <c r="AX243" s="784"/>
      <c r="AY243" s="789"/>
      <c r="AZ243" s="789"/>
      <c r="BA243" s="789"/>
      <c r="BB243" s="789"/>
      <c r="BC243" s="789"/>
      <c r="BD243" s="789"/>
      <c r="BE243" s="790"/>
    </row>
    <row r="244" spans="2:57" s="155" customFormat="1" ht="15.75" customHeight="1">
      <c r="B244" s="156"/>
      <c r="C244" s="157"/>
      <c r="D244" s="160" t="s">
        <v>204</v>
      </c>
      <c r="E244" s="740" t="s">
        <v>205</v>
      </c>
      <c r="F244" s="740"/>
      <c r="G244" s="740"/>
      <c r="H244" s="740"/>
      <c r="I244" s="740"/>
      <c r="J244" s="740"/>
      <c r="K244" s="741"/>
      <c r="L244" s="742"/>
      <c r="M244" s="743"/>
      <c r="N244" s="743"/>
      <c r="O244" s="743"/>
      <c r="P244" s="743"/>
      <c r="Q244" s="743"/>
      <c r="R244" s="743"/>
      <c r="S244" s="743"/>
      <c r="T244" s="743"/>
      <c r="U244" s="743"/>
      <c r="V244" s="743"/>
      <c r="W244" s="743"/>
      <c r="X244" s="743"/>
      <c r="Y244" s="743"/>
      <c r="Z244" s="744"/>
      <c r="AA244" s="757"/>
      <c r="AB244" s="758"/>
      <c r="AC244" s="758"/>
      <c r="AD244" s="758"/>
      <c r="AE244" s="758"/>
      <c r="AF244" s="759"/>
      <c r="AG244" s="766"/>
      <c r="AH244" s="767"/>
      <c r="AI244" s="767"/>
      <c r="AJ244" s="767"/>
      <c r="AK244" s="767"/>
      <c r="AL244" s="768"/>
      <c r="AM244" s="775"/>
      <c r="AN244" s="776"/>
      <c r="AO244" s="776"/>
      <c r="AP244" s="776"/>
      <c r="AQ244" s="777"/>
      <c r="AR244" s="780"/>
      <c r="AS244" s="780"/>
      <c r="AT244" s="780"/>
      <c r="AU244" s="780"/>
      <c r="AV244" s="780"/>
      <c r="AW244" s="785"/>
      <c r="AX244" s="786"/>
      <c r="AY244" s="791"/>
      <c r="AZ244" s="791"/>
      <c r="BA244" s="791"/>
      <c r="BB244" s="791"/>
      <c r="BC244" s="791"/>
      <c r="BD244" s="791"/>
      <c r="BE244" s="792"/>
    </row>
    <row r="245" spans="2:57" s="155" customFormat="1" ht="15.75" customHeight="1">
      <c r="B245" s="156"/>
      <c r="C245" s="157"/>
      <c r="D245" s="158"/>
      <c r="E245" s="1"/>
      <c r="F245" s="1"/>
      <c r="G245" s="1"/>
      <c r="H245" s="1"/>
      <c r="I245" s="1"/>
      <c r="J245" s="1"/>
      <c r="K245" s="3"/>
      <c r="L245" s="745"/>
      <c r="M245" s="746"/>
      <c r="N245" s="746"/>
      <c r="O245" s="746"/>
      <c r="P245" s="746"/>
      <c r="Q245" s="746"/>
      <c r="R245" s="746"/>
      <c r="S245" s="746"/>
      <c r="T245" s="746"/>
      <c r="U245" s="746"/>
      <c r="V245" s="746"/>
      <c r="W245" s="746"/>
      <c r="X245" s="746"/>
      <c r="Y245" s="746"/>
      <c r="Z245" s="747"/>
      <c r="AA245" s="751"/>
      <c r="AB245" s="752"/>
      <c r="AC245" s="752"/>
      <c r="AD245" s="752"/>
      <c r="AE245" s="752"/>
      <c r="AF245" s="753"/>
      <c r="AG245" s="760"/>
      <c r="AH245" s="761"/>
      <c r="AI245" s="761"/>
      <c r="AJ245" s="761"/>
      <c r="AK245" s="761"/>
      <c r="AL245" s="762"/>
      <c r="AM245" s="769"/>
      <c r="AN245" s="770"/>
      <c r="AO245" s="770"/>
      <c r="AP245" s="770"/>
      <c r="AQ245" s="771"/>
      <c r="AR245" s="780">
        <f>AG245*AM245</f>
        <v>0</v>
      </c>
      <c r="AS245" s="780"/>
      <c r="AT245" s="780"/>
      <c r="AU245" s="780"/>
      <c r="AV245" s="780"/>
      <c r="AW245" s="781"/>
      <c r="AX245" s="782"/>
      <c r="AY245" s="787"/>
      <c r="AZ245" s="787"/>
      <c r="BA245" s="787"/>
      <c r="BB245" s="787"/>
      <c r="BC245" s="787"/>
      <c r="BD245" s="787"/>
      <c r="BE245" s="788"/>
    </row>
    <row r="246" spans="2:57" s="155" customFormat="1" ht="15.75" customHeight="1">
      <c r="B246" s="156"/>
      <c r="C246" s="157"/>
      <c r="D246" s="159"/>
      <c r="E246" s="2"/>
      <c r="F246" s="2"/>
      <c r="G246" s="2"/>
      <c r="H246" s="2"/>
      <c r="I246" s="2"/>
      <c r="J246" s="2"/>
      <c r="K246" s="4"/>
      <c r="L246" s="748"/>
      <c r="M246" s="749"/>
      <c r="N246" s="749"/>
      <c r="O246" s="749"/>
      <c r="P246" s="749"/>
      <c r="Q246" s="749"/>
      <c r="R246" s="749"/>
      <c r="S246" s="749"/>
      <c r="T246" s="749"/>
      <c r="U246" s="749"/>
      <c r="V246" s="749"/>
      <c r="W246" s="749"/>
      <c r="X246" s="749"/>
      <c r="Y246" s="749"/>
      <c r="Z246" s="750"/>
      <c r="AA246" s="754"/>
      <c r="AB246" s="755"/>
      <c r="AC246" s="755"/>
      <c r="AD246" s="755"/>
      <c r="AE246" s="755"/>
      <c r="AF246" s="756"/>
      <c r="AG246" s="763"/>
      <c r="AH246" s="764"/>
      <c r="AI246" s="764"/>
      <c r="AJ246" s="764"/>
      <c r="AK246" s="764"/>
      <c r="AL246" s="765"/>
      <c r="AM246" s="772"/>
      <c r="AN246" s="773"/>
      <c r="AO246" s="773"/>
      <c r="AP246" s="773"/>
      <c r="AQ246" s="774"/>
      <c r="AR246" s="780"/>
      <c r="AS246" s="780"/>
      <c r="AT246" s="780"/>
      <c r="AU246" s="780"/>
      <c r="AV246" s="780"/>
      <c r="AW246" s="783"/>
      <c r="AX246" s="784"/>
      <c r="AY246" s="789"/>
      <c r="AZ246" s="789"/>
      <c r="BA246" s="789"/>
      <c r="BB246" s="789"/>
      <c r="BC246" s="789"/>
      <c r="BD246" s="789"/>
      <c r="BE246" s="790"/>
    </row>
    <row r="247" spans="2:57" s="155" customFormat="1" ht="15.75" customHeight="1">
      <c r="B247" s="156"/>
      <c r="C247" s="157"/>
      <c r="D247" s="160" t="s">
        <v>204</v>
      </c>
      <c r="E247" s="740" t="s">
        <v>205</v>
      </c>
      <c r="F247" s="740"/>
      <c r="G247" s="740"/>
      <c r="H247" s="740"/>
      <c r="I247" s="740"/>
      <c r="J247" s="740"/>
      <c r="K247" s="741"/>
      <c r="L247" s="742"/>
      <c r="M247" s="743"/>
      <c r="N247" s="743"/>
      <c r="O247" s="743"/>
      <c r="P247" s="743"/>
      <c r="Q247" s="743"/>
      <c r="R247" s="743"/>
      <c r="S247" s="743"/>
      <c r="T247" s="743"/>
      <c r="U247" s="743"/>
      <c r="V247" s="743"/>
      <c r="W247" s="743"/>
      <c r="X247" s="743"/>
      <c r="Y247" s="743"/>
      <c r="Z247" s="744"/>
      <c r="AA247" s="757"/>
      <c r="AB247" s="758"/>
      <c r="AC247" s="758"/>
      <c r="AD247" s="758"/>
      <c r="AE247" s="758"/>
      <c r="AF247" s="759"/>
      <c r="AG247" s="766"/>
      <c r="AH247" s="767"/>
      <c r="AI247" s="767"/>
      <c r="AJ247" s="767"/>
      <c r="AK247" s="767"/>
      <c r="AL247" s="768"/>
      <c r="AM247" s="775"/>
      <c r="AN247" s="776"/>
      <c r="AO247" s="776"/>
      <c r="AP247" s="776"/>
      <c r="AQ247" s="777"/>
      <c r="AR247" s="780"/>
      <c r="AS247" s="780"/>
      <c r="AT247" s="780"/>
      <c r="AU247" s="780"/>
      <c r="AV247" s="780"/>
      <c r="AW247" s="785"/>
      <c r="AX247" s="786"/>
      <c r="AY247" s="791"/>
      <c r="AZ247" s="791"/>
      <c r="BA247" s="791"/>
      <c r="BB247" s="791"/>
      <c r="BC247" s="791"/>
      <c r="BD247" s="791"/>
      <c r="BE247" s="792"/>
    </row>
    <row r="248" spans="2:57" s="155" customFormat="1" ht="15.75" customHeight="1">
      <c r="B248" s="156"/>
      <c r="C248" s="157"/>
      <c r="D248" s="158"/>
      <c r="E248" s="1"/>
      <c r="F248" s="1"/>
      <c r="G248" s="1"/>
      <c r="H248" s="1"/>
      <c r="I248" s="1"/>
      <c r="J248" s="1"/>
      <c r="K248" s="3"/>
      <c r="L248" s="745"/>
      <c r="M248" s="746"/>
      <c r="N248" s="746"/>
      <c r="O248" s="746"/>
      <c r="P248" s="746"/>
      <c r="Q248" s="746"/>
      <c r="R248" s="746"/>
      <c r="S248" s="746"/>
      <c r="T248" s="746"/>
      <c r="U248" s="746"/>
      <c r="V248" s="746"/>
      <c r="W248" s="746"/>
      <c r="X248" s="746"/>
      <c r="Y248" s="746"/>
      <c r="Z248" s="747"/>
      <c r="AA248" s="751"/>
      <c r="AB248" s="752"/>
      <c r="AC248" s="752"/>
      <c r="AD248" s="752"/>
      <c r="AE248" s="752"/>
      <c r="AF248" s="753"/>
      <c r="AG248" s="760"/>
      <c r="AH248" s="761"/>
      <c r="AI248" s="761"/>
      <c r="AJ248" s="761"/>
      <c r="AK248" s="761"/>
      <c r="AL248" s="762"/>
      <c r="AM248" s="769"/>
      <c r="AN248" s="770"/>
      <c r="AO248" s="770"/>
      <c r="AP248" s="770"/>
      <c r="AQ248" s="771"/>
      <c r="AR248" s="780">
        <f>AG248*AM248</f>
        <v>0</v>
      </c>
      <c r="AS248" s="780"/>
      <c r="AT248" s="780"/>
      <c r="AU248" s="780"/>
      <c r="AV248" s="780"/>
      <c r="AW248" s="781"/>
      <c r="AX248" s="782"/>
      <c r="AY248" s="787"/>
      <c r="AZ248" s="787"/>
      <c r="BA248" s="787"/>
      <c r="BB248" s="787"/>
      <c r="BC248" s="787"/>
      <c r="BD248" s="787"/>
      <c r="BE248" s="788"/>
    </row>
    <row r="249" spans="2:57" s="155" customFormat="1" ht="15.75" customHeight="1">
      <c r="B249" s="156"/>
      <c r="C249" s="157"/>
      <c r="D249" s="159"/>
      <c r="E249" s="2"/>
      <c r="F249" s="2"/>
      <c r="G249" s="2"/>
      <c r="H249" s="2"/>
      <c r="I249" s="2"/>
      <c r="J249" s="2"/>
      <c r="K249" s="4"/>
      <c r="L249" s="748"/>
      <c r="M249" s="749"/>
      <c r="N249" s="749"/>
      <c r="O249" s="749"/>
      <c r="P249" s="749"/>
      <c r="Q249" s="749"/>
      <c r="R249" s="749"/>
      <c r="S249" s="749"/>
      <c r="T249" s="749"/>
      <c r="U249" s="749"/>
      <c r="V249" s="749"/>
      <c r="W249" s="749"/>
      <c r="X249" s="749"/>
      <c r="Y249" s="749"/>
      <c r="Z249" s="750"/>
      <c r="AA249" s="754"/>
      <c r="AB249" s="755"/>
      <c r="AC249" s="755"/>
      <c r="AD249" s="755"/>
      <c r="AE249" s="755"/>
      <c r="AF249" s="756"/>
      <c r="AG249" s="763"/>
      <c r="AH249" s="764"/>
      <c r="AI249" s="764"/>
      <c r="AJ249" s="764"/>
      <c r="AK249" s="764"/>
      <c r="AL249" s="765"/>
      <c r="AM249" s="772"/>
      <c r="AN249" s="773"/>
      <c r="AO249" s="773"/>
      <c r="AP249" s="773"/>
      <c r="AQ249" s="774"/>
      <c r="AR249" s="780"/>
      <c r="AS249" s="780"/>
      <c r="AT249" s="780"/>
      <c r="AU249" s="780"/>
      <c r="AV249" s="780"/>
      <c r="AW249" s="783"/>
      <c r="AX249" s="784"/>
      <c r="AY249" s="789"/>
      <c r="AZ249" s="789"/>
      <c r="BA249" s="789"/>
      <c r="BB249" s="789"/>
      <c r="BC249" s="789"/>
      <c r="BD249" s="789"/>
      <c r="BE249" s="790"/>
    </row>
    <row r="250" spans="2:57" s="155" customFormat="1" ht="15.75" customHeight="1">
      <c r="B250" s="156"/>
      <c r="C250" s="157"/>
      <c r="D250" s="160" t="s">
        <v>204</v>
      </c>
      <c r="E250" s="740" t="s">
        <v>205</v>
      </c>
      <c r="F250" s="740"/>
      <c r="G250" s="740"/>
      <c r="H250" s="740"/>
      <c r="I250" s="740"/>
      <c r="J250" s="740"/>
      <c r="K250" s="741"/>
      <c r="L250" s="742"/>
      <c r="M250" s="743"/>
      <c r="N250" s="743"/>
      <c r="O250" s="743"/>
      <c r="P250" s="743"/>
      <c r="Q250" s="743"/>
      <c r="R250" s="743"/>
      <c r="S250" s="743"/>
      <c r="T250" s="743"/>
      <c r="U250" s="743"/>
      <c r="V250" s="743"/>
      <c r="W250" s="743"/>
      <c r="X250" s="743"/>
      <c r="Y250" s="743"/>
      <c r="Z250" s="744"/>
      <c r="AA250" s="757"/>
      <c r="AB250" s="758"/>
      <c r="AC250" s="758"/>
      <c r="AD250" s="758"/>
      <c r="AE250" s="758"/>
      <c r="AF250" s="759"/>
      <c r="AG250" s="766"/>
      <c r="AH250" s="767"/>
      <c r="AI250" s="767"/>
      <c r="AJ250" s="767"/>
      <c r="AK250" s="767"/>
      <c r="AL250" s="768"/>
      <c r="AM250" s="775"/>
      <c r="AN250" s="776"/>
      <c r="AO250" s="776"/>
      <c r="AP250" s="776"/>
      <c r="AQ250" s="777"/>
      <c r="AR250" s="780"/>
      <c r="AS250" s="780"/>
      <c r="AT250" s="780"/>
      <c r="AU250" s="780"/>
      <c r="AV250" s="780"/>
      <c r="AW250" s="785"/>
      <c r="AX250" s="786"/>
      <c r="AY250" s="791"/>
      <c r="AZ250" s="791"/>
      <c r="BA250" s="791"/>
      <c r="BB250" s="791"/>
      <c r="BC250" s="791"/>
      <c r="BD250" s="791"/>
      <c r="BE250" s="792"/>
    </row>
    <row r="251" spans="2:57" s="155" customFormat="1" ht="15.75" customHeight="1">
      <c r="B251" s="156"/>
      <c r="C251" s="157"/>
      <c r="D251" s="158"/>
      <c r="E251" s="1"/>
      <c r="F251" s="1"/>
      <c r="G251" s="1"/>
      <c r="H251" s="1"/>
      <c r="I251" s="1"/>
      <c r="J251" s="1"/>
      <c r="K251" s="3"/>
      <c r="L251" s="745"/>
      <c r="M251" s="746"/>
      <c r="N251" s="746"/>
      <c r="O251" s="746"/>
      <c r="P251" s="746"/>
      <c r="Q251" s="746"/>
      <c r="R251" s="746"/>
      <c r="S251" s="746"/>
      <c r="T251" s="746"/>
      <c r="U251" s="746"/>
      <c r="V251" s="746"/>
      <c r="W251" s="746"/>
      <c r="X251" s="746"/>
      <c r="Y251" s="746"/>
      <c r="Z251" s="747"/>
      <c r="AA251" s="751"/>
      <c r="AB251" s="752"/>
      <c r="AC251" s="752"/>
      <c r="AD251" s="752"/>
      <c r="AE251" s="752"/>
      <c r="AF251" s="753"/>
      <c r="AG251" s="760"/>
      <c r="AH251" s="761"/>
      <c r="AI251" s="761"/>
      <c r="AJ251" s="761"/>
      <c r="AK251" s="761"/>
      <c r="AL251" s="762"/>
      <c r="AM251" s="769"/>
      <c r="AN251" s="770"/>
      <c r="AO251" s="770"/>
      <c r="AP251" s="770"/>
      <c r="AQ251" s="771"/>
      <c r="AR251" s="780">
        <f>AG251*AM251</f>
        <v>0</v>
      </c>
      <c r="AS251" s="780"/>
      <c r="AT251" s="780"/>
      <c r="AU251" s="780"/>
      <c r="AV251" s="780"/>
      <c r="AW251" s="781"/>
      <c r="AX251" s="782"/>
      <c r="AY251" s="787"/>
      <c r="AZ251" s="787"/>
      <c r="BA251" s="787"/>
      <c r="BB251" s="787"/>
      <c r="BC251" s="787"/>
      <c r="BD251" s="787"/>
      <c r="BE251" s="788"/>
    </row>
    <row r="252" spans="2:57" s="155" customFormat="1" ht="15.75" customHeight="1">
      <c r="B252" s="156"/>
      <c r="C252" s="157"/>
      <c r="D252" s="159"/>
      <c r="E252" s="2"/>
      <c r="F252" s="2"/>
      <c r="G252" s="2"/>
      <c r="H252" s="2"/>
      <c r="I252" s="2"/>
      <c r="J252" s="2"/>
      <c r="K252" s="4"/>
      <c r="L252" s="748"/>
      <c r="M252" s="749"/>
      <c r="N252" s="749"/>
      <c r="O252" s="749"/>
      <c r="P252" s="749"/>
      <c r="Q252" s="749"/>
      <c r="R252" s="749"/>
      <c r="S252" s="749"/>
      <c r="T252" s="749"/>
      <c r="U252" s="749"/>
      <c r="V252" s="749"/>
      <c r="W252" s="749"/>
      <c r="X252" s="749"/>
      <c r="Y252" s="749"/>
      <c r="Z252" s="750"/>
      <c r="AA252" s="754"/>
      <c r="AB252" s="755"/>
      <c r="AC252" s="755"/>
      <c r="AD252" s="755"/>
      <c r="AE252" s="755"/>
      <c r="AF252" s="756"/>
      <c r="AG252" s="763"/>
      <c r="AH252" s="764"/>
      <c r="AI252" s="764"/>
      <c r="AJ252" s="764"/>
      <c r="AK252" s="764"/>
      <c r="AL252" s="765"/>
      <c r="AM252" s="772"/>
      <c r="AN252" s="773"/>
      <c r="AO252" s="773"/>
      <c r="AP252" s="773"/>
      <c r="AQ252" s="774"/>
      <c r="AR252" s="780"/>
      <c r="AS252" s="780"/>
      <c r="AT252" s="780"/>
      <c r="AU252" s="780"/>
      <c r="AV252" s="780"/>
      <c r="AW252" s="783"/>
      <c r="AX252" s="784"/>
      <c r="AY252" s="789"/>
      <c r="AZ252" s="789"/>
      <c r="BA252" s="789"/>
      <c r="BB252" s="789"/>
      <c r="BC252" s="789"/>
      <c r="BD252" s="789"/>
      <c r="BE252" s="790"/>
    </row>
    <row r="253" spans="2:57" s="155" customFormat="1" ht="15.75" customHeight="1">
      <c r="B253" s="156"/>
      <c r="C253" s="157"/>
      <c r="D253" s="160" t="s">
        <v>204</v>
      </c>
      <c r="E253" s="740" t="s">
        <v>205</v>
      </c>
      <c r="F253" s="740"/>
      <c r="G253" s="740"/>
      <c r="H253" s="740"/>
      <c r="I253" s="740"/>
      <c r="J253" s="740"/>
      <c r="K253" s="741"/>
      <c r="L253" s="742"/>
      <c r="M253" s="743"/>
      <c r="N253" s="743"/>
      <c r="O253" s="743"/>
      <c r="P253" s="743"/>
      <c r="Q253" s="743"/>
      <c r="R253" s="743"/>
      <c r="S253" s="743"/>
      <c r="T253" s="743"/>
      <c r="U253" s="743"/>
      <c r="V253" s="743"/>
      <c r="W253" s="743"/>
      <c r="X253" s="743"/>
      <c r="Y253" s="743"/>
      <c r="Z253" s="744"/>
      <c r="AA253" s="757"/>
      <c r="AB253" s="758"/>
      <c r="AC253" s="758"/>
      <c r="AD253" s="758"/>
      <c r="AE253" s="758"/>
      <c r="AF253" s="759"/>
      <c r="AG253" s="766"/>
      <c r="AH253" s="767"/>
      <c r="AI253" s="767"/>
      <c r="AJ253" s="767"/>
      <c r="AK253" s="767"/>
      <c r="AL253" s="768"/>
      <c r="AM253" s="775"/>
      <c r="AN253" s="776"/>
      <c r="AO253" s="776"/>
      <c r="AP253" s="776"/>
      <c r="AQ253" s="777"/>
      <c r="AR253" s="780"/>
      <c r="AS253" s="780"/>
      <c r="AT253" s="780"/>
      <c r="AU253" s="780"/>
      <c r="AV253" s="780"/>
      <c r="AW253" s="785"/>
      <c r="AX253" s="786"/>
      <c r="AY253" s="791"/>
      <c r="AZ253" s="791"/>
      <c r="BA253" s="791"/>
      <c r="BB253" s="791"/>
      <c r="BC253" s="791"/>
      <c r="BD253" s="791"/>
      <c r="BE253" s="792"/>
    </row>
    <row r="254" spans="2:57" s="155" customFormat="1" ht="15.75" customHeight="1">
      <c r="B254" s="156"/>
      <c r="C254" s="157"/>
      <c r="D254" s="158"/>
      <c r="E254" s="1"/>
      <c r="F254" s="1"/>
      <c r="G254" s="1"/>
      <c r="H254" s="1"/>
      <c r="I254" s="1"/>
      <c r="J254" s="1"/>
      <c r="K254" s="3"/>
      <c r="L254" s="745"/>
      <c r="M254" s="746"/>
      <c r="N254" s="746"/>
      <c r="O254" s="746"/>
      <c r="P254" s="746"/>
      <c r="Q254" s="746"/>
      <c r="R254" s="746"/>
      <c r="S254" s="746"/>
      <c r="T254" s="746"/>
      <c r="U254" s="746"/>
      <c r="V254" s="746"/>
      <c r="W254" s="746"/>
      <c r="X254" s="746"/>
      <c r="Y254" s="746"/>
      <c r="Z254" s="747"/>
      <c r="AA254" s="751"/>
      <c r="AB254" s="752"/>
      <c r="AC254" s="752"/>
      <c r="AD254" s="752"/>
      <c r="AE254" s="752"/>
      <c r="AF254" s="753"/>
      <c r="AG254" s="760"/>
      <c r="AH254" s="761"/>
      <c r="AI254" s="761"/>
      <c r="AJ254" s="761"/>
      <c r="AK254" s="761"/>
      <c r="AL254" s="762"/>
      <c r="AM254" s="769"/>
      <c r="AN254" s="770"/>
      <c r="AO254" s="770"/>
      <c r="AP254" s="770"/>
      <c r="AQ254" s="771"/>
      <c r="AR254" s="780">
        <f>AG254*AM254</f>
        <v>0</v>
      </c>
      <c r="AS254" s="780"/>
      <c r="AT254" s="780"/>
      <c r="AU254" s="780"/>
      <c r="AV254" s="780"/>
      <c r="AW254" s="781"/>
      <c r="AX254" s="782"/>
      <c r="AY254" s="787"/>
      <c r="AZ254" s="787"/>
      <c r="BA254" s="787"/>
      <c r="BB254" s="787"/>
      <c r="BC254" s="787"/>
      <c r="BD254" s="787"/>
      <c r="BE254" s="788"/>
    </row>
    <row r="255" spans="2:57" s="155" customFormat="1" ht="15.75" customHeight="1">
      <c r="B255" s="156"/>
      <c r="C255" s="157"/>
      <c r="D255" s="159"/>
      <c r="E255" s="2"/>
      <c r="F255" s="2"/>
      <c r="G255" s="2"/>
      <c r="H255" s="2"/>
      <c r="I255" s="2"/>
      <c r="J255" s="2"/>
      <c r="K255" s="4"/>
      <c r="L255" s="748"/>
      <c r="M255" s="749"/>
      <c r="N255" s="749"/>
      <c r="O255" s="749"/>
      <c r="P255" s="749"/>
      <c r="Q255" s="749"/>
      <c r="R255" s="749"/>
      <c r="S255" s="749"/>
      <c r="T255" s="749"/>
      <c r="U255" s="749"/>
      <c r="V255" s="749"/>
      <c r="W255" s="749"/>
      <c r="X255" s="749"/>
      <c r="Y255" s="749"/>
      <c r="Z255" s="750"/>
      <c r="AA255" s="754"/>
      <c r="AB255" s="755"/>
      <c r="AC255" s="755"/>
      <c r="AD255" s="755"/>
      <c r="AE255" s="755"/>
      <c r="AF255" s="756"/>
      <c r="AG255" s="763"/>
      <c r="AH255" s="764"/>
      <c r="AI255" s="764"/>
      <c r="AJ255" s="764"/>
      <c r="AK255" s="764"/>
      <c r="AL255" s="765"/>
      <c r="AM255" s="772"/>
      <c r="AN255" s="773"/>
      <c r="AO255" s="773"/>
      <c r="AP255" s="773"/>
      <c r="AQ255" s="774"/>
      <c r="AR255" s="780"/>
      <c r="AS255" s="780"/>
      <c r="AT255" s="780"/>
      <c r="AU255" s="780"/>
      <c r="AV255" s="780"/>
      <c r="AW255" s="783"/>
      <c r="AX255" s="784"/>
      <c r="AY255" s="789"/>
      <c r="AZ255" s="789"/>
      <c r="BA255" s="789"/>
      <c r="BB255" s="789"/>
      <c r="BC255" s="789"/>
      <c r="BD255" s="789"/>
      <c r="BE255" s="790"/>
    </row>
    <row r="256" spans="2:57" s="155" customFormat="1" ht="15.75" customHeight="1">
      <c r="B256" s="156"/>
      <c r="C256" s="157"/>
      <c r="D256" s="160" t="s">
        <v>204</v>
      </c>
      <c r="E256" s="740" t="s">
        <v>205</v>
      </c>
      <c r="F256" s="740"/>
      <c r="G256" s="740"/>
      <c r="H256" s="740"/>
      <c r="I256" s="740"/>
      <c r="J256" s="740"/>
      <c r="K256" s="741"/>
      <c r="L256" s="742"/>
      <c r="M256" s="743"/>
      <c r="N256" s="743"/>
      <c r="O256" s="743"/>
      <c r="P256" s="743"/>
      <c r="Q256" s="743"/>
      <c r="R256" s="743"/>
      <c r="S256" s="743"/>
      <c r="T256" s="743"/>
      <c r="U256" s="743"/>
      <c r="V256" s="743"/>
      <c r="W256" s="743"/>
      <c r="X256" s="743"/>
      <c r="Y256" s="743"/>
      <c r="Z256" s="744"/>
      <c r="AA256" s="757"/>
      <c r="AB256" s="758"/>
      <c r="AC256" s="758"/>
      <c r="AD256" s="758"/>
      <c r="AE256" s="758"/>
      <c r="AF256" s="759"/>
      <c r="AG256" s="766"/>
      <c r="AH256" s="767"/>
      <c r="AI256" s="767"/>
      <c r="AJ256" s="767"/>
      <c r="AK256" s="767"/>
      <c r="AL256" s="768"/>
      <c r="AM256" s="775"/>
      <c r="AN256" s="776"/>
      <c r="AO256" s="776"/>
      <c r="AP256" s="776"/>
      <c r="AQ256" s="777"/>
      <c r="AR256" s="780"/>
      <c r="AS256" s="780"/>
      <c r="AT256" s="780"/>
      <c r="AU256" s="780"/>
      <c r="AV256" s="780"/>
      <c r="AW256" s="785"/>
      <c r="AX256" s="786"/>
      <c r="AY256" s="791"/>
      <c r="AZ256" s="791"/>
      <c r="BA256" s="791"/>
      <c r="BB256" s="791"/>
      <c r="BC256" s="791"/>
      <c r="BD256" s="791"/>
      <c r="BE256" s="792"/>
    </row>
    <row r="257" spans="2:57" s="155" customFormat="1" ht="15.75" customHeight="1">
      <c r="B257" s="156"/>
      <c r="C257" s="157"/>
      <c r="D257" s="158"/>
      <c r="E257" s="1"/>
      <c r="F257" s="1"/>
      <c r="G257" s="1"/>
      <c r="H257" s="1"/>
      <c r="I257" s="1"/>
      <c r="J257" s="1"/>
      <c r="K257" s="3"/>
      <c r="L257" s="745"/>
      <c r="M257" s="746"/>
      <c r="N257" s="746"/>
      <c r="O257" s="746"/>
      <c r="P257" s="746"/>
      <c r="Q257" s="746"/>
      <c r="R257" s="746"/>
      <c r="S257" s="746"/>
      <c r="T257" s="746"/>
      <c r="U257" s="746"/>
      <c r="V257" s="746"/>
      <c r="W257" s="746"/>
      <c r="X257" s="746"/>
      <c r="Y257" s="746"/>
      <c r="Z257" s="747"/>
      <c r="AA257" s="751"/>
      <c r="AB257" s="752"/>
      <c r="AC257" s="752"/>
      <c r="AD257" s="752"/>
      <c r="AE257" s="752"/>
      <c r="AF257" s="753"/>
      <c r="AG257" s="760"/>
      <c r="AH257" s="761"/>
      <c r="AI257" s="761"/>
      <c r="AJ257" s="761"/>
      <c r="AK257" s="761"/>
      <c r="AL257" s="762"/>
      <c r="AM257" s="769"/>
      <c r="AN257" s="770"/>
      <c r="AO257" s="770"/>
      <c r="AP257" s="770"/>
      <c r="AQ257" s="771"/>
      <c r="AR257" s="780">
        <f>AG257*AM257</f>
        <v>0</v>
      </c>
      <c r="AS257" s="780"/>
      <c r="AT257" s="780"/>
      <c r="AU257" s="780"/>
      <c r="AV257" s="780"/>
      <c r="AW257" s="781"/>
      <c r="AX257" s="782"/>
      <c r="AY257" s="787"/>
      <c r="AZ257" s="787"/>
      <c r="BA257" s="787"/>
      <c r="BB257" s="787"/>
      <c r="BC257" s="787"/>
      <c r="BD257" s="787"/>
      <c r="BE257" s="788"/>
    </row>
    <row r="258" spans="2:57" s="155" customFormat="1" ht="15.75" customHeight="1">
      <c r="B258" s="156"/>
      <c r="C258" s="157"/>
      <c r="D258" s="159"/>
      <c r="E258" s="2"/>
      <c r="F258" s="2"/>
      <c r="G258" s="2"/>
      <c r="H258" s="2"/>
      <c r="I258" s="2"/>
      <c r="J258" s="2"/>
      <c r="K258" s="4"/>
      <c r="L258" s="748"/>
      <c r="M258" s="749"/>
      <c r="N258" s="749"/>
      <c r="O258" s="749"/>
      <c r="P258" s="749"/>
      <c r="Q258" s="749"/>
      <c r="R258" s="749"/>
      <c r="S258" s="749"/>
      <c r="T258" s="749"/>
      <c r="U258" s="749"/>
      <c r="V258" s="749"/>
      <c r="W258" s="749"/>
      <c r="X258" s="749"/>
      <c r="Y258" s="749"/>
      <c r="Z258" s="750"/>
      <c r="AA258" s="754"/>
      <c r="AB258" s="755"/>
      <c r="AC258" s="755"/>
      <c r="AD258" s="755"/>
      <c r="AE258" s="755"/>
      <c r="AF258" s="756"/>
      <c r="AG258" s="763"/>
      <c r="AH258" s="764"/>
      <c r="AI258" s="764"/>
      <c r="AJ258" s="764"/>
      <c r="AK258" s="764"/>
      <c r="AL258" s="765"/>
      <c r="AM258" s="772"/>
      <c r="AN258" s="773"/>
      <c r="AO258" s="773"/>
      <c r="AP258" s="773"/>
      <c r="AQ258" s="774"/>
      <c r="AR258" s="780"/>
      <c r="AS258" s="780"/>
      <c r="AT258" s="780"/>
      <c r="AU258" s="780"/>
      <c r="AV258" s="780"/>
      <c r="AW258" s="783"/>
      <c r="AX258" s="784"/>
      <c r="AY258" s="789"/>
      <c r="AZ258" s="789"/>
      <c r="BA258" s="789"/>
      <c r="BB258" s="789"/>
      <c r="BC258" s="789"/>
      <c r="BD258" s="789"/>
      <c r="BE258" s="790"/>
    </row>
    <row r="259" spans="2:57" s="155" customFormat="1" ht="15.75" customHeight="1">
      <c r="B259" s="156"/>
      <c r="C259" s="157"/>
      <c r="D259" s="160" t="s">
        <v>204</v>
      </c>
      <c r="E259" s="740" t="s">
        <v>205</v>
      </c>
      <c r="F259" s="740"/>
      <c r="G259" s="740"/>
      <c r="H259" s="740"/>
      <c r="I259" s="740"/>
      <c r="J259" s="740"/>
      <c r="K259" s="741"/>
      <c r="L259" s="742"/>
      <c r="M259" s="743"/>
      <c r="N259" s="743"/>
      <c r="O259" s="743"/>
      <c r="P259" s="743"/>
      <c r="Q259" s="743"/>
      <c r="R259" s="743"/>
      <c r="S259" s="743"/>
      <c r="T259" s="743"/>
      <c r="U259" s="743"/>
      <c r="V259" s="743"/>
      <c r="W259" s="743"/>
      <c r="X259" s="743"/>
      <c r="Y259" s="743"/>
      <c r="Z259" s="744"/>
      <c r="AA259" s="757"/>
      <c r="AB259" s="758"/>
      <c r="AC259" s="758"/>
      <c r="AD259" s="758"/>
      <c r="AE259" s="758"/>
      <c r="AF259" s="759"/>
      <c r="AG259" s="766"/>
      <c r="AH259" s="767"/>
      <c r="AI259" s="767"/>
      <c r="AJ259" s="767"/>
      <c r="AK259" s="767"/>
      <c r="AL259" s="768"/>
      <c r="AM259" s="775"/>
      <c r="AN259" s="776"/>
      <c r="AO259" s="776"/>
      <c r="AP259" s="776"/>
      <c r="AQ259" s="777"/>
      <c r="AR259" s="780"/>
      <c r="AS259" s="780"/>
      <c r="AT259" s="780"/>
      <c r="AU259" s="780"/>
      <c r="AV259" s="780"/>
      <c r="AW259" s="785"/>
      <c r="AX259" s="786"/>
      <c r="AY259" s="791"/>
      <c r="AZ259" s="791"/>
      <c r="BA259" s="791"/>
      <c r="BB259" s="791"/>
      <c r="BC259" s="791"/>
      <c r="BD259" s="791"/>
      <c r="BE259" s="792"/>
    </row>
    <row r="260" spans="2:57" s="155" customFormat="1" ht="15.75" customHeight="1">
      <c r="B260" s="156"/>
      <c r="C260" s="157"/>
      <c r="D260" s="158"/>
      <c r="E260" s="1"/>
      <c r="F260" s="1"/>
      <c r="G260" s="1"/>
      <c r="H260" s="1"/>
      <c r="I260" s="1"/>
      <c r="J260" s="1"/>
      <c r="K260" s="3"/>
      <c r="L260" s="745"/>
      <c r="M260" s="746"/>
      <c r="N260" s="746"/>
      <c r="O260" s="746"/>
      <c r="P260" s="746"/>
      <c r="Q260" s="746"/>
      <c r="R260" s="746"/>
      <c r="S260" s="746"/>
      <c r="T260" s="746"/>
      <c r="U260" s="746"/>
      <c r="V260" s="746"/>
      <c r="W260" s="746"/>
      <c r="X260" s="746"/>
      <c r="Y260" s="746"/>
      <c r="Z260" s="747"/>
      <c r="AA260" s="751"/>
      <c r="AB260" s="752"/>
      <c r="AC260" s="752"/>
      <c r="AD260" s="752"/>
      <c r="AE260" s="752"/>
      <c r="AF260" s="753"/>
      <c r="AG260" s="760"/>
      <c r="AH260" s="761"/>
      <c r="AI260" s="761"/>
      <c r="AJ260" s="761"/>
      <c r="AK260" s="761"/>
      <c r="AL260" s="762"/>
      <c r="AM260" s="769"/>
      <c r="AN260" s="770"/>
      <c r="AO260" s="770"/>
      <c r="AP260" s="770"/>
      <c r="AQ260" s="771"/>
      <c r="AR260" s="780">
        <f>AG260*AM260</f>
        <v>0</v>
      </c>
      <c r="AS260" s="780"/>
      <c r="AT260" s="780"/>
      <c r="AU260" s="780"/>
      <c r="AV260" s="780"/>
      <c r="AW260" s="781"/>
      <c r="AX260" s="782"/>
      <c r="AY260" s="787"/>
      <c r="AZ260" s="787"/>
      <c r="BA260" s="787"/>
      <c r="BB260" s="787"/>
      <c r="BC260" s="787"/>
      <c r="BD260" s="787"/>
      <c r="BE260" s="788"/>
    </row>
    <row r="261" spans="2:57" s="155" customFormat="1" ht="15.75" customHeight="1">
      <c r="B261" s="156"/>
      <c r="C261" s="157"/>
      <c r="D261" s="159"/>
      <c r="E261" s="2"/>
      <c r="F261" s="2"/>
      <c r="G261" s="2"/>
      <c r="H261" s="2"/>
      <c r="I261" s="2"/>
      <c r="J261" s="2"/>
      <c r="K261" s="4"/>
      <c r="L261" s="748"/>
      <c r="M261" s="749"/>
      <c r="N261" s="749"/>
      <c r="O261" s="749"/>
      <c r="P261" s="749"/>
      <c r="Q261" s="749"/>
      <c r="R261" s="749"/>
      <c r="S261" s="749"/>
      <c r="T261" s="749"/>
      <c r="U261" s="749"/>
      <c r="V261" s="749"/>
      <c r="W261" s="749"/>
      <c r="X261" s="749"/>
      <c r="Y261" s="749"/>
      <c r="Z261" s="750"/>
      <c r="AA261" s="754"/>
      <c r="AB261" s="755"/>
      <c r="AC261" s="755"/>
      <c r="AD261" s="755"/>
      <c r="AE261" s="755"/>
      <c r="AF261" s="756"/>
      <c r="AG261" s="763"/>
      <c r="AH261" s="764"/>
      <c r="AI261" s="764"/>
      <c r="AJ261" s="764"/>
      <c r="AK261" s="764"/>
      <c r="AL261" s="765"/>
      <c r="AM261" s="772"/>
      <c r="AN261" s="773"/>
      <c r="AO261" s="773"/>
      <c r="AP261" s="773"/>
      <c r="AQ261" s="774"/>
      <c r="AR261" s="780"/>
      <c r="AS261" s="780"/>
      <c r="AT261" s="780"/>
      <c r="AU261" s="780"/>
      <c r="AV261" s="780"/>
      <c r="AW261" s="783"/>
      <c r="AX261" s="784"/>
      <c r="AY261" s="789"/>
      <c r="AZ261" s="789"/>
      <c r="BA261" s="789"/>
      <c r="BB261" s="789"/>
      <c r="BC261" s="789"/>
      <c r="BD261" s="789"/>
      <c r="BE261" s="790"/>
    </row>
    <row r="262" spans="2:57" s="155" customFormat="1" ht="15.75" customHeight="1">
      <c r="B262" s="156"/>
      <c r="C262" s="157"/>
      <c r="D262" s="160" t="s">
        <v>204</v>
      </c>
      <c r="E262" s="740" t="s">
        <v>205</v>
      </c>
      <c r="F262" s="740"/>
      <c r="G262" s="740"/>
      <c r="H262" s="740"/>
      <c r="I262" s="740"/>
      <c r="J262" s="740"/>
      <c r="K262" s="741"/>
      <c r="L262" s="742"/>
      <c r="M262" s="743"/>
      <c r="N262" s="743"/>
      <c r="O262" s="743"/>
      <c r="P262" s="743"/>
      <c r="Q262" s="743"/>
      <c r="R262" s="743"/>
      <c r="S262" s="743"/>
      <c r="T262" s="743"/>
      <c r="U262" s="743"/>
      <c r="V262" s="743"/>
      <c r="W262" s="743"/>
      <c r="X262" s="743"/>
      <c r="Y262" s="743"/>
      <c r="Z262" s="744"/>
      <c r="AA262" s="757"/>
      <c r="AB262" s="758"/>
      <c r="AC262" s="758"/>
      <c r="AD262" s="758"/>
      <c r="AE262" s="758"/>
      <c r="AF262" s="759"/>
      <c r="AG262" s="766"/>
      <c r="AH262" s="767"/>
      <c r="AI262" s="767"/>
      <c r="AJ262" s="767"/>
      <c r="AK262" s="767"/>
      <c r="AL262" s="768"/>
      <c r="AM262" s="775"/>
      <c r="AN262" s="776"/>
      <c r="AO262" s="776"/>
      <c r="AP262" s="776"/>
      <c r="AQ262" s="777"/>
      <c r="AR262" s="780"/>
      <c r="AS262" s="780"/>
      <c r="AT262" s="780"/>
      <c r="AU262" s="780"/>
      <c r="AV262" s="780"/>
      <c r="AW262" s="785"/>
      <c r="AX262" s="786"/>
      <c r="AY262" s="791"/>
      <c r="AZ262" s="791"/>
      <c r="BA262" s="791"/>
      <c r="BB262" s="791"/>
      <c r="BC262" s="791"/>
      <c r="BD262" s="791"/>
      <c r="BE262" s="792"/>
    </row>
    <row r="263" spans="2:57" s="155" customFormat="1" ht="15.75" customHeight="1">
      <c r="B263" s="156"/>
      <c r="C263" s="157"/>
      <c r="D263" s="158"/>
      <c r="E263" s="1"/>
      <c r="F263" s="1"/>
      <c r="G263" s="1"/>
      <c r="H263" s="1"/>
      <c r="I263" s="1"/>
      <c r="J263" s="1"/>
      <c r="K263" s="3"/>
      <c r="L263" s="745"/>
      <c r="M263" s="746"/>
      <c r="N263" s="746"/>
      <c r="O263" s="746"/>
      <c r="P263" s="746"/>
      <c r="Q263" s="746"/>
      <c r="R263" s="746"/>
      <c r="S263" s="746"/>
      <c r="T263" s="746"/>
      <c r="U263" s="746"/>
      <c r="V263" s="746"/>
      <c r="W263" s="746"/>
      <c r="X263" s="746"/>
      <c r="Y263" s="746"/>
      <c r="Z263" s="747"/>
      <c r="AA263" s="751"/>
      <c r="AB263" s="752"/>
      <c r="AC263" s="752"/>
      <c r="AD263" s="752"/>
      <c r="AE263" s="752"/>
      <c r="AF263" s="753"/>
      <c r="AG263" s="760"/>
      <c r="AH263" s="761"/>
      <c r="AI263" s="761"/>
      <c r="AJ263" s="761"/>
      <c r="AK263" s="761"/>
      <c r="AL263" s="762"/>
      <c r="AM263" s="769"/>
      <c r="AN263" s="770"/>
      <c r="AO263" s="770"/>
      <c r="AP263" s="770"/>
      <c r="AQ263" s="771"/>
      <c r="AR263" s="780">
        <f>AG263*AM263</f>
        <v>0</v>
      </c>
      <c r="AS263" s="780"/>
      <c r="AT263" s="780"/>
      <c r="AU263" s="780"/>
      <c r="AV263" s="780"/>
      <c r="AW263" s="781"/>
      <c r="AX263" s="782"/>
      <c r="AY263" s="787"/>
      <c r="AZ263" s="787"/>
      <c r="BA263" s="787"/>
      <c r="BB263" s="787"/>
      <c r="BC263" s="787"/>
      <c r="BD263" s="787"/>
      <c r="BE263" s="788"/>
    </row>
    <row r="264" spans="2:57" s="155" customFormat="1" ht="15.75" customHeight="1">
      <c r="B264" s="156"/>
      <c r="C264" s="157"/>
      <c r="D264" s="159"/>
      <c r="E264" s="2"/>
      <c r="F264" s="2"/>
      <c r="G264" s="2"/>
      <c r="H264" s="2"/>
      <c r="I264" s="2"/>
      <c r="J264" s="2"/>
      <c r="K264" s="4"/>
      <c r="L264" s="748"/>
      <c r="M264" s="749"/>
      <c r="N264" s="749"/>
      <c r="O264" s="749"/>
      <c r="P264" s="749"/>
      <c r="Q264" s="749"/>
      <c r="R264" s="749"/>
      <c r="S264" s="749"/>
      <c r="T264" s="749"/>
      <c r="U264" s="749"/>
      <c r="V264" s="749"/>
      <c r="W264" s="749"/>
      <c r="X264" s="749"/>
      <c r="Y264" s="749"/>
      <c r="Z264" s="750"/>
      <c r="AA264" s="754"/>
      <c r="AB264" s="755"/>
      <c r="AC264" s="755"/>
      <c r="AD264" s="755"/>
      <c r="AE264" s="755"/>
      <c r="AF264" s="756"/>
      <c r="AG264" s="763"/>
      <c r="AH264" s="764"/>
      <c r="AI264" s="764"/>
      <c r="AJ264" s="764"/>
      <c r="AK264" s="764"/>
      <c r="AL264" s="765"/>
      <c r="AM264" s="772"/>
      <c r="AN264" s="773"/>
      <c r="AO264" s="773"/>
      <c r="AP264" s="773"/>
      <c r="AQ264" s="774"/>
      <c r="AR264" s="780"/>
      <c r="AS264" s="780"/>
      <c r="AT264" s="780"/>
      <c r="AU264" s="780"/>
      <c r="AV264" s="780"/>
      <c r="AW264" s="783"/>
      <c r="AX264" s="784"/>
      <c r="AY264" s="789"/>
      <c r="AZ264" s="789"/>
      <c r="BA264" s="789"/>
      <c r="BB264" s="789"/>
      <c r="BC264" s="789"/>
      <c r="BD264" s="789"/>
      <c r="BE264" s="790"/>
    </row>
    <row r="265" spans="2:57" s="155" customFormat="1" ht="15.75" customHeight="1">
      <c r="B265" s="156"/>
      <c r="C265" s="157"/>
      <c r="D265" s="160" t="s">
        <v>204</v>
      </c>
      <c r="E265" s="740" t="s">
        <v>205</v>
      </c>
      <c r="F265" s="740"/>
      <c r="G265" s="740"/>
      <c r="H265" s="740"/>
      <c r="I265" s="740"/>
      <c r="J265" s="740"/>
      <c r="K265" s="741"/>
      <c r="L265" s="742"/>
      <c r="M265" s="743"/>
      <c r="N265" s="743"/>
      <c r="O265" s="743"/>
      <c r="P265" s="743"/>
      <c r="Q265" s="743"/>
      <c r="R265" s="743"/>
      <c r="S265" s="743"/>
      <c r="T265" s="743"/>
      <c r="U265" s="743"/>
      <c r="V265" s="743"/>
      <c r="W265" s="743"/>
      <c r="X265" s="743"/>
      <c r="Y265" s="743"/>
      <c r="Z265" s="744"/>
      <c r="AA265" s="757"/>
      <c r="AB265" s="758"/>
      <c r="AC265" s="758"/>
      <c r="AD265" s="758"/>
      <c r="AE265" s="758"/>
      <c r="AF265" s="759"/>
      <c r="AG265" s="766"/>
      <c r="AH265" s="767"/>
      <c r="AI265" s="767"/>
      <c r="AJ265" s="767"/>
      <c r="AK265" s="767"/>
      <c r="AL265" s="768"/>
      <c r="AM265" s="775"/>
      <c r="AN265" s="776"/>
      <c r="AO265" s="776"/>
      <c r="AP265" s="776"/>
      <c r="AQ265" s="777"/>
      <c r="AR265" s="780"/>
      <c r="AS265" s="780"/>
      <c r="AT265" s="780"/>
      <c r="AU265" s="780"/>
      <c r="AV265" s="780"/>
      <c r="AW265" s="785"/>
      <c r="AX265" s="786"/>
      <c r="AY265" s="791"/>
      <c r="AZ265" s="791"/>
      <c r="BA265" s="791"/>
      <c r="BB265" s="791"/>
      <c r="BC265" s="791"/>
      <c r="BD265" s="791"/>
      <c r="BE265" s="792"/>
    </row>
    <row r="266" spans="2:57" s="155" customFormat="1" ht="15.75" customHeight="1">
      <c r="B266" s="156"/>
      <c r="C266" s="157"/>
      <c r="D266" s="158"/>
      <c r="E266" s="1"/>
      <c r="F266" s="1"/>
      <c r="G266" s="1"/>
      <c r="H266" s="1"/>
      <c r="I266" s="1"/>
      <c r="J266" s="1"/>
      <c r="K266" s="3"/>
      <c r="L266" s="745"/>
      <c r="M266" s="746"/>
      <c r="N266" s="746"/>
      <c r="O266" s="746"/>
      <c r="P266" s="746"/>
      <c r="Q266" s="746"/>
      <c r="R266" s="746"/>
      <c r="S266" s="746"/>
      <c r="T266" s="746"/>
      <c r="U266" s="746"/>
      <c r="V266" s="746"/>
      <c r="W266" s="746"/>
      <c r="X266" s="746"/>
      <c r="Y266" s="746"/>
      <c r="Z266" s="747"/>
      <c r="AA266" s="751"/>
      <c r="AB266" s="752"/>
      <c r="AC266" s="752"/>
      <c r="AD266" s="752"/>
      <c r="AE266" s="752"/>
      <c r="AF266" s="753"/>
      <c r="AG266" s="760"/>
      <c r="AH266" s="761"/>
      <c r="AI266" s="761"/>
      <c r="AJ266" s="761"/>
      <c r="AK266" s="761"/>
      <c r="AL266" s="762"/>
      <c r="AM266" s="769"/>
      <c r="AN266" s="770"/>
      <c r="AO266" s="770"/>
      <c r="AP266" s="770"/>
      <c r="AQ266" s="771"/>
      <c r="AR266" s="780">
        <f>AG266*AM266</f>
        <v>0</v>
      </c>
      <c r="AS266" s="780"/>
      <c r="AT266" s="780"/>
      <c r="AU266" s="780"/>
      <c r="AV266" s="780"/>
      <c r="AW266" s="781"/>
      <c r="AX266" s="782"/>
      <c r="AY266" s="787"/>
      <c r="AZ266" s="787"/>
      <c r="BA266" s="787"/>
      <c r="BB266" s="787"/>
      <c r="BC266" s="787"/>
      <c r="BD266" s="787"/>
      <c r="BE266" s="788"/>
    </row>
    <row r="267" spans="2:57" s="155" customFormat="1" ht="15.75" customHeight="1">
      <c r="B267" s="156"/>
      <c r="C267" s="157"/>
      <c r="D267" s="159"/>
      <c r="E267" s="2"/>
      <c r="F267" s="2"/>
      <c r="G267" s="2"/>
      <c r="H267" s="2"/>
      <c r="I267" s="2"/>
      <c r="J267" s="2"/>
      <c r="K267" s="4"/>
      <c r="L267" s="748"/>
      <c r="M267" s="749"/>
      <c r="N267" s="749"/>
      <c r="O267" s="749"/>
      <c r="P267" s="749"/>
      <c r="Q267" s="749"/>
      <c r="R267" s="749"/>
      <c r="S267" s="749"/>
      <c r="T267" s="749"/>
      <c r="U267" s="749"/>
      <c r="V267" s="749"/>
      <c r="W267" s="749"/>
      <c r="X267" s="749"/>
      <c r="Y267" s="749"/>
      <c r="Z267" s="750"/>
      <c r="AA267" s="754"/>
      <c r="AB267" s="755"/>
      <c r="AC267" s="755"/>
      <c r="AD267" s="755"/>
      <c r="AE267" s="755"/>
      <c r="AF267" s="756"/>
      <c r="AG267" s="763"/>
      <c r="AH267" s="764"/>
      <c r="AI267" s="764"/>
      <c r="AJ267" s="764"/>
      <c r="AK267" s="764"/>
      <c r="AL267" s="765"/>
      <c r="AM267" s="772"/>
      <c r="AN267" s="773"/>
      <c r="AO267" s="773"/>
      <c r="AP267" s="773"/>
      <c r="AQ267" s="774"/>
      <c r="AR267" s="780"/>
      <c r="AS267" s="780"/>
      <c r="AT267" s="780"/>
      <c r="AU267" s="780"/>
      <c r="AV267" s="780"/>
      <c r="AW267" s="783"/>
      <c r="AX267" s="784"/>
      <c r="AY267" s="789"/>
      <c r="AZ267" s="789"/>
      <c r="BA267" s="789"/>
      <c r="BB267" s="789"/>
      <c r="BC267" s="789"/>
      <c r="BD267" s="789"/>
      <c r="BE267" s="790"/>
    </row>
    <row r="268" spans="2:57" s="155" customFormat="1" ht="15.75" customHeight="1">
      <c r="B268" s="156"/>
      <c r="C268" s="157"/>
      <c r="D268" s="160" t="s">
        <v>204</v>
      </c>
      <c r="E268" s="740" t="s">
        <v>205</v>
      </c>
      <c r="F268" s="740"/>
      <c r="G268" s="740"/>
      <c r="H268" s="740"/>
      <c r="I268" s="740"/>
      <c r="J268" s="740"/>
      <c r="K268" s="741"/>
      <c r="L268" s="742"/>
      <c r="M268" s="743"/>
      <c r="N268" s="743"/>
      <c r="O268" s="743"/>
      <c r="P268" s="743"/>
      <c r="Q268" s="743"/>
      <c r="R268" s="743"/>
      <c r="S268" s="743"/>
      <c r="T268" s="743"/>
      <c r="U268" s="743"/>
      <c r="V268" s="743"/>
      <c r="W268" s="743"/>
      <c r="X268" s="743"/>
      <c r="Y268" s="743"/>
      <c r="Z268" s="744"/>
      <c r="AA268" s="757"/>
      <c r="AB268" s="758"/>
      <c r="AC268" s="758"/>
      <c r="AD268" s="758"/>
      <c r="AE268" s="758"/>
      <c r="AF268" s="759"/>
      <c r="AG268" s="766"/>
      <c r="AH268" s="767"/>
      <c r="AI268" s="767"/>
      <c r="AJ268" s="767"/>
      <c r="AK268" s="767"/>
      <c r="AL268" s="768"/>
      <c r="AM268" s="775"/>
      <c r="AN268" s="776"/>
      <c r="AO268" s="776"/>
      <c r="AP268" s="776"/>
      <c r="AQ268" s="777"/>
      <c r="AR268" s="780"/>
      <c r="AS268" s="780"/>
      <c r="AT268" s="780"/>
      <c r="AU268" s="780"/>
      <c r="AV268" s="780"/>
      <c r="AW268" s="785"/>
      <c r="AX268" s="786"/>
      <c r="AY268" s="791"/>
      <c r="AZ268" s="791"/>
      <c r="BA268" s="791"/>
      <c r="BB268" s="791"/>
      <c r="BC268" s="791"/>
      <c r="BD268" s="791"/>
      <c r="BE268" s="792"/>
    </row>
    <row r="269" spans="2:57" s="155" customFormat="1" ht="15.75" customHeight="1">
      <c r="B269" s="156"/>
      <c r="C269" s="157"/>
      <c r="D269" s="158"/>
      <c r="E269" s="1"/>
      <c r="F269" s="1"/>
      <c r="G269" s="1"/>
      <c r="H269" s="1"/>
      <c r="I269" s="1"/>
      <c r="J269" s="1"/>
      <c r="K269" s="3"/>
      <c r="L269" s="745"/>
      <c r="M269" s="746"/>
      <c r="N269" s="746"/>
      <c r="O269" s="746"/>
      <c r="P269" s="746"/>
      <c r="Q269" s="746"/>
      <c r="R269" s="746"/>
      <c r="S269" s="746"/>
      <c r="T269" s="746"/>
      <c r="U269" s="746"/>
      <c r="V269" s="746"/>
      <c r="W269" s="746"/>
      <c r="X269" s="746"/>
      <c r="Y269" s="746"/>
      <c r="Z269" s="747"/>
      <c r="AA269" s="751"/>
      <c r="AB269" s="752"/>
      <c r="AC269" s="752"/>
      <c r="AD269" s="752"/>
      <c r="AE269" s="752"/>
      <c r="AF269" s="753"/>
      <c r="AG269" s="760"/>
      <c r="AH269" s="761"/>
      <c r="AI269" s="761"/>
      <c r="AJ269" s="761"/>
      <c r="AK269" s="761"/>
      <c r="AL269" s="762"/>
      <c r="AM269" s="769"/>
      <c r="AN269" s="770"/>
      <c r="AO269" s="770"/>
      <c r="AP269" s="770"/>
      <c r="AQ269" s="771"/>
      <c r="AR269" s="780">
        <f>AG269*AM269</f>
        <v>0</v>
      </c>
      <c r="AS269" s="780"/>
      <c r="AT269" s="780"/>
      <c r="AU269" s="780"/>
      <c r="AV269" s="780"/>
      <c r="AW269" s="781"/>
      <c r="AX269" s="782"/>
      <c r="AY269" s="787"/>
      <c r="AZ269" s="787"/>
      <c r="BA269" s="787"/>
      <c r="BB269" s="787"/>
      <c r="BC269" s="787"/>
      <c r="BD269" s="787"/>
      <c r="BE269" s="788"/>
    </row>
    <row r="270" spans="2:57" s="155" customFormat="1" ht="15.75" customHeight="1">
      <c r="B270" s="156"/>
      <c r="C270" s="157"/>
      <c r="D270" s="159"/>
      <c r="E270" s="2"/>
      <c r="F270" s="2"/>
      <c r="G270" s="2"/>
      <c r="H270" s="2"/>
      <c r="I270" s="2"/>
      <c r="J270" s="2"/>
      <c r="K270" s="4"/>
      <c r="L270" s="748"/>
      <c r="M270" s="749"/>
      <c r="N270" s="749"/>
      <c r="O270" s="749"/>
      <c r="P270" s="749"/>
      <c r="Q270" s="749"/>
      <c r="R270" s="749"/>
      <c r="S270" s="749"/>
      <c r="T270" s="749"/>
      <c r="U270" s="749"/>
      <c r="V270" s="749"/>
      <c r="W270" s="749"/>
      <c r="X270" s="749"/>
      <c r="Y270" s="749"/>
      <c r="Z270" s="750"/>
      <c r="AA270" s="754"/>
      <c r="AB270" s="755"/>
      <c r="AC270" s="755"/>
      <c r="AD270" s="755"/>
      <c r="AE270" s="755"/>
      <c r="AF270" s="756"/>
      <c r="AG270" s="763"/>
      <c r="AH270" s="764"/>
      <c r="AI270" s="764"/>
      <c r="AJ270" s="764"/>
      <c r="AK270" s="764"/>
      <c r="AL270" s="765"/>
      <c r="AM270" s="772"/>
      <c r="AN270" s="773"/>
      <c r="AO270" s="773"/>
      <c r="AP270" s="773"/>
      <c r="AQ270" s="774"/>
      <c r="AR270" s="780"/>
      <c r="AS270" s="780"/>
      <c r="AT270" s="780"/>
      <c r="AU270" s="780"/>
      <c r="AV270" s="780"/>
      <c r="AW270" s="783"/>
      <c r="AX270" s="784"/>
      <c r="AY270" s="789"/>
      <c r="AZ270" s="789"/>
      <c r="BA270" s="789"/>
      <c r="BB270" s="789"/>
      <c r="BC270" s="789"/>
      <c r="BD270" s="789"/>
      <c r="BE270" s="790"/>
    </row>
    <row r="271" spans="2:57" s="155" customFormat="1" ht="15.75" customHeight="1">
      <c r="B271" s="156"/>
      <c r="C271" s="157"/>
      <c r="D271" s="160" t="s">
        <v>204</v>
      </c>
      <c r="E271" s="740" t="s">
        <v>205</v>
      </c>
      <c r="F271" s="740"/>
      <c r="G271" s="740"/>
      <c r="H271" s="740"/>
      <c r="I271" s="740"/>
      <c r="J271" s="740"/>
      <c r="K271" s="741"/>
      <c r="L271" s="742"/>
      <c r="M271" s="743"/>
      <c r="N271" s="743"/>
      <c r="O271" s="743"/>
      <c r="P271" s="743"/>
      <c r="Q271" s="743"/>
      <c r="R271" s="743"/>
      <c r="S271" s="743"/>
      <c r="T271" s="743"/>
      <c r="U271" s="743"/>
      <c r="V271" s="743"/>
      <c r="W271" s="743"/>
      <c r="X271" s="743"/>
      <c r="Y271" s="743"/>
      <c r="Z271" s="744"/>
      <c r="AA271" s="757"/>
      <c r="AB271" s="758"/>
      <c r="AC271" s="758"/>
      <c r="AD271" s="758"/>
      <c r="AE271" s="758"/>
      <c r="AF271" s="759"/>
      <c r="AG271" s="766"/>
      <c r="AH271" s="767"/>
      <c r="AI271" s="767"/>
      <c r="AJ271" s="767"/>
      <c r="AK271" s="767"/>
      <c r="AL271" s="768"/>
      <c r="AM271" s="775"/>
      <c r="AN271" s="776"/>
      <c r="AO271" s="776"/>
      <c r="AP271" s="776"/>
      <c r="AQ271" s="777"/>
      <c r="AR271" s="780"/>
      <c r="AS271" s="780"/>
      <c r="AT271" s="780"/>
      <c r="AU271" s="780"/>
      <c r="AV271" s="780"/>
      <c r="AW271" s="785"/>
      <c r="AX271" s="786"/>
      <c r="AY271" s="791"/>
      <c r="AZ271" s="791"/>
      <c r="BA271" s="791"/>
      <c r="BB271" s="791"/>
      <c r="BC271" s="791"/>
      <c r="BD271" s="791"/>
      <c r="BE271" s="792"/>
    </row>
    <row r="272" spans="2:57" s="155" customFormat="1" ht="15.75" customHeight="1">
      <c r="B272" s="156"/>
      <c r="C272" s="157"/>
      <c r="D272" s="158"/>
      <c r="E272" s="1"/>
      <c r="F272" s="1"/>
      <c r="G272" s="1"/>
      <c r="H272" s="1"/>
      <c r="I272" s="1"/>
      <c r="J272" s="1"/>
      <c r="K272" s="3"/>
      <c r="L272" s="745"/>
      <c r="M272" s="746"/>
      <c r="N272" s="746"/>
      <c r="O272" s="746"/>
      <c r="P272" s="746"/>
      <c r="Q272" s="746"/>
      <c r="R272" s="746"/>
      <c r="S272" s="746"/>
      <c r="T272" s="746"/>
      <c r="U272" s="746"/>
      <c r="V272" s="746"/>
      <c r="W272" s="746"/>
      <c r="X272" s="746"/>
      <c r="Y272" s="746"/>
      <c r="Z272" s="747"/>
      <c r="AA272" s="751"/>
      <c r="AB272" s="752"/>
      <c r="AC272" s="752"/>
      <c r="AD272" s="752"/>
      <c r="AE272" s="752"/>
      <c r="AF272" s="753"/>
      <c r="AG272" s="760"/>
      <c r="AH272" s="761"/>
      <c r="AI272" s="761"/>
      <c r="AJ272" s="761"/>
      <c r="AK272" s="761"/>
      <c r="AL272" s="762"/>
      <c r="AM272" s="769"/>
      <c r="AN272" s="770"/>
      <c r="AO272" s="770"/>
      <c r="AP272" s="770"/>
      <c r="AQ272" s="771"/>
      <c r="AR272" s="780">
        <f>AG272*AM272</f>
        <v>0</v>
      </c>
      <c r="AS272" s="780"/>
      <c r="AT272" s="780"/>
      <c r="AU272" s="780"/>
      <c r="AV272" s="780"/>
      <c r="AW272" s="781"/>
      <c r="AX272" s="782"/>
      <c r="AY272" s="787"/>
      <c r="AZ272" s="787"/>
      <c r="BA272" s="787"/>
      <c r="BB272" s="787"/>
      <c r="BC272" s="787"/>
      <c r="BD272" s="787"/>
      <c r="BE272" s="788"/>
    </row>
    <row r="273" spans="2:57" s="155" customFormat="1" ht="15.75" customHeight="1">
      <c r="B273" s="156"/>
      <c r="C273" s="157"/>
      <c r="D273" s="159"/>
      <c r="E273" s="2"/>
      <c r="F273" s="2"/>
      <c r="G273" s="2"/>
      <c r="H273" s="2"/>
      <c r="I273" s="2"/>
      <c r="J273" s="2"/>
      <c r="K273" s="4"/>
      <c r="L273" s="748"/>
      <c r="M273" s="749"/>
      <c r="N273" s="749"/>
      <c r="O273" s="749"/>
      <c r="P273" s="749"/>
      <c r="Q273" s="749"/>
      <c r="R273" s="749"/>
      <c r="S273" s="749"/>
      <c r="T273" s="749"/>
      <c r="U273" s="749"/>
      <c r="V273" s="749"/>
      <c r="W273" s="749"/>
      <c r="X273" s="749"/>
      <c r="Y273" s="749"/>
      <c r="Z273" s="750"/>
      <c r="AA273" s="754"/>
      <c r="AB273" s="755"/>
      <c r="AC273" s="755"/>
      <c r="AD273" s="755"/>
      <c r="AE273" s="755"/>
      <c r="AF273" s="756"/>
      <c r="AG273" s="763"/>
      <c r="AH273" s="764"/>
      <c r="AI273" s="764"/>
      <c r="AJ273" s="764"/>
      <c r="AK273" s="764"/>
      <c r="AL273" s="765"/>
      <c r="AM273" s="772"/>
      <c r="AN273" s="773"/>
      <c r="AO273" s="773"/>
      <c r="AP273" s="773"/>
      <c r="AQ273" s="774"/>
      <c r="AR273" s="780"/>
      <c r="AS273" s="780"/>
      <c r="AT273" s="780"/>
      <c r="AU273" s="780"/>
      <c r="AV273" s="780"/>
      <c r="AW273" s="783"/>
      <c r="AX273" s="784"/>
      <c r="AY273" s="789"/>
      <c r="AZ273" s="789"/>
      <c r="BA273" s="789"/>
      <c r="BB273" s="789"/>
      <c r="BC273" s="789"/>
      <c r="BD273" s="789"/>
      <c r="BE273" s="790"/>
    </row>
    <row r="274" spans="2:57" s="155" customFormat="1" ht="15.75" customHeight="1">
      <c r="B274" s="156"/>
      <c r="C274" s="157"/>
      <c r="D274" s="160" t="s">
        <v>204</v>
      </c>
      <c r="E274" s="740" t="s">
        <v>205</v>
      </c>
      <c r="F274" s="740"/>
      <c r="G274" s="740"/>
      <c r="H274" s="740"/>
      <c r="I274" s="740"/>
      <c r="J274" s="740"/>
      <c r="K274" s="741"/>
      <c r="L274" s="742"/>
      <c r="M274" s="743"/>
      <c r="N274" s="743"/>
      <c r="O274" s="743"/>
      <c r="P274" s="743"/>
      <c r="Q274" s="743"/>
      <c r="R274" s="743"/>
      <c r="S274" s="743"/>
      <c r="T274" s="743"/>
      <c r="U274" s="743"/>
      <c r="V274" s="743"/>
      <c r="W274" s="743"/>
      <c r="X274" s="743"/>
      <c r="Y274" s="743"/>
      <c r="Z274" s="744"/>
      <c r="AA274" s="757"/>
      <c r="AB274" s="758"/>
      <c r="AC274" s="758"/>
      <c r="AD274" s="758"/>
      <c r="AE274" s="758"/>
      <c r="AF274" s="759"/>
      <c r="AG274" s="766"/>
      <c r="AH274" s="767"/>
      <c r="AI274" s="767"/>
      <c r="AJ274" s="767"/>
      <c r="AK274" s="767"/>
      <c r="AL274" s="768"/>
      <c r="AM274" s="775"/>
      <c r="AN274" s="776"/>
      <c r="AO274" s="776"/>
      <c r="AP274" s="776"/>
      <c r="AQ274" s="777"/>
      <c r="AR274" s="780"/>
      <c r="AS274" s="780"/>
      <c r="AT274" s="780"/>
      <c r="AU274" s="780"/>
      <c r="AV274" s="780"/>
      <c r="AW274" s="785"/>
      <c r="AX274" s="786"/>
      <c r="AY274" s="791"/>
      <c r="AZ274" s="791"/>
      <c r="BA274" s="791"/>
      <c r="BB274" s="791"/>
      <c r="BC274" s="791"/>
      <c r="BD274" s="791"/>
      <c r="BE274" s="792"/>
    </row>
    <row r="275" spans="2:57" s="155" customFormat="1" ht="15.75" customHeight="1">
      <c r="B275" s="156"/>
      <c r="C275" s="157"/>
      <c r="D275" s="158"/>
      <c r="E275" s="1"/>
      <c r="F275" s="1"/>
      <c r="G275" s="1"/>
      <c r="H275" s="1"/>
      <c r="I275" s="1"/>
      <c r="J275" s="1"/>
      <c r="K275" s="3"/>
      <c r="L275" s="745"/>
      <c r="M275" s="746"/>
      <c r="N275" s="746"/>
      <c r="O275" s="746"/>
      <c r="P275" s="746"/>
      <c r="Q275" s="746"/>
      <c r="R275" s="746"/>
      <c r="S275" s="746"/>
      <c r="T275" s="746"/>
      <c r="U275" s="746"/>
      <c r="V275" s="746"/>
      <c r="W275" s="746"/>
      <c r="X275" s="746"/>
      <c r="Y275" s="746"/>
      <c r="Z275" s="747"/>
      <c r="AA275" s="751"/>
      <c r="AB275" s="752"/>
      <c r="AC275" s="752"/>
      <c r="AD275" s="752"/>
      <c r="AE275" s="752"/>
      <c r="AF275" s="753"/>
      <c r="AG275" s="760"/>
      <c r="AH275" s="761"/>
      <c r="AI275" s="761"/>
      <c r="AJ275" s="761"/>
      <c r="AK275" s="761"/>
      <c r="AL275" s="762"/>
      <c r="AM275" s="769"/>
      <c r="AN275" s="770"/>
      <c r="AO275" s="770"/>
      <c r="AP275" s="770"/>
      <c r="AQ275" s="771"/>
      <c r="AR275" s="780">
        <f>AG275*AM275</f>
        <v>0</v>
      </c>
      <c r="AS275" s="780"/>
      <c r="AT275" s="780"/>
      <c r="AU275" s="780"/>
      <c r="AV275" s="780"/>
      <c r="AW275" s="781"/>
      <c r="AX275" s="782"/>
      <c r="AY275" s="787"/>
      <c r="AZ275" s="787"/>
      <c r="BA275" s="787"/>
      <c r="BB275" s="787"/>
      <c r="BC275" s="787"/>
      <c r="BD275" s="787"/>
      <c r="BE275" s="788"/>
    </row>
    <row r="276" spans="2:57" s="155" customFormat="1" ht="15.75" customHeight="1">
      <c r="B276" s="156"/>
      <c r="C276" s="157"/>
      <c r="D276" s="159"/>
      <c r="E276" s="2"/>
      <c r="F276" s="2"/>
      <c r="G276" s="2"/>
      <c r="H276" s="2"/>
      <c r="I276" s="2"/>
      <c r="J276" s="2"/>
      <c r="K276" s="4"/>
      <c r="L276" s="748"/>
      <c r="M276" s="749"/>
      <c r="N276" s="749"/>
      <c r="O276" s="749"/>
      <c r="P276" s="749"/>
      <c r="Q276" s="749"/>
      <c r="R276" s="749"/>
      <c r="S276" s="749"/>
      <c r="T276" s="749"/>
      <c r="U276" s="749"/>
      <c r="V276" s="749"/>
      <c r="W276" s="749"/>
      <c r="X276" s="749"/>
      <c r="Y276" s="749"/>
      <c r="Z276" s="750"/>
      <c r="AA276" s="754"/>
      <c r="AB276" s="755"/>
      <c r="AC276" s="755"/>
      <c r="AD276" s="755"/>
      <c r="AE276" s="755"/>
      <c r="AF276" s="756"/>
      <c r="AG276" s="763"/>
      <c r="AH276" s="764"/>
      <c r="AI276" s="764"/>
      <c r="AJ276" s="764"/>
      <c r="AK276" s="764"/>
      <c r="AL276" s="765"/>
      <c r="AM276" s="772"/>
      <c r="AN276" s="773"/>
      <c r="AO276" s="773"/>
      <c r="AP276" s="773"/>
      <c r="AQ276" s="774"/>
      <c r="AR276" s="780"/>
      <c r="AS276" s="780"/>
      <c r="AT276" s="780"/>
      <c r="AU276" s="780"/>
      <c r="AV276" s="780"/>
      <c r="AW276" s="783"/>
      <c r="AX276" s="784"/>
      <c r="AY276" s="789"/>
      <c r="AZ276" s="789"/>
      <c r="BA276" s="789"/>
      <c r="BB276" s="789"/>
      <c r="BC276" s="789"/>
      <c r="BD276" s="789"/>
      <c r="BE276" s="790"/>
    </row>
    <row r="277" spans="2:57" s="155" customFormat="1" ht="15.75" customHeight="1">
      <c r="B277" s="156"/>
      <c r="C277" s="157"/>
      <c r="D277" s="160" t="s">
        <v>204</v>
      </c>
      <c r="E277" s="740" t="s">
        <v>205</v>
      </c>
      <c r="F277" s="740"/>
      <c r="G277" s="740"/>
      <c r="H277" s="740"/>
      <c r="I277" s="740"/>
      <c r="J277" s="740"/>
      <c r="K277" s="741"/>
      <c r="L277" s="742"/>
      <c r="M277" s="743"/>
      <c r="N277" s="743"/>
      <c r="O277" s="743"/>
      <c r="P277" s="743"/>
      <c r="Q277" s="743"/>
      <c r="R277" s="743"/>
      <c r="S277" s="743"/>
      <c r="T277" s="743"/>
      <c r="U277" s="743"/>
      <c r="V277" s="743"/>
      <c r="W277" s="743"/>
      <c r="X277" s="743"/>
      <c r="Y277" s="743"/>
      <c r="Z277" s="744"/>
      <c r="AA277" s="757"/>
      <c r="AB277" s="758"/>
      <c r="AC277" s="758"/>
      <c r="AD277" s="758"/>
      <c r="AE277" s="758"/>
      <c r="AF277" s="759"/>
      <c r="AG277" s="766"/>
      <c r="AH277" s="767"/>
      <c r="AI277" s="767"/>
      <c r="AJ277" s="767"/>
      <c r="AK277" s="767"/>
      <c r="AL277" s="768"/>
      <c r="AM277" s="775"/>
      <c r="AN277" s="776"/>
      <c r="AO277" s="776"/>
      <c r="AP277" s="776"/>
      <c r="AQ277" s="777"/>
      <c r="AR277" s="780"/>
      <c r="AS277" s="780"/>
      <c r="AT277" s="780"/>
      <c r="AU277" s="780"/>
      <c r="AV277" s="780"/>
      <c r="AW277" s="785"/>
      <c r="AX277" s="786"/>
      <c r="AY277" s="791"/>
      <c r="AZ277" s="791"/>
      <c r="BA277" s="791"/>
      <c r="BB277" s="791"/>
      <c r="BC277" s="791"/>
      <c r="BD277" s="791"/>
      <c r="BE277" s="792"/>
    </row>
    <row r="278" spans="2:57" s="155" customFormat="1" ht="15.75" customHeight="1">
      <c r="B278" s="156"/>
      <c r="C278" s="157"/>
      <c r="D278" s="158"/>
      <c r="E278" s="1"/>
      <c r="F278" s="1"/>
      <c r="G278" s="1"/>
      <c r="H278" s="1"/>
      <c r="I278" s="1"/>
      <c r="J278" s="1"/>
      <c r="K278" s="3"/>
      <c r="L278" s="745"/>
      <c r="M278" s="746"/>
      <c r="N278" s="746"/>
      <c r="O278" s="746"/>
      <c r="P278" s="746"/>
      <c r="Q278" s="746"/>
      <c r="R278" s="746"/>
      <c r="S278" s="746"/>
      <c r="T278" s="746"/>
      <c r="U278" s="746"/>
      <c r="V278" s="746"/>
      <c r="W278" s="746"/>
      <c r="X278" s="746"/>
      <c r="Y278" s="746"/>
      <c r="Z278" s="747"/>
      <c r="AA278" s="751"/>
      <c r="AB278" s="752"/>
      <c r="AC278" s="752"/>
      <c r="AD278" s="752"/>
      <c r="AE278" s="752"/>
      <c r="AF278" s="753"/>
      <c r="AG278" s="760"/>
      <c r="AH278" s="761"/>
      <c r="AI278" s="761"/>
      <c r="AJ278" s="761"/>
      <c r="AK278" s="761"/>
      <c r="AL278" s="762"/>
      <c r="AM278" s="769"/>
      <c r="AN278" s="770"/>
      <c r="AO278" s="770"/>
      <c r="AP278" s="770"/>
      <c r="AQ278" s="771"/>
      <c r="AR278" s="780">
        <f>AG278*AM278</f>
        <v>0</v>
      </c>
      <c r="AS278" s="780"/>
      <c r="AT278" s="780"/>
      <c r="AU278" s="780"/>
      <c r="AV278" s="780"/>
      <c r="AW278" s="781"/>
      <c r="AX278" s="782"/>
      <c r="AY278" s="787"/>
      <c r="AZ278" s="787"/>
      <c r="BA278" s="787"/>
      <c r="BB278" s="787"/>
      <c r="BC278" s="787"/>
      <c r="BD278" s="787"/>
      <c r="BE278" s="788"/>
    </row>
    <row r="279" spans="2:57" s="155" customFormat="1" ht="15.75" customHeight="1">
      <c r="B279" s="156"/>
      <c r="C279" s="157"/>
      <c r="D279" s="159"/>
      <c r="E279" s="2"/>
      <c r="F279" s="2"/>
      <c r="G279" s="2"/>
      <c r="H279" s="2"/>
      <c r="I279" s="2"/>
      <c r="J279" s="2"/>
      <c r="K279" s="4"/>
      <c r="L279" s="748"/>
      <c r="M279" s="749"/>
      <c r="N279" s="749"/>
      <c r="O279" s="749"/>
      <c r="P279" s="749"/>
      <c r="Q279" s="749"/>
      <c r="R279" s="749"/>
      <c r="S279" s="749"/>
      <c r="T279" s="749"/>
      <c r="U279" s="749"/>
      <c r="V279" s="749"/>
      <c r="W279" s="749"/>
      <c r="X279" s="749"/>
      <c r="Y279" s="749"/>
      <c r="Z279" s="750"/>
      <c r="AA279" s="754"/>
      <c r="AB279" s="755"/>
      <c r="AC279" s="755"/>
      <c r="AD279" s="755"/>
      <c r="AE279" s="755"/>
      <c r="AF279" s="756"/>
      <c r="AG279" s="763"/>
      <c r="AH279" s="764"/>
      <c r="AI279" s="764"/>
      <c r="AJ279" s="764"/>
      <c r="AK279" s="764"/>
      <c r="AL279" s="765"/>
      <c r="AM279" s="772"/>
      <c r="AN279" s="773"/>
      <c r="AO279" s="773"/>
      <c r="AP279" s="773"/>
      <c r="AQ279" s="774"/>
      <c r="AR279" s="780"/>
      <c r="AS279" s="780"/>
      <c r="AT279" s="780"/>
      <c r="AU279" s="780"/>
      <c r="AV279" s="780"/>
      <c r="AW279" s="783"/>
      <c r="AX279" s="784"/>
      <c r="AY279" s="789"/>
      <c r="AZ279" s="789"/>
      <c r="BA279" s="789"/>
      <c r="BB279" s="789"/>
      <c r="BC279" s="789"/>
      <c r="BD279" s="789"/>
      <c r="BE279" s="790"/>
    </row>
    <row r="280" spans="2:57" s="155" customFormat="1" ht="15.75" customHeight="1">
      <c r="B280" s="156"/>
      <c r="C280" s="157"/>
      <c r="D280" s="160" t="s">
        <v>204</v>
      </c>
      <c r="E280" s="740" t="s">
        <v>205</v>
      </c>
      <c r="F280" s="740"/>
      <c r="G280" s="740"/>
      <c r="H280" s="740"/>
      <c r="I280" s="740"/>
      <c r="J280" s="740"/>
      <c r="K280" s="741"/>
      <c r="L280" s="742"/>
      <c r="M280" s="743"/>
      <c r="N280" s="743"/>
      <c r="O280" s="743"/>
      <c r="P280" s="743"/>
      <c r="Q280" s="743"/>
      <c r="R280" s="743"/>
      <c r="S280" s="743"/>
      <c r="T280" s="743"/>
      <c r="U280" s="743"/>
      <c r="V280" s="743"/>
      <c r="W280" s="743"/>
      <c r="X280" s="743"/>
      <c r="Y280" s="743"/>
      <c r="Z280" s="744"/>
      <c r="AA280" s="757"/>
      <c r="AB280" s="758"/>
      <c r="AC280" s="758"/>
      <c r="AD280" s="758"/>
      <c r="AE280" s="758"/>
      <c r="AF280" s="759"/>
      <c r="AG280" s="766"/>
      <c r="AH280" s="767"/>
      <c r="AI280" s="767"/>
      <c r="AJ280" s="767"/>
      <c r="AK280" s="767"/>
      <c r="AL280" s="768"/>
      <c r="AM280" s="775"/>
      <c r="AN280" s="776"/>
      <c r="AO280" s="776"/>
      <c r="AP280" s="776"/>
      <c r="AQ280" s="777"/>
      <c r="AR280" s="780"/>
      <c r="AS280" s="780"/>
      <c r="AT280" s="780"/>
      <c r="AU280" s="780"/>
      <c r="AV280" s="780"/>
      <c r="AW280" s="785"/>
      <c r="AX280" s="786"/>
      <c r="AY280" s="791"/>
      <c r="AZ280" s="791"/>
      <c r="BA280" s="791"/>
      <c r="BB280" s="791"/>
      <c r="BC280" s="791"/>
      <c r="BD280" s="791"/>
      <c r="BE280" s="792"/>
    </row>
    <row r="281" spans="2:57" s="155" customFormat="1" ht="15.75" customHeight="1">
      <c r="B281" s="156"/>
      <c r="C281" s="157"/>
      <c r="D281" s="158"/>
      <c r="E281" s="1"/>
      <c r="F281" s="1"/>
      <c r="G281" s="1"/>
      <c r="H281" s="1"/>
      <c r="I281" s="1"/>
      <c r="J281" s="1"/>
      <c r="K281" s="3"/>
      <c r="L281" s="745"/>
      <c r="M281" s="746"/>
      <c r="N281" s="746"/>
      <c r="O281" s="746"/>
      <c r="P281" s="746"/>
      <c r="Q281" s="746"/>
      <c r="R281" s="746"/>
      <c r="S281" s="746"/>
      <c r="T281" s="746"/>
      <c r="U281" s="746"/>
      <c r="V281" s="746"/>
      <c r="W281" s="746"/>
      <c r="X281" s="746"/>
      <c r="Y281" s="746"/>
      <c r="Z281" s="747"/>
      <c r="AA281" s="751"/>
      <c r="AB281" s="752"/>
      <c r="AC281" s="752"/>
      <c r="AD281" s="752"/>
      <c r="AE281" s="752"/>
      <c r="AF281" s="753"/>
      <c r="AG281" s="760"/>
      <c r="AH281" s="761"/>
      <c r="AI281" s="761"/>
      <c r="AJ281" s="761"/>
      <c r="AK281" s="761"/>
      <c r="AL281" s="762"/>
      <c r="AM281" s="769"/>
      <c r="AN281" s="770"/>
      <c r="AO281" s="770"/>
      <c r="AP281" s="770"/>
      <c r="AQ281" s="771"/>
      <c r="AR281" s="780">
        <f>AG281*AM281</f>
        <v>0</v>
      </c>
      <c r="AS281" s="780"/>
      <c r="AT281" s="780"/>
      <c r="AU281" s="780"/>
      <c r="AV281" s="780"/>
      <c r="AW281" s="781"/>
      <c r="AX281" s="782"/>
      <c r="AY281" s="787"/>
      <c r="AZ281" s="787"/>
      <c r="BA281" s="787"/>
      <c r="BB281" s="787"/>
      <c r="BC281" s="787"/>
      <c r="BD281" s="787"/>
      <c r="BE281" s="788"/>
    </row>
    <row r="282" spans="2:57" s="155" customFormat="1" ht="15.75" customHeight="1">
      <c r="B282" s="156"/>
      <c r="C282" s="157"/>
      <c r="D282" s="159"/>
      <c r="E282" s="2"/>
      <c r="F282" s="2"/>
      <c r="G282" s="2"/>
      <c r="H282" s="2"/>
      <c r="I282" s="2"/>
      <c r="J282" s="2"/>
      <c r="K282" s="4"/>
      <c r="L282" s="748"/>
      <c r="M282" s="749"/>
      <c r="N282" s="749"/>
      <c r="O282" s="749"/>
      <c r="P282" s="749"/>
      <c r="Q282" s="749"/>
      <c r="R282" s="749"/>
      <c r="S282" s="749"/>
      <c r="T282" s="749"/>
      <c r="U282" s="749"/>
      <c r="V282" s="749"/>
      <c r="W282" s="749"/>
      <c r="X282" s="749"/>
      <c r="Y282" s="749"/>
      <c r="Z282" s="750"/>
      <c r="AA282" s="754"/>
      <c r="AB282" s="755"/>
      <c r="AC282" s="755"/>
      <c r="AD282" s="755"/>
      <c r="AE282" s="755"/>
      <c r="AF282" s="756"/>
      <c r="AG282" s="763"/>
      <c r="AH282" s="764"/>
      <c r="AI282" s="764"/>
      <c r="AJ282" s="764"/>
      <c r="AK282" s="764"/>
      <c r="AL282" s="765"/>
      <c r="AM282" s="772"/>
      <c r="AN282" s="773"/>
      <c r="AO282" s="773"/>
      <c r="AP282" s="773"/>
      <c r="AQ282" s="774"/>
      <c r="AR282" s="780"/>
      <c r="AS282" s="780"/>
      <c r="AT282" s="780"/>
      <c r="AU282" s="780"/>
      <c r="AV282" s="780"/>
      <c r="AW282" s="783"/>
      <c r="AX282" s="784"/>
      <c r="AY282" s="789"/>
      <c r="AZ282" s="789"/>
      <c r="BA282" s="789"/>
      <c r="BB282" s="789"/>
      <c r="BC282" s="789"/>
      <c r="BD282" s="789"/>
      <c r="BE282" s="790"/>
    </row>
    <row r="283" spans="2:57" s="155" customFormat="1" ht="15.75" customHeight="1">
      <c r="B283" s="156"/>
      <c r="C283" s="157"/>
      <c r="D283" s="160" t="s">
        <v>204</v>
      </c>
      <c r="E283" s="740" t="s">
        <v>205</v>
      </c>
      <c r="F283" s="740"/>
      <c r="G283" s="740"/>
      <c r="H283" s="740"/>
      <c r="I283" s="740"/>
      <c r="J283" s="740"/>
      <c r="K283" s="741"/>
      <c r="L283" s="742"/>
      <c r="M283" s="743"/>
      <c r="N283" s="743"/>
      <c r="O283" s="743"/>
      <c r="P283" s="743"/>
      <c r="Q283" s="743"/>
      <c r="R283" s="743"/>
      <c r="S283" s="743"/>
      <c r="T283" s="743"/>
      <c r="U283" s="743"/>
      <c r="V283" s="743"/>
      <c r="W283" s="743"/>
      <c r="X283" s="743"/>
      <c r="Y283" s="743"/>
      <c r="Z283" s="744"/>
      <c r="AA283" s="757"/>
      <c r="AB283" s="758"/>
      <c r="AC283" s="758"/>
      <c r="AD283" s="758"/>
      <c r="AE283" s="758"/>
      <c r="AF283" s="759"/>
      <c r="AG283" s="766"/>
      <c r="AH283" s="767"/>
      <c r="AI283" s="767"/>
      <c r="AJ283" s="767"/>
      <c r="AK283" s="767"/>
      <c r="AL283" s="768"/>
      <c r="AM283" s="775"/>
      <c r="AN283" s="776"/>
      <c r="AO283" s="776"/>
      <c r="AP283" s="776"/>
      <c r="AQ283" s="777"/>
      <c r="AR283" s="780"/>
      <c r="AS283" s="780"/>
      <c r="AT283" s="780"/>
      <c r="AU283" s="780"/>
      <c r="AV283" s="780"/>
      <c r="AW283" s="785"/>
      <c r="AX283" s="786"/>
      <c r="AY283" s="791"/>
      <c r="AZ283" s="791"/>
      <c r="BA283" s="791"/>
      <c r="BB283" s="791"/>
      <c r="BC283" s="791"/>
      <c r="BD283" s="791"/>
      <c r="BE283" s="792"/>
    </row>
    <row r="284" spans="2:57" s="155" customFormat="1" ht="15.75" customHeight="1">
      <c r="B284" s="156"/>
      <c r="C284" s="157"/>
      <c r="D284" s="158"/>
      <c r="E284" s="1"/>
      <c r="F284" s="1"/>
      <c r="G284" s="1"/>
      <c r="H284" s="1"/>
      <c r="I284" s="1"/>
      <c r="J284" s="1"/>
      <c r="K284" s="3"/>
      <c r="L284" s="745"/>
      <c r="M284" s="746"/>
      <c r="N284" s="746"/>
      <c r="O284" s="746"/>
      <c r="P284" s="746"/>
      <c r="Q284" s="746"/>
      <c r="R284" s="746"/>
      <c r="S284" s="746"/>
      <c r="T284" s="746"/>
      <c r="U284" s="746"/>
      <c r="V284" s="746"/>
      <c r="W284" s="746"/>
      <c r="X284" s="746"/>
      <c r="Y284" s="746"/>
      <c r="Z284" s="747"/>
      <c r="AA284" s="751"/>
      <c r="AB284" s="752"/>
      <c r="AC284" s="752"/>
      <c r="AD284" s="752"/>
      <c r="AE284" s="752"/>
      <c r="AF284" s="753"/>
      <c r="AG284" s="760"/>
      <c r="AH284" s="761"/>
      <c r="AI284" s="761"/>
      <c r="AJ284" s="761"/>
      <c r="AK284" s="761"/>
      <c r="AL284" s="762"/>
      <c r="AM284" s="769"/>
      <c r="AN284" s="770"/>
      <c r="AO284" s="770"/>
      <c r="AP284" s="770"/>
      <c r="AQ284" s="771"/>
      <c r="AR284" s="780">
        <f>AG284*AM284</f>
        <v>0</v>
      </c>
      <c r="AS284" s="780"/>
      <c r="AT284" s="780"/>
      <c r="AU284" s="780"/>
      <c r="AV284" s="780"/>
      <c r="AW284" s="781"/>
      <c r="AX284" s="782"/>
      <c r="AY284" s="787"/>
      <c r="AZ284" s="787"/>
      <c r="BA284" s="787"/>
      <c r="BB284" s="787"/>
      <c r="BC284" s="787"/>
      <c r="BD284" s="787"/>
      <c r="BE284" s="788"/>
    </row>
    <row r="285" spans="2:57" s="155" customFormat="1" ht="15.75" customHeight="1">
      <c r="B285" s="156"/>
      <c r="C285" s="157"/>
      <c r="D285" s="159"/>
      <c r="E285" s="2"/>
      <c r="F285" s="2"/>
      <c r="G285" s="2"/>
      <c r="H285" s="2"/>
      <c r="I285" s="2"/>
      <c r="J285" s="2"/>
      <c r="K285" s="4"/>
      <c r="L285" s="748"/>
      <c r="M285" s="749"/>
      <c r="N285" s="749"/>
      <c r="O285" s="749"/>
      <c r="P285" s="749"/>
      <c r="Q285" s="749"/>
      <c r="R285" s="749"/>
      <c r="S285" s="749"/>
      <c r="T285" s="749"/>
      <c r="U285" s="749"/>
      <c r="V285" s="749"/>
      <c r="W285" s="749"/>
      <c r="X285" s="749"/>
      <c r="Y285" s="749"/>
      <c r="Z285" s="750"/>
      <c r="AA285" s="754"/>
      <c r="AB285" s="755"/>
      <c r="AC285" s="755"/>
      <c r="AD285" s="755"/>
      <c r="AE285" s="755"/>
      <c r="AF285" s="756"/>
      <c r="AG285" s="763"/>
      <c r="AH285" s="764"/>
      <c r="AI285" s="764"/>
      <c r="AJ285" s="764"/>
      <c r="AK285" s="764"/>
      <c r="AL285" s="765"/>
      <c r="AM285" s="772"/>
      <c r="AN285" s="773"/>
      <c r="AO285" s="773"/>
      <c r="AP285" s="773"/>
      <c r="AQ285" s="774"/>
      <c r="AR285" s="780"/>
      <c r="AS285" s="780"/>
      <c r="AT285" s="780"/>
      <c r="AU285" s="780"/>
      <c r="AV285" s="780"/>
      <c r="AW285" s="783"/>
      <c r="AX285" s="784"/>
      <c r="AY285" s="789"/>
      <c r="AZ285" s="789"/>
      <c r="BA285" s="789"/>
      <c r="BB285" s="789"/>
      <c r="BC285" s="789"/>
      <c r="BD285" s="789"/>
      <c r="BE285" s="790"/>
    </row>
    <row r="286" spans="2:57" s="155" customFormat="1" ht="15.75" customHeight="1">
      <c r="B286" s="156"/>
      <c r="C286" s="157"/>
      <c r="D286" s="160" t="s">
        <v>204</v>
      </c>
      <c r="E286" s="740" t="s">
        <v>205</v>
      </c>
      <c r="F286" s="740"/>
      <c r="G286" s="740"/>
      <c r="H286" s="740"/>
      <c r="I286" s="740"/>
      <c r="J286" s="740"/>
      <c r="K286" s="741"/>
      <c r="L286" s="742"/>
      <c r="M286" s="743"/>
      <c r="N286" s="743"/>
      <c r="O286" s="743"/>
      <c r="P286" s="743"/>
      <c r="Q286" s="743"/>
      <c r="R286" s="743"/>
      <c r="S286" s="743"/>
      <c r="T286" s="743"/>
      <c r="U286" s="743"/>
      <c r="V286" s="743"/>
      <c r="W286" s="743"/>
      <c r="X286" s="743"/>
      <c r="Y286" s="743"/>
      <c r="Z286" s="744"/>
      <c r="AA286" s="757"/>
      <c r="AB286" s="758"/>
      <c r="AC286" s="758"/>
      <c r="AD286" s="758"/>
      <c r="AE286" s="758"/>
      <c r="AF286" s="759"/>
      <c r="AG286" s="766"/>
      <c r="AH286" s="767"/>
      <c r="AI286" s="767"/>
      <c r="AJ286" s="767"/>
      <c r="AK286" s="767"/>
      <c r="AL286" s="768"/>
      <c r="AM286" s="775"/>
      <c r="AN286" s="776"/>
      <c r="AO286" s="776"/>
      <c r="AP286" s="776"/>
      <c r="AQ286" s="777"/>
      <c r="AR286" s="780"/>
      <c r="AS286" s="780"/>
      <c r="AT286" s="780"/>
      <c r="AU286" s="780"/>
      <c r="AV286" s="780"/>
      <c r="AW286" s="785"/>
      <c r="AX286" s="786"/>
      <c r="AY286" s="791"/>
      <c r="AZ286" s="791"/>
      <c r="BA286" s="791"/>
      <c r="BB286" s="791"/>
      <c r="BC286" s="791"/>
      <c r="BD286" s="791"/>
      <c r="BE286" s="792"/>
    </row>
    <row r="287" spans="2:57" s="155" customFormat="1" ht="15.75" customHeight="1">
      <c r="B287" s="156"/>
      <c r="C287" s="157"/>
      <c r="D287" s="158"/>
      <c r="E287" s="1"/>
      <c r="F287" s="1"/>
      <c r="G287" s="1"/>
      <c r="H287" s="1"/>
      <c r="I287" s="1"/>
      <c r="J287" s="1"/>
      <c r="K287" s="3"/>
      <c r="L287" s="745"/>
      <c r="M287" s="746"/>
      <c r="N287" s="746"/>
      <c r="O287" s="746"/>
      <c r="P287" s="746"/>
      <c r="Q287" s="746"/>
      <c r="R287" s="746"/>
      <c r="S287" s="746"/>
      <c r="T287" s="746"/>
      <c r="U287" s="746"/>
      <c r="V287" s="746"/>
      <c r="W287" s="746"/>
      <c r="X287" s="746"/>
      <c r="Y287" s="746"/>
      <c r="Z287" s="747"/>
      <c r="AA287" s="751"/>
      <c r="AB287" s="752"/>
      <c r="AC287" s="752"/>
      <c r="AD287" s="752"/>
      <c r="AE287" s="752"/>
      <c r="AF287" s="753"/>
      <c r="AG287" s="760"/>
      <c r="AH287" s="761"/>
      <c r="AI287" s="761"/>
      <c r="AJ287" s="761"/>
      <c r="AK287" s="761"/>
      <c r="AL287" s="762"/>
      <c r="AM287" s="769"/>
      <c r="AN287" s="770"/>
      <c r="AO287" s="770"/>
      <c r="AP287" s="770"/>
      <c r="AQ287" s="771"/>
      <c r="AR287" s="780">
        <f>AG287*AM287</f>
        <v>0</v>
      </c>
      <c r="AS287" s="780"/>
      <c r="AT287" s="780"/>
      <c r="AU287" s="780"/>
      <c r="AV287" s="780"/>
      <c r="AW287" s="781"/>
      <c r="AX287" s="782"/>
      <c r="AY287" s="787"/>
      <c r="AZ287" s="787"/>
      <c r="BA287" s="787"/>
      <c r="BB287" s="787"/>
      <c r="BC287" s="787"/>
      <c r="BD287" s="787"/>
      <c r="BE287" s="788"/>
    </row>
    <row r="288" spans="2:57" s="155" customFormat="1" ht="15.75" customHeight="1">
      <c r="B288" s="156"/>
      <c r="C288" s="157"/>
      <c r="D288" s="159"/>
      <c r="E288" s="2"/>
      <c r="F288" s="2"/>
      <c r="G288" s="2"/>
      <c r="H288" s="2"/>
      <c r="I288" s="2"/>
      <c r="J288" s="2"/>
      <c r="K288" s="4"/>
      <c r="L288" s="748"/>
      <c r="M288" s="749"/>
      <c r="N288" s="749"/>
      <c r="O288" s="749"/>
      <c r="P288" s="749"/>
      <c r="Q288" s="749"/>
      <c r="R288" s="749"/>
      <c r="S288" s="749"/>
      <c r="T288" s="749"/>
      <c r="U288" s="749"/>
      <c r="V288" s="749"/>
      <c r="W288" s="749"/>
      <c r="X288" s="749"/>
      <c r="Y288" s="749"/>
      <c r="Z288" s="750"/>
      <c r="AA288" s="754"/>
      <c r="AB288" s="755"/>
      <c r="AC288" s="755"/>
      <c r="AD288" s="755"/>
      <c r="AE288" s="755"/>
      <c r="AF288" s="756"/>
      <c r="AG288" s="763"/>
      <c r="AH288" s="764"/>
      <c r="AI288" s="764"/>
      <c r="AJ288" s="764"/>
      <c r="AK288" s="764"/>
      <c r="AL288" s="765"/>
      <c r="AM288" s="772"/>
      <c r="AN288" s="773"/>
      <c r="AO288" s="773"/>
      <c r="AP288" s="773"/>
      <c r="AQ288" s="774"/>
      <c r="AR288" s="780"/>
      <c r="AS288" s="780"/>
      <c r="AT288" s="780"/>
      <c r="AU288" s="780"/>
      <c r="AV288" s="780"/>
      <c r="AW288" s="783"/>
      <c r="AX288" s="784"/>
      <c r="AY288" s="789"/>
      <c r="AZ288" s="789"/>
      <c r="BA288" s="789"/>
      <c r="BB288" s="789"/>
      <c r="BC288" s="789"/>
      <c r="BD288" s="789"/>
      <c r="BE288" s="790"/>
    </row>
    <row r="289" spans="2:60" s="155" customFormat="1" ht="15.75" customHeight="1">
      <c r="B289" s="156"/>
      <c r="C289" s="157"/>
      <c r="D289" s="160" t="s">
        <v>204</v>
      </c>
      <c r="E289" s="740" t="s">
        <v>205</v>
      </c>
      <c r="F289" s="740"/>
      <c r="G289" s="740"/>
      <c r="H289" s="740"/>
      <c r="I289" s="740"/>
      <c r="J289" s="740"/>
      <c r="K289" s="741"/>
      <c r="L289" s="742"/>
      <c r="M289" s="743"/>
      <c r="N289" s="743"/>
      <c r="O289" s="743"/>
      <c r="P289" s="743"/>
      <c r="Q289" s="743"/>
      <c r="R289" s="743"/>
      <c r="S289" s="743"/>
      <c r="T289" s="743"/>
      <c r="U289" s="743"/>
      <c r="V289" s="743"/>
      <c r="W289" s="743"/>
      <c r="X289" s="743"/>
      <c r="Y289" s="743"/>
      <c r="Z289" s="744"/>
      <c r="AA289" s="757"/>
      <c r="AB289" s="758"/>
      <c r="AC289" s="758"/>
      <c r="AD289" s="758"/>
      <c r="AE289" s="758"/>
      <c r="AF289" s="759"/>
      <c r="AG289" s="766"/>
      <c r="AH289" s="767"/>
      <c r="AI289" s="767"/>
      <c r="AJ289" s="767"/>
      <c r="AK289" s="767"/>
      <c r="AL289" s="768"/>
      <c r="AM289" s="775"/>
      <c r="AN289" s="776"/>
      <c r="AO289" s="776"/>
      <c r="AP289" s="776"/>
      <c r="AQ289" s="777"/>
      <c r="AR289" s="780"/>
      <c r="AS289" s="780"/>
      <c r="AT289" s="780"/>
      <c r="AU289" s="780"/>
      <c r="AV289" s="780"/>
      <c r="AW289" s="785"/>
      <c r="AX289" s="786"/>
      <c r="AY289" s="791"/>
      <c r="AZ289" s="791"/>
      <c r="BA289" s="791"/>
      <c r="BB289" s="791"/>
      <c r="BC289" s="791"/>
      <c r="BD289" s="791"/>
      <c r="BE289" s="792"/>
    </row>
    <row r="290" spans="2:60" ht="15.75" customHeight="1">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828" t="s">
        <v>215</v>
      </c>
      <c r="AB290" s="286"/>
      <c r="AC290" s="286"/>
      <c r="AD290" s="286"/>
      <c r="AE290" s="286"/>
      <c r="AF290" s="281"/>
      <c r="AG290" s="830"/>
      <c r="AH290" s="831"/>
      <c r="AI290" s="831"/>
      <c r="AJ290" s="832"/>
      <c r="AK290" s="487" t="s">
        <v>12</v>
      </c>
      <c r="AL290" s="290"/>
      <c r="AM290" s="398" t="s">
        <v>31</v>
      </c>
      <c r="AN290" s="398"/>
      <c r="AO290" s="398"/>
      <c r="AP290" s="398"/>
      <c r="AQ290" s="398"/>
      <c r="AR290" s="398"/>
      <c r="AS290" s="398"/>
      <c r="AT290" s="398"/>
      <c r="AU290" s="398"/>
      <c r="AV290" s="398"/>
      <c r="AW290" s="840">
        <f>SUM(AR161:AV289)</f>
        <v>0</v>
      </c>
      <c r="AX290" s="841"/>
      <c r="AY290" s="841"/>
      <c r="AZ290" s="841"/>
      <c r="BA290" s="841"/>
      <c r="BB290" s="841"/>
      <c r="BC290" s="841"/>
      <c r="BD290" s="841"/>
      <c r="BE290" s="842"/>
    </row>
    <row r="291" spans="2:60" ht="15.75" customHeight="1">
      <c r="D291" s="57"/>
      <c r="E291" s="57"/>
      <c r="F291" s="57"/>
      <c r="G291" s="57"/>
      <c r="H291" s="57"/>
      <c r="I291" s="57"/>
      <c r="J291" s="57"/>
      <c r="K291" s="57"/>
      <c r="L291" s="57"/>
      <c r="M291" s="57"/>
      <c r="N291" s="57"/>
      <c r="O291" s="57"/>
      <c r="P291" s="57"/>
      <c r="Q291" s="57"/>
      <c r="R291" s="57"/>
      <c r="S291" s="57"/>
      <c r="T291" s="57"/>
      <c r="U291" s="57"/>
      <c r="V291" s="57"/>
      <c r="W291" s="57"/>
      <c r="X291" s="57"/>
      <c r="Y291" s="57"/>
      <c r="Z291" s="57"/>
      <c r="AA291" s="282"/>
      <c r="AB291" s="287"/>
      <c r="AC291" s="287"/>
      <c r="AD291" s="287"/>
      <c r="AE291" s="287"/>
      <c r="AF291" s="283"/>
      <c r="AG291" s="833"/>
      <c r="AH291" s="834"/>
      <c r="AI291" s="834"/>
      <c r="AJ291" s="835"/>
      <c r="AK291" s="463"/>
      <c r="AL291" s="232"/>
      <c r="AM291" s="398"/>
      <c r="AN291" s="398"/>
      <c r="AO291" s="398"/>
      <c r="AP291" s="398"/>
      <c r="AQ291" s="398"/>
      <c r="AR291" s="398"/>
      <c r="AS291" s="398"/>
      <c r="AT291" s="398"/>
      <c r="AU291" s="398"/>
      <c r="AV291" s="398"/>
      <c r="AW291" s="843"/>
      <c r="AX291" s="843"/>
      <c r="AY291" s="843"/>
      <c r="AZ291" s="843"/>
      <c r="BA291" s="843"/>
      <c r="BB291" s="843"/>
      <c r="BC291" s="843"/>
      <c r="BD291" s="843"/>
      <c r="BE291" s="844"/>
    </row>
    <row r="292" spans="2:60" ht="15.75" customHeight="1">
      <c r="D292" s="57"/>
      <c r="E292" s="57"/>
      <c r="F292" s="57"/>
      <c r="G292" s="57"/>
      <c r="H292" s="57"/>
      <c r="I292" s="57"/>
      <c r="J292" s="57"/>
      <c r="K292" s="57"/>
      <c r="L292" s="57"/>
      <c r="M292" s="57"/>
      <c r="N292" s="57"/>
      <c r="O292" s="57"/>
      <c r="P292" s="57"/>
      <c r="Q292" s="57"/>
      <c r="R292" s="57"/>
      <c r="S292" s="57"/>
      <c r="T292" s="57"/>
      <c r="U292" s="57"/>
      <c r="V292" s="57"/>
      <c r="W292" s="57"/>
      <c r="X292" s="57"/>
      <c r="Y292" s="57"/>
      <c r="Z292" s="57"/>
      <c r="AA292" s="540"/>
      <c r="AB292" s="829"/>
      <c r="AC292" s="829"/>
      <c r="AD292" s="829"/>
      <c r="AE292" s="829"/>
      <c r="AF292" s="431"/>
      <c r="AG292" s="836"/>
      <c r="AH292" s="837"/>
      <c r="AI292" s="837"/>
      <c r="AJ292" s="838"/>
      <c r="AK292" s="839"/>
      <c r="AL292" s="393"/>
      <c r="AM292" s="398"/>
      <c r="AN292" s="398"/>
      <c r="AO292" s="398"/>
      <c r="AP292" s="398"/>
      <c r="AQ292" s="398"/>
      <c r="AR292" s="398"/>
      <c r="AS292" s="398"/>
      <c r="AT292" s="398"/>
      <c r="AU292" s="398"/>
      <c r="AV292" s="398"/>
      <c r="AW292" s="845"/>
      <c r="AX292" s="845"/>
      <c r="AY292" s="845"/>
      <c r="AZ292" s="845"/>
      <c r="BA292" s="845"/>
      <c r="BB292" s="845"/>
      <c r="BC292" s="845"/>
      <c r="BD292" s="845"/>
      <c r="BE292" s="846"/>
    </row>
    <row r="293" spans="2:60" ht="13.5" customHeight="1">
      <c r="B293" s="58"/>
      <c r="C293" s="58"/>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94"/>
      <c r="AB293" s="94"/>
      <c r="AC293" s="94"/>
      <c r="AD293" s="94"/>
      <c r="AE293" s="94"/>
      <c r="AF293" s="94"/>
      <c r="AG293" s="60"/>
      <c r="AH293" s="60"/>
      <c r="AI293" s="60"/>
      <c r="AJ293" s="60"/>
      <c r="AK293" s="60"/>
      <c r="AL293" s="95"/>
      <c r="AM293" s="95"/>
      <c r="AN293" s="94"/>
      <c r="AO293" s="94"/>
      <c r="AP293" s="94"/>
      <c r="AQ293" s="94"/>
      <c r="AR293" s="94"/>
      <c r="AS293" s="94"/>
      <c r="AT293" s="94"/>
      <c r="AU293" s="94"/>
      <c r="AV293" s="94"/>
      <c r="AW293" s="94"/>
      <c r="AX293" s="94"/>
      <c r="AY293" s="94"/>
      <c r="AZ293" s="48"/>
      <c r="BA293" s="48"/>
      <c r="BB293" s="48"/>
      <c r="BC293" s="48"/>
      <c r="BD293" s="48"/>
      <c r="BE293" s="48"/>
      <c r="BF293" s="58"/>
      <c r="BG293" s="58"/>
      <c r="BH293" s="58"/>
    </row>
    <row r="294" spans="2:60" ht="15" customHeight="1">
      <c r="B294" s="6" t="s">
        <v>216</v>
      </c>
      <c r="D294" s="43"/>
      <c r="E294" s="43"/>
      <c r="F294" s="43"/>
      <c r="G294" s="43"/>
      <c r="H294" s="43"/>
      <c r="I294" s="43"/>
      <c r="J294" s="43"/>
      <c r="K294" s="43"/>
      <c r="L294" s="43"/>
    </row>
    <row r="295" spans="2:60" ht="13.5" customHeight="1">
      <c r="B295" s="9"/>
      <c r="C295" s="45"/>
      <c r="D295" s="280" t="s">
        <v>217</v>
      </c>
      <c r="E295" s="566"/>
      <c r="F295" s="566"/>
      <c r="G295" s="566"/>
      <c r="H295" s="566"/>
      <c r="I295" s="566"/>
      <c r="J295" s="566"/>
      <c r="K295" s="794"/>
      <c r="L295" s="819" t="s">
        <v>32</v>
      </c>
      <c r="M295" s="820"/>
      <c r="N295" s="820"/>
      <c r="O295" s="820"/>
      <c r="P295" s="820"/>
      <c r="Q295" s="820"/>
      <c r="R295" s="820"/>
      <c r="S295" s="820"/>
      <c r="T295" s="820"/>
      <c r="U295" s="820"/>
      <c r="V295" s="820"/>
      <c r="W295" s="820"/>
      <c r="X295" s="820"/>
      <c r="Y295" s="820"/>
      <c r="Z295" s="821"/>
      <c r="AA295" s="280" t="s">
        <v>26</v>
      </c>
      <c r="AB295" s="566"/>
      <c r="AC295" s="566"/>
      <c r="AD295" s="794"/>
      <c r="AE295" s="280" t="s">
        <v>217</v>
      </c>
      <c r="AF295" s="566"/>
      <c r="AG295" s="566"/>
      <c r="AH295" s="566"/>
      <c r="AI295" s="566"/>
      <c r="AJ295" s="566"/>
      <c r="AK295" s="566"/>
      <c r="AL295" s="566"/>
      <c r="AM295" s="794"/>
      <c r="AN295" s="819" t="s">
        <v>32</v>
      </c>
      <c r="AO295" s="820"/>
      <c r="AP295" s="820"/>
      <c r="AQ295" s="820"/>
      <c r="AR295" s="820"/>
      <c r="AS295" s="820"/>
      <c r="AT295" s="820"/>
      <c r="AU295" s="820"/>
      <c r="AV295" s="820"/>
      <c r="AW295" s="820"/>
      <c r="AX295" s="820"/>
      <c r="AY295" s="820"/>
      <c r="AZ295" s="820"/>
      <c r="BA295" s="820"/>
      <c r="BB295" s="821"/>
      <c r="BC295" s="732" t="s">
        <v>26</v>
      </c>
      <c r="BD295" s="801"/>
      <c r="BE295" s="801"/>
      <c r="BF295" s="802"/>
    </row>
    <row r="296" spans="2:60" ht="13.5" customHeight="1">
      <c r="B296" s="9"/>
      <c r="C296" s="45"/>
      <c r="D296" s="568"/>
      <c r="E296" s="468"/>
      <c r="F296" s="468"/>
      <c r="G296" s="468"/>
      <c r="H296" s="468"/>
      <c r="I296" s="468"/>
      <c r="J296" s="468"/>
      <c r="K296" s="469"/>
      <c r="L296" s="822"/>
      <c r="M296" s="823"/>
      <c r="N296" s="823"/>
      <c r="O296" s="823"/>
      <c r="P296" s="823"/>
      <c r="Q296" s="823"/>
      <c r="R296" s="823"/>
      <c r="S296" s="823"/>
      <c r="T296" s="823"/>
      <c r="U296" s="823"/>
      <c r="V296" s="823"/>
      <c r="W296" s="823"/>
      <c r="X296" s="823"/>
      <c r="Y296" s="823"/>
      <c r="Z296" s="824"/>
      <c r="AA296" s="568"/>
      <c r="AB296" s="468"/>
      <c r="AC296" s="468"/>
      <c r="AD296" s="469"/>
      <c r="AE296" s="568"/>
      <c r="AF296" s="468"/>
      <c r="AG296" s="468"/>
      <c r="AH296" s="468"/>
      <c r="AI296" s="468"/>
      <c r="AJ296" s="468"/>
      <c r="AK296" s="468"/>
      <c r="AL296" s="468"/>
      <c r="AM296" s="469"/>
      <c r="AN296" s="822"/>
      <c r="AO296" s="823"/>
      <c r="AP296" s="823"/>
      <c r="AQ296" s="823"/>
      <c r="AR296" s="823"/>
      <c r="AS296" s="823"/>
      <c r="AT296" s="823"/>
      <c r="AU296" s="823"/>
      <c r="AV296" s="823"/>
      <c r="AW296" s="823"/>
      <c r="AX296" s="823"/>
      <c r="AY296" s="823"/>
      <c r="AZ296" s="823"/>
      <c r="BA296" s="823"/>
      <c r="BB296" s="824"/>
      <c r="BC296" s="803"/>
      <c r="BD296" s="346"/>
      <c r="BE296" s="346"/>
      <c r="BF296" s="347"/>
    </row>
    <row r="297" spans="2:60" ht="13.5" customHeight="1">
      <c r="B297" s="9"/>
      <c r="C297" s="45"/>
      <c r="D297" s="568"/>
      <c r="E297" s="468"/>
      <c r="F297" s="468"/>
      <c r="G297" s="468"/>
      <c r="H297" s="468"/>
      <c r="I297" s="468"/>
      <c r="J297" s="468"/>
      <c r="K297" s="469"/>
      <c r="L297" s="825" t="s">
        <v>218</v>
      </c>
      <c r="M297" s="826"/>
      <c r="N297" s="826"/>
      <c r="O297" s="826"/>
      <c r="P297" s="826"/>
      <c r="Q297" s="826"/>
      <c r="R297" s="826"/>
      <c r="S297" s="826"/>
      <c r="T297" s="826"/>
      <c r="U297" s="826"/>
      <c r="V297" s="826"/>
      <c r="W297" s="826"/>
      <c r="X297" s="826"/>
      <c r="Y297" s="826"/>
      <c r="Z297" s="827"/>
      <c r="AA297" s="568"/>
      <c r="AB297" s="468"/>
      <c r="AC297" s="468"/>
      <c r="AD297" s="469"/>
      <c r="AE297" s="568"/>
      <c r="AF297" s="468"/>
      <c r="AG297" s="468"/>
      <c r="AH297" s="468"/>
      <c r="AI297" s="468"/>
      <c r="AJ297" s="468"/>
      <c r="AK297" s="468"/>
      <c r="AL297" s="468"/>
      <c r="AM297" s="469"/>
      <c r="AN297" s="825" t="s">
        <v>218</v>
      </c>
      <c r="AO297" s="826"/>
      <c r="AP297" s="826"/>
      <c r="AQ297" s="826"/>
      <c r="AR297" s="826"/>
      <c r="AS297" s="826"/>
      <c r="AT297" s="826"/>
      <c r="AU297" s="826"/>
      <c r="AV297" s="826"/>
      <c r="AW297" s="826"/>
      <c r="AX297" s="826"/>
      <c r="AY297" s="826"/>
      <c r="AZ297" s="826"/>
      <c r="BA297" s="826"/>
      <c r="BB297" s="827"/>
      <c r="BC297" s="803"/>
      <c r="BD297" s="346"/>
      <c r="BE297" s="346"/>
      <c r="BF297" s="347"/>
    </row>
    <row r="298" spans="2:60" ht="13.5" customHeight="1">
      <c r="B298" s="9"/>
      <c r="C298" s="45"/>
      <c r="D298" s="795"/>
      <c r="E298" s="796"/>
      <c r="F298" s="796"/>
      <c r="G298" s="796"/>
      <c r="H298" s="796"/>
      <c r="I298" s="796"/>
      <c r="J298" s="796"/>
      <c r="K298" s="797"/>
      <c r="L298" s="815" t="s">
        <v>219</v>
      </c>
      <c r="M298" s="816"/>
      <c r="N298" s="816"/>
      <c r="O298" s="816"/>
      <c r="P298" s="816"/>
      <c r="Q298" s="816"/>
      <c r="R298" s="816"/>
      <c r="S298" s="816"/>
      <c r="T298" s="816"/>
      <c r="U298" s="816"/>
      <c r="V298" s="816"/>
      <c r="W298" s="816"/>
      <c r="X298" s="816"/>
      <c r="Y298" s="816"/>
      <c r="Z298" s="817"/>
      <c r="AA298" s="795"/>
      <c r="AB298" s="796"/>
      <c r="AC298" s="796"/>
      <c r="AD298" s="797"/>
      <c r="AE298" s="795"/>
      <c r="AF298" s="796"/>
      <c r="AG298" s="796"/>
      <c r="AH298" s="796"/>
      <c r="AI298" s="796"/>
      <c r="AJ298" s="796"/>
      <c r="AK298" s="796"/>
      <c r="AL298" s="796"/>
      <c r="AM298" s="797"/>
      <c r="AN298" s="815" t="s">
        <v>219</v>
      </c>
      <c r="AO298" s="816"/>
      <c r="AP298" s="816"/>
      <c r="AQ298" s="816"/>
      <c r="AR298" s="816"/>
      <c r="AS298" s="816"/>
      <c r="AT298" s="816"/>
      <c r="AU298" s="816"/>
      <c r="AV298" s="816"/>
      <c r="AW298" s="816"/>
      <c r="AX298" s="816"/>
      <c r="AY298" s="816"/>
      <c r="AZ298" s="816"/>
      <c r="BA298" s="816"/>
      <c r="BB298" s="817"/>
      <c r="BC298" s="804"/>
      <c r="BD298" s="805"/>
      <c r="BE298" s="805"/>
      <c r="BF298" s="806"/>
    </row>
    <row r="299" spans="2:60" s="155" customFormat="1" ht="13.5" customHeight="1">
      <c r="B299" s="156"/>
      <c r="C299" s="157"/>
      <c r="D299" s="862"/>
      <c r="E299" s="863"/>
      <c r="F299" s="863"/>
      <c r="G299" s="863"/>
      <c r="H299" s="863"/>
      <c r="I299" s="863"/>
      <c r="J299" s="863"/>
      <c r="K299" s="864"/>
      <c r="L299" s="868"/>
      <c r="M299" s="869"/>
      <c r="N299" s="869"/>
      <c r="O299" s="869"/>
      <c r="P299" s="869"/>
      <c r="Q299" s="869"/>
      <c r="R299" s="869"/>
      <c r="S299" s="869"/>
      <c r="T299" s="869"/>
      <c r="U299" s="869"/>
      <c r="V299" s="869"/>
      <c r="W299" s="869"/>
      <c r="X299" s="869"/>
      <c r="Y299" s="869"/>
      <c r="Z299" s="870"/>
      <c r="AA299" s="847"/>
      <c r="AB299" s="848"/>
      <c r="AC299" s="848"/>
      <c r="AD299" s="849"/>
      <c r="AE299" s="862"/>
      <c r="AF299" s="863"/>
      <c r="AG299" s="863"/>
      <c r="AH299" s="863"/>
      <c r="AI299" s="863"/>
      <c r="AJ299" s="863"/>
      <c r="AK299" s="863"/>
      <c r="AL299" s="863"/>
      <c r="AM299" s="864"/>
      <c r="AN299" s="868"/>
      <c r="AO299" s="869"/>
      <c r="AP299" s="869"/>
      <c r="AQ299" s="869"/>
      <c r="AR299" s="869"/>
      <c r="AS299" s="869"/>
      <c r="AT299" s="869"/>
      <c r="AU299" s="869"/>
      <c r="AV299" s="869"/>
      <c r="AW299" s="869"/>
      <c r="AX299" s="869"/>
      <c r="AY299" s="869"/>
      <c r="AZ299" s="869"/>
      <c r="BA299" s="869"/>
      <c r="BB299" s="870"/>
      <c r="BC299" s="847"/>
      <c r="BD299" s="848"/>
      <c r="BE299" s="848"/>
      <c r="BF299" s="849"/>
    </row>
    <row r="300" spans="2:60" s="155" customFormat="1" ht="13.5" customHeight="1">
      <c r="B300" s="156"/>
      <c r="C300" s="157"/>
      <c r="D300" s="865"/>
      <c r="E300" s="866"/>
      <c r="F300" s="866"/>
      <c r="G300" s="866"/>
      <c r="H300" s="866"/>
      <c r="I300" s="866"/>
      <c r="J300" s="866"/>
      <c r="K300" s="867"/>
      <c r="L300" s="871"/>
      <c r="M300" s="872"/>
      <c r="N300" s="872"/>
      <c r="O300" s="872"/>
      <c r="P300" s="872"/>
      <c r="Q300" s="872"/>
      <c r="R300" s="872"/>
      <c r="S300" s="872"/>
      <c r="T300" s="872"/>
      <c r="U300" s="872"/>
      <c r="V300" s="872"/>
      <c r="W300" s="872"/>
      <c r="X300" s="872"/>
      <c r="Y300" s="872"/>
      <c r="Z300" s="873"/>
      <c r="AA300" s="850"/>
      <c r="AB300" s="851"/>
      <c r="AC300" s="851"/>
      <c r="AD300" s="852"/>
      <c r="AE300" s="865"/>
      <c r="AF300" s="866"/>
      <c r="AG300" s="866"/>
      <c r="AH300" s="866"/>
      <c r="AI300" s="866"/>
      <c r="AJ300" s="866"/>
      <c r="AK300" s="866"/>
      <c r="AL300" s="866"/>
      <c r="AM300" s="867"/>
      <c r="AN300" s="871"/>
      <c r="AO300" s="872"/>
      <c r="AP300" s="872"/>
      <c r="AQ300" s="872"/>
      <c r="AR300" s="872"/>
      <c r="AS300" s="872"/>
      <c r="AT300" s="872"/>
      <c r="AU300" s="872"/>
      <c r="AV300" s="872"/>
      <c r="AW300" s="872"/>
      <c r="AX300" s="872"/>
      <c r="AY300" s="872"/>
      <c r="AZ300" s="872"/>
      <c r="BA300" s="872"/>
      <c r="BB300" s="873"/>
      <c r="BC300" s="850"/>
      <c r="BD300" s="851"/>
      <c r="BE300" s="851"/>
      <c r="BF300" s="852"/>
    </row>
    <row r="301" spans="2:60" s="155" customFormat="1" ht="13.5" customHeight="1">
      <c r="B301" s="156"/>
      <c r="C301" s="157"/>
      <c r="D301" s="865"/>
      <c r="E301" s="866"/>
      <c r="F301" s="866"/>
      <c r="G301" s="866"/>
      <c r="H301" s="866"/>
      <c r="I301" s="866"/>
      <c r="J301" s="866"/>
      <c r="K301" s="867"/>
      <c r="L301" s="856"/>
      <c r="M301" s="857"/>
      <c r="N301" s="857"/>
      <c r="O301" s="857"/>
      <c r="P301" s="857"/>
      <c r="Q301" s="857"/>
      <c r="R301" s="857"/>
      <c r="S301" s="857"/>
      <c r="T301" s="857"/>
      <c r="U301" s="857"/>
      <c r="V301" s="857"/>
      <c r="W301" s="857"/>
      <c r="X301" s="857"/>
      <c r="Y301" s="857"/>
      <c r="Z301" s="858"/>
      <c r="AA301" s="850"/>
      <c r="AB301" s="851"/>
      <c r="AC301" s="851"/>
      <c r="AD301" s="852"/>
      <c r="AE301" s="865"/>
      <c r="AF301" s="866"/>
      <c r="AG301" s="866"/>
      <c r="AH301" s="866"/>
      <c r="AI301" s="866"/>
      <c r="AJ301" s="866"/>
      <c r="AK301" s="866"/>
      <c r="AL301" s="866"/>
      <c r="AM301" s="867"/>
      <c r="AN301" s="856"/>
      <c r="AO301" s="857"/>
      <c r="AP301" s="857"/>
      <c r="AQ301" s="857"/>
      <c r="AR301" s="857"/>
      <c r="AS301" s="857"/>
      <c r="AT301" s="857"/>
      <c r="AU301" s="857"/>
      <c r="AV301" s="857"/>
      <c r="AW301" s="857"/>
      <c r="AX301" s="857"/>
      <c r="AY301" s="857"/>
      <c r="AZ301" s="857"/>
      <c r="BA301" s="857"/>
      <c r="BB301" s="858"/>
      <c r="BC301" s="850"/>
      <c r="BD301" s="851"/>
      <c r="BE301" s="851"/>
      <c r="BF301" s="852"/>
    </row>
    <row r="302" spans="2:60" s="155" customFormat="1" ht="13.5" customHeight="1">
      <c r="B302" s="156"/>
      <c r="C302" s="157"/>
      <c r="D302" s="859" t="s">
        <v>223</v>
      </c>
      <c r="E302" s="860"/>
      <c r="F302" s="860"/>
      <c r="G302" s="860"/>
      <c r="H302" s="860"/>
      <c r="I302" s="860"/>
      <c r="J302" s="860"/>
      <c r="K302" s="861"/>
      <c r="L302" s="711"/>
      <c r="M302" s="712"/>
      <c r="N302" s="712"/>
      <c r="O302" s="712"/>
      <c r="P302" s="712"/>
      <c r="Q302" s="712"/>
      <c r="R302" s="712"/>
      <c r="S302" s="712"/>
      <c r="T302" s="712"/>
      <c r="U302" s="712"/>
      <c r="V302" s="712"/>
      <c r="W302" s="712"/>
      <c r="X302" s="712"/>
      <c r="Y302" s="712"/>
      <c r="Z302" s="713"/>
      <c r="AA302" s="853"/>
      <c r="AB302" s="854"/>
      <c r="AC302" s="854"/>
      <c r="AD302" s="855"/>
      <c r="AE302" s="859" t="s">
        <v>223</v>
      </c>
      <c r="AF302" s="860"/>
      <c r="AG302" s="860"/>
      <c r="AH302" s="860"/>
      <c r="AI302" s="860"/>
      <c r="AJ302" s="860"/>
      <c r="AK302" s="860"/>
      <c r="AL302" s="860"/>
      <c r="AM302" s="861"/>
      <c r="AN302" s="711"/>
      <c r="AO302" s="712"/>
      <c r="AP302" s="712"/>
      <c r="AQ302" s="712"/>
      <c r="AR302" s="712"/>
      <c r="AS302" s="712"/>
      <c r="AT302" s="712"/>
      <c r="AU302" s="712"/>
      <c r="AV302" s="712"/>
      <c r="AW302" s="712"/>
      <c r="AX302" s="712"/>
      <c r="AY302" s="712"/>
      <c r="AZ302" s="712"/>
      <c r="BA302" s="712"/>
      <c r="BB302" s="713"/>
      <c r="BC302" s="853"/>
      <c r="BD302" s="854"/>
      <c r="BE302" s="854"/>
      <c r="BF302" s="855"/>
    </row>
    <row r="303" spans="2:60" s="155" customFormat="1" ht="13.5" customHeight="1">
      <c r="B303" s="156"/>
      <c r="C303" s="157"/>
      <c r="D303" s="862"/>
      <c r="E303" s="863"/>
      <c r="F303" s="863"/>
      <c r="G303" s="863"/>
      <c r="H303" s="863"/>
      <c r="I303" s="863"/>
      <c r="J303" s="863"/>
      <c r="K303" s="864"/>
      <c r="L303" s="868"/>
      <c r="M303" s="869"/>
      <c r="N303" s="869"/>
      <c r="O303" s="869"/>
      <c r="P303" s="869"/>
      <c r="Q303" s="869"/>
      <c r="R303" s="869"/>
      <c r="S303" s="869"/>
      <c r="T303" s="869"/>
      <c r="U303" s="869"/>
      <c r="V303" s="869"/>
      <c r="W303" s="869"/>
      <c r="X303" s="869"/>
      <c r="Y303" s="869"/>
      <c r="Z303" s="870"/>
      <c r="AA303" s="847"/>
      <c r="AB303" s="848"/>
      <c r="AC303" s="848"/>
      <c r="AD303" s="849"/>
      <c r="AE303" s="862"/>
      <c r="AF303" s="863"/>
      <c r="AG303" s="863"/>
      <c r="AH303" s="863"/>
      <c r="AI303" s="863"/>
      <c r="AJ303" s="863"/>
      <c r="AK303" s="863"/>
      <c r="AL303" s="863"/>
      <c r="AM303" s="864"/>
      <c r="AN303" s="868"/>
      <c r="AO303" s="869"/>
      <c r="AP303" s="869"/>
      <c r="AQ303" s="869"/>
      <c r="AR303" s="869"/>
      <c r="AS303" s="869"/>
      <c r="AT303" s="869"/>
      <c r="AU303" s="869"/>
      <c r="AV303" s="869"/>
      <c r="AW303" s="869"/>
      <c r="AX303" s="869"/>
      <c r="AY303" s="869"/>
      <c r="AZ303" s="869"/>
      <c r="BA303" s="869"/>
      <c r="BB303" s="870"/>
      <c r="BC303" s="847"/>
      <c r="BD303" s="848"/>
      <c r="BE303" s="848"/>
      <c r="BF303" s="849"/>
    </row>
    <row r="304" spans="2:60" s="155" customFormat="1" ht="13.5" customHeight="1">
      <c r="B304" s="156"/>
      <c r="C304" s="157"/>
      <c r="D304" s="865"/>
      <c r="E304" s="866"/>
      <c r="F304" s="866"/>
      <c r="G304" s="866"/>
      <c r="H304" s="866"/>
      <c r="I304" s="866"/>
      <c r="J304" s="866"/>
      <c r="K304" s="867"/>
      <c r="L304" s="871"/>
      <c r="M304" s="872"/>
      <c r="N304" s="872"/>
      <c r="O304" s="872"/>
      <c r="P304" s="872"/>
      <c r="Q304" s="872"/>
      <c r="R304" s="872"/>
      <c r="S304" s="872"/>
      <c r="T304" s="872"/>
      <c r="U304" s="872"/>
      <c r="V304" s="872"/>
      <c r="W304" s="872"/>
      <c r="X304" s="872"/>
      <c r="Y304" s="872"/>
      <c r="Z304" s="873"/>
      <c r="AA304" s="850"/>
      <c r="AB304" s="851"/>
      <c r="AC304" s="851"/>
      <c r="AD304" s="852"/>
      <c r="AE304" s="865"/>
      <c r="AF304" s="866"/>
      <c r="AG304" s="866"/>
      <c r="AH304" s="866"/>
      <c r="AI304" s="866"/>
      <c r="AJ304" s="866"/>
      <c r="AK304" s="866"/>
      <c r="AL304" s="866"/>
      <c r="AM304" s="867"/>
      <c r="AN304" s="871"/>
      <c r="AO304" s="872"/>
      <c r="AP304" s="872"/>
      <c r="AQ304" s="872"/>
      <c r="AR304" s="872"/>
      <c r="AS304" s="872"/>
      <c r="AT304" s="872"/>
      <c r="AU304" s="872"/>
      <c r="AV304" s="872"/>
      <c r="AW304" s="872"/>
      <c r="AX304" s="872"/>
      <c r="AY304" s="872"/>
      <c r="AZ304" s="872"/>
      <c r="BA304" s="872"/>
      <c r="BB304" s="873"/>
      <c r="BC304" s="850"/>
      <c r="BD304" s="851"/>
      <c r="BE304" s="851"/>
      <c r="BF304" s="852"/>
    </row>
    <row r="305" spans="2:58" s="155" customFormat="1" ht="13.5" customHeight="1">
      <c r="B305" s="156"/>
      <c r="C305" s="157"/>
      <c r="D305" s="865"/>
      <c r="E305" s="866"/>
      <c r="F305" s="866"/>
      <c r="G305" s="866"/>
      <c r="H305" s="866"/>
      <c r="I305" s="866"/>
      <c r="J305" s="866"/>
      <c r="K305" s="867"/>
      <c r="L305" s="856"/>
      <c r="M305" s="857"/>
      <c r="N305" s="857"/>
      <c r="O305" s="857"/>
      <c r="P305" s="857"/>
      <c r="Q305" s="857"/>
      <c r="R305" s="857"/>
      <c r="S305" s="857"/>
      <c r="T305" s="857"/>
      <c r="U305" s="857"/>
      <c r="V305" s="857"/>
      <c r="W305" s="857"/>
      <c r="X305" s="857"/>
      <c r="Y305" s="857"/>
      <c r="Z305" s="858"/>
      <c r="AA305" s="850"/>
      <c r="AB305" s="851"/>
      <c r="AC305" s="851"/>
      <c r="AD305" s="852"/>
      <c r="AE305" s="865"/>
      <c r="AF305" s="866"/>
      <c r="AG305" s="866"/>
      <c r="AH305" s="866"/>
      <c r="AI305" s="866"/>
      <c r="AJ305" s="866"/>
      <c r="AK305" s="866"/>
      <c r="AL305" s="866"/>
      <c r="AM305" s="867"/>
      <c r="AN305" s="856"/>
      <c r="AO305" s="857"/>
      <c r="AP305" s="857"/>
      <c r="AQ305" s="857"/>
      <c r="AR305" s="857"/>
      <c r="AS305" s="857"/>
      <c r="AT305" s="857"/>
      <c r="AU305" s="857"/>
      <c r="AV305" s="857"/>
      <c r="AW305" s="857"/>
      <c r="AX305" s="857"/>
      <c r="AY305" s="857"/>
      <c r="AZ305" s="857"/>
      <c r="BA305" s="857"/>
      <c r="BB305" s="858"/>
      <c r="BC305" s="850"/>
      <c r="BD305" s="851"/>
      <c r="BE305" s="851"/>
      <c r="BF305" s="852"/>
    </row>
    <row r="306" spans="2:58" s="155" customFormat="1" ht="13.5" customHeight="1">
      <c r="B306" s="156"/>
      <c r="C306" s="157"/>
      <c r="D306" s="859" t="s">
        <v>223</v>
      </c>
      <c r="E306" s="860"/>
      <c r="F306" s="860"/>
      <c r="G306" s="860"/>
      <c r="H306" s="860"/>
      <c r="I306" s="860"/>
      <c r="J306" s="860"/>
      <c r="K306" s="861"/>
      <c r="L306" s="711"/>
      <c r="M306" s="712"/>
      <c r="N306" s="712"/>
      <c r="O306" s="712"/>
      <c r="P306" s="712"/>
      <c r="Q306" s="712"/>
      <c r="R306" s="712"/>
      <c r="S306" s="712"/>
      <c r="T306" s="712"/>
      <c r="U306" s="712"/>
      <c r="V306" s="712"/>
      <c r="W306" s="712"/>
      <c r="X306" s="712"/>
      <c r="Y306" s="712"/>
      <c r="Z306" s="713"/>
      <c r="AA306" s="853"/>
      <c r="AB306" s="854"/>
      <c r="AC306" s="854"/>
      <c r="AD306" s="855"/>
      <c r="AE306" s="859" t="s">
        <v>223</v>
      </c>
      <c r="AF306" s="860"/>
      <c r="AG306" s="860"/>
      <c r="AH306" s="860"/>
      <c r="AI306" s="860"/>
      <c r="AJ306" s="860"/>
      <c r="AK306" s="860"/>
      <c r="AL306" s="860"/>
      <c r="AM306" s="861"/>
      <c r="AN306" s="711"/>
      <c r="AO306" s="712"/>
      <c r="AP306" s="712"/>
      <c r="AQ306" s="712"/>
      <c r="AR306" s="712"/>
      <c r="AS306" s="712"/>
      <c r="AT306" s="712"/>
      <c r="AU306" s="712"/>
      <c r="AV306" s="712"/>
      <c r="AW306" s="712"/>
      <c r="AX306" s="712"/>
      <c r="AY306" s="712"/>
      <c r="AZ306" s="712"/>
      <c r="BA306" s="712"/>
      <c r="BB306" s="713"/>
      <c r="BC306" s="853"/>
      <c r="BD306" s="854"/>
      <c r="BE306" s="854"/>
      <c r="BF306" s="855"/>
    </row>
    <row r="307" spans="2:58" s="155" customFormat="1" ht="13.5" customHeight="1">
      <c r="B307" s="156"/>
      <c r="C307" s="157"/>
      <c r="D307" s="862"/>
      <c r="E307" s="863"/>
      <c r="F307" s="863"/>
      <c r="G307" s="863"/>
      <c r="H307" s="863"/>
      <c r="I307" s="863"/>
      <c r="J307" s="863"/>
      <c r="K307" s="864"/>
      <c r="L307" s="868"/>
      <c r="M307" s="869"/>
      <c r="N307" s="869"/>
      <c r="O307" s="869"/>
      <c r="P307" s="869"/>
      <c r="Q307" s="869"/>
      <c r="R307" s="869"/>
      <c r="S307" s="869"/>
      <c r="T307" s="869"/>
      <c r="U307" s="869"/>
      <c r="V307" s="869"/>
      <c r="W307" s="869"/>
      <c r="X307" s="869"/>
      <c r="Y307" s="869"/>
      <c r="Z307" s="870"/>
      <c r="AA307" s="847"/>
      <c r="AB307" s="848"/>
      <c r="AC307" s="848"/>
      <c r="AD307" s="849"/>
      <c r="AE307" s="862"/>
      <c r="AF307" s="863"/>
      <c r="AG307" s="863"/>
      <c r="AH307" s="863"/>
      <c r="AI307" s="863"/>
      <c r="AJ307" s="863"/>
      <c r="AK307" s="863"/>
      <c r="AL307" s="863"/>
      <c r="AM307" s="864"/>
      <c r="AN307" s="868"/>
      <c r="AO307" s="869"/>
      <c r="AP307" s="869"/>
      <c r="AQ307" s="869"/>
      <c r="AR307" s="869"/>
      <c r="AS307" s="869"/>
      <c r="AT307" s="869"/>
      <c r="AU307" s="869"/>
      <c r="AV307" s="869"/>
      <c r="AW307" s="869"/>
      <c r="AX307" s="869"/>
      <c r="AY307" s="869"/>
      <c r="AZ307" s="869"/>
      <c r="BA307" s="869"/>
      <c r="BB307" s="870"/>
      <c r="BC307" s="847"/>
      <c r="BD307" s="848"/>
      <c r="BE307" s="848"/>
      <c r="BF307" s="849"/>
    </row>
    <row r="308" spans="2:58" s="155" customFormat="1" ht="13.5" customHeight="1">
      <c r="B308" s="156"/>
      <c r="C308" s="157"/>
      <c r="D308" s="865"/>
      <c r="E308" s="866"/>
      <c r="F308" s="866"/>
      <c r="G308" s="866"/>
      <c r="H308" s="866"/>
      <c r="I308" s="866"/>
      <c r="J308" s="866"/>
      <c r="K308" s="867"/>
      <c r="L308" s="871"/>
      <c r="M308" s="872"/>
      <c r="N308" s="872"/>
      <c r="O308" s="872"/>
      <c r="P308" s="872"/>
      <c r="Q308" s="872"/>
      <c r="R308" s="872"/>
      <c r="S308" s="872"/>
      <c r="T308" s="872"/>
      <c r="U308" s="872"/>
      <c r="V308" s="872"/>
      <c r="W308" s="872"/>
      <c r="X308" s="872"/>
      <c r="Y308" s="872"/>
      <c r="Z308" s="873"/>
      <c r="AA308" s="850"/>
      <c r="AB308" s="851"/>
      <c r="AC308" s="851"/>
      <c r="AD308" s="852"/>
      <c r="AE308" s="865"/>
      <c r="AF308" s="866"/>
      <c r="AG308" s="866"/>
      <c r="AH308" s="866"/>
      <c r="AI308" s="866"/>
      <c r="AJ308" s="866"/>
      <c r="AK308" s="866"/>
      <c r="AL308" s="866"/>
      <c r="AM308" s="867"/>
      <c r="AN308" s="871"/>
      <c r="AO308" s="872"/>
      <c r="AP308" s="872"/>
      <c r="AQ308" s="872"/>
      <c r="AR308" s="872"/>
      <c r="AS308" s="872"/>
      <c r="AT308" s="872"/>
      <c r="AU308" s="872"/>
      <c r="AV308" s="872"/>
      <c r="AW308" s="872"/>
      <c r="AX308" s="872"/>
      <c r="AY308" s="872"/>
      <c r="AZ308" s="872"/>
      <c r="BA308" s="872"/>
      <c r="BB308" s="873"/>
      <c r="BC308" s="850"/>
      <c r="BD308" s="851"/>
      <c r="BE308" s="851"/>
      <c r="BF308" s="852"/>
    </row>
    <row r="309" spans="2:58" s="155" customFormat="1" ht="13.5" customHeight="1">
      <c r="B309" s="156"/>
      <c r="C309" s="157"/>
      <c r="D309" s="865"/>
      <c r="E309" s="866"/>
      <c r="F309" s="866"/>
      <c r="G309" s="866"/>
      <c r="H309" s="866"/>
      <c r="I309" s="866"/>
      <c r="J309" s="866"/>
      <c r="K309" s="867"/>
      <c r="L309" s="856"/>
      <c r="M309" s="857"/>
      <c r="N309" s="857"/>
      <c r="O309" s="857"/>
      <c r="P309" s="857"/>
      <c r="Q309" s="857"/>
      <c r="R309" s="857"/>
      <c r="S309" s="857"/>
      <c r="T309" s="857"/>
      <c r="U309" s="857"/>
      <c r="V309" s="857"/>
      <c r="W309" s="857"/>
      <c r="X309" s="857"/>
      <c r="Y309" s="857"/>
      <c r="Z309" s="858"/>
      <c r="AA309" s="850"/>
      <c r="AB309" s="851"/>
      <c r="AC309" s="851"/>
      <c r="AD309" s="852"/>
      <c r="AE309" s="865"/>
      <c r="AF309" s="866"/>
      <c r="AG309" s="866"/>
      <c r="AH309" s="866"/>
      <c r="AI309" s="866"/>
      <c r="AJ309" s="866"/>
      <c r="AK309" s="866"/>
      <c r="AL309" s="866"/>
      <c r="AM309" s="867"/>
      <c r="AN309" s="856"/>
      <c r="AO309" s="857"/>
      <c r="AP309" s="857"/>
      <c r="AQ309" s="857"/>
      <c r="AR309" s="857"/>
      <c r="AS309" s="857"/>
      <c r="AT309" s="857"/>
      <c r="AU309" s="857"/>
      <c r="AV309" s="857"/>
      <c r="AW309" s="857"/>
      <c r="AX309" s="857"/>
      <c r="AY309" s="857"/>
      <c r="AZ309" s="857"/>
      <c r="BA309" s="857"/>
      <c r="BB309" s="858"/>
      <c r="BC309" s="850"/>
      <c r="BD309" s="851"/>
      <c r="BE309" s="851"/>
      <c r="BF309" s="852"/>
    </row>
    <row r="310" spans="2:58" s="155" customFormat="1" ht="13.5" customHeight="1">
      <c r="B310" s="156"/>
      <c r="C310" s="157"/>
      <c r="D310" s="859" t="s">
        <v>223</v>
      </c>
      <c r="E310" s="860"/>
      <c r="F310" s="860"/>
      <c r="G310" s="860"/>
      <c r="H310" s="860"/>
      <c r="I310" s="860"/>
      <c r="J310" s="860"/>
      <c r="K310" s="861"/>
      <c r="L310" s="711"/>
      <c r="M310" s="712"/>
      <c r="N310" s="712"/>
      <c r="O310" s="712"/>
      <c r="P310" s="712"/>
      <c r="Q310" s="712"/>
      <c r="R310" s="712"/>
      <c r="S310" s="712"/>
      <c r="T310" s="712"/>
      <c r="U310" s="712"/>
      <c r="V310" s="712"/>
      <c r="W310" s="712"/>
      <c r="X310" s="712"/>
      <c r="Y310" s="712"/>
      <c r="Z310" s="713"/>
      <c r="AA310" s="853"/>
      <c r="AB310" s="854"/>
      <c r="AC310" s="854"/>
      <c r="AD310" s="855"/>
      <c r="AE310" s="859" t="s">
        <v>223</v>
      </c>
      <c r="AF310" s="860"/>
      <c r="AG310" s="860"/>
      <c r="AH310" s="860"/>
      <c r="AI310" s="860"/>
      <c r="AJ310" s="860"/>
      <c r="AK310" s="860"/>
      <c r="AL310" s="860"/>
      <c r="AM310" s="861"/>
      <c r="AN310" s="711"/>
      <c r="AO310" s="712"/>
      <c r="AP310" s="712"/>
      <c r="AQ310" s="712"/>
      <c r="AR310" s="712"/>
      <c r="AS310" s="712"/>
      <c r="AT310" s="712"/>
      <c r="AU310" s="712"/>
      <c r="AV310" s="712"/>
      <c r="AW310" s="712"/>
      <c r="AX310" s="712"/>
      <c r="AY310" s="712"/>
      <c r="AZ310" s="712"/>
      <c r="BA310" s="712"/>
      <c r="BB310" s="713"/>
      <c r="BC310" s="853"/>
      <c r="BD310" s="854"/>
      <c r="BE310" s="854"/>
      <c r="BF310" s="855"/>
    </row>
    <row r="311" spans="2:58" s="155" customFormat="1" ht="13.5" customHeight="1">
      <c r="B311" s="156"/>
      <c r="C311" s="157"/>
      <c r="D311" s="862"/>
      <c r="E311" s="863"/>
      <c r="F311" s="863"/>
      <c r="G311" s="863"/>
      <c r="H311" s="863"/>
      <c r="I311" s="863"/>
      <c r="J311" s="863"/>
      <c r="K311" s="864"/>
      <c r="L311" s="868"/>
      <c r="M311" s="869"/>
      <c r="N311" s="869"/>
      <c r="O311" s="869"/>
      <c r="P311" s="869"/>
      <c r="Q311" s="869"/>
      <c r="R311" s="869"/>
      <c r="S311" s="869"/>
      <c r="T311" s="869"/>
      <c r="U311" s="869"/>
      <c r="V311" s="869"/>
      <c r="W311" s="869"/>
      <c r="X311" s="869"/>
      <c r="Y311" s="869"/>
      <c r="Z311" s="870"/>
      <c r="AA311" s="847"/>
      <c r="AB311" s="848"/>
      <c r="AC311" s="848"/>
      <c r="AD311" s="849"/>
      <c r="AE311" s="862"/>
      <c r="AF311" s="863"/>
      <c r="AG311" s="863"/>
      <c r="AH311" s="863"/>
      <c r="AI311" s="863"/>
      <c r="AJ311" s="863"/>
      <c r="AK311" s="863"/>
      <c r="AL311" s="863"/>
      <c r="AM311" s="864"/>
      <c r="AN311" s="868"/>
      <c r="AO311" s="869"/>
      <c r="AP311" s="869"/>
      <c r="AQ311" s="869"/>
      <c r="AR311" s="869"/>
      <c r="AS311" s="869"/>
      <c r="AT311" s="869"/>
      <c r="AU311" s="869"/>
      <c r="AV311" s="869"/>
      <c r="AW311" s="869"/>
      <c r="AX311" s="869"/>
      <c r="AY311" s="869"/>
      <c r="AZ311" s="869"/>
      <c r="BA311" s="869"/>
      <c r="BB311" s="870"/>
      <c r="BC311" s="847"/>
      <c r="BD311" s="848"/>
      <c r="BE311" s="848"/>
      <c r="BF311" s="849"/>
    </row>
    <row r="312" spans="2:58" s="155" customFormat="1" ht="13.5" customHeight="1">
      <c r="B312" s="156"/>
      <c r="C312" s="157"/>
      <c r="D312" s="865"/>
      <c r="E312" s="866"/>
      <c r="F312" s="866"/>
      <c r="G312" s="866"/>
      <c r="H312" s="866"/>
      <c r="I312" s="866"/>
      <c r="J312" s="866"/>
      <c r="K312" s="867"/>
      <c r="L312" s="871"/>
      <c r="M312" s="872"/>
      <c r="N312" s="872"/>
      <c r="O312" s="872"/>
      <c r="P312" s="872"/>
      <c r="Q312" s="872"/>
      <c r="R312" s="872"/>
      <c r="S312" s="872"/>
      <c r="T312" s="872"/>
      <c r="U312" s="872"/>
      <c r="V312" s="872"/>
      <c r="W312" s="872"/>
      <c r="X312" s="872"/>
      <c r="Y312" s="872"/>
      <c r="Z312" s="873"/>
      <c r="AA312" s="850"/>
      <c r="AB312" s="851"/>
      <c r="AC312" s="851"/>
      <c r="AD312" s="852"/>
      <c r="AE312" s="865"/>
      <c r="AF312" s="866"/>
      <c r="AG312" s="866"/>
      <c r="AH312" s="866"/>
      <c r="AI312" s="866"/>
      <c r="AJ312" s="866"/>
      <c r="AK312" s="866"/>
      <c r="AL312" s="866"/>
      <c r="AM312" s="867"/>
      <c r="AN312" s="871"/>
      <c r="AO312" s="872"/>
      <c r="AP312" s="872"/>
      <c r="AQ312" s="872"/>
      <c r="AR312" s="872"/>
      <c r="AS312" s="872"/>
      <c r="AT312" s="872"/>
      <c r="AU312" s="872"/>
      <c r="AV312" s="872"/>
      <c r="AW312" s="872"/>
      <c r="AX312" s="872"/>
      <c r="AY312" s="872"/>
      <c r="AZ312" s="872"/>
      <c r="BA312" s="872"/>
      <c r="BB312" s="873"/>
      <c r="BC312" s="850"/>
      <c r="BD312" s="851"/>
      <c r="BE312" s="851"/>
      <c r="BF312" s="852"/>
    </row>
    <row r="313" spans="2:58" s="155" customFormat="1" ht="13.5" customHeight="1">
      <c r="B313" s="156"/>
      <c r="C313" s="157"/>
      <c r="D313" s="865"/>
      <c r="E313" s="866"/>
      <c r="F313" s="866"/>
      <c r="G313" s="866"/>
      <c r="H313" s="866"/>
      <c r="I313" s="866"/>
      <c r="J313" s="866"/>
      <c r="K313" s="867"/>
      <c r="L313" s="856"/>
      <c r="M313" s="857"/>
      <c r="N313" s="857"/>
      <c r="O313" s="857"/>
      <c r="P313" s="857"/>
      <c r="Q313" s="857"/>
      <c r="R313" s="857"/>
      <c r="S313" s="857"/>
      <c r="T313" s="857"/>
      <c r="U313" s="857"/>
      <c r="V313" s="857"/>
      <c r="W313" s="857"/>
      <c r="X313" s="857"/>
      <c r="Y313" s="857"/>
      <c r="Z313" s="858"/>
      <c r="AA313" s="850"/>
      <c r="AB313" s="851"/>
      <c r="AC313" s="851"/>
      <c r="AD313" s="852"/>
      <c r="AE313" s="865"/>
      <c r="AF313" s="866"/>
      <c r="AG313" s="866"/>
      <c r="AH313" s="866"/>
      <c r="AI313" s="866"/>
      <c r="AJ313" s="866"/>
      <c r="AK313" s="866"/>
      <c r="AL313" s="866"/>
      <c r="AM313" s="867"/>
      <c r="AN313" s="856"/>
      <c r="AO313" s="857"/>
      <c r="AP313" s="857"/>
      <c r="AQ313" s="857"/>
      <c r="AR313" s="857"/>
      <c r="AS313" s="857"/>
      <c r="AT313" s="857"/>
      <c r="AU313" s="857"/>
      <c r="AV313" s="857"/>
      <c r="AW313" s="857"/>
      <c r="AX313" s="857"/>
      <c r="AY313" s="857"/>
      <c r="AZ313" s="857"/>
      <c r="BA313" s="857"/>
      <c r="BB313" s="858"/>
      <c r="BC313" s="850"/>
      <c r="BD313" s="851"/>
      <c r="BE313" s="851"/>
      <c r="BF313" s="852"/>
    </row>
    <row r="314" spans="2:58" s="155" customFormat="1" ht="13.5" customHeight="1">
      <c r="B314" s="156"/>
      <c r="C314" s="157"/>
      <c r="D314" s="859" t="s">
        <v>223</v>
      </c>
      <c r="E314" s="860"/>
      <c r="F314" s="860"/>
      <c r="G314" s="860"/>
      <c r="H314" s="860"/>
      <c r="I314" s="860"/>
      <c r="J314" s="860"/>
      <c r="K314" s="861"/>
      <c r="L314" s="711"/>
      <c r="M314" s="712"/>
      <c r="N314" s="712"/>
      <c r="O314" s="712"/>
      <c r="P314" s="712"/>
      <c r="Q314" s="712"/>
      <c r="R314" s="712"/>
      <c r="S314" s="712"/>
      <c r="T314" s="712"/>
      <c r="U314" s="712"/>
      <c r="V314" s="712"/>
      <c r="W314" s="712"/>
      <c r="X314" s="712"/>
      <c r="Y314" s="712"/>
      <c r="Z314" s="713"/>
      <c r="AA314" s="853"/>
      <c r="AB314" s="854"/>
      <c r="AC314" s="854"/>
      <c r="AD314" s="855"/>
      <c r="AE314" s="859" t="s">
        <v>223</v>
      </c>
      <c r="AF314" s="860"/>
      <c r="AG314" s="860"/>
      <c r="AH314" s="860"/>
      <c r="AI314" s="860"/>
      <c r="AJ314" s="860"/>
      <c r="AK314" s="860"/>
      <c r="AL314" s="860"/>
      <c r="AM314" s="861"/>
      <c r="AN314" s="711"/>
      <c r="AO314" s="712"/>
      <c r="AP314" s="712"/>
      <c r="AQ314" s="712"/>
      <c r="AR314" s="712"/>
      <c r="AS314" s="712"/>
      <c r="AT314" s="712"/>
      <c r="AU314" s="712"/>
      <c r="AV314" s="712"/>
      <c r="AW314" s="712"/>
      <c r="AX314" s="712"/>
      <c r="AY314" s="712"/>
      <c r="AZ314" s="712"/>
      <c r="BA314" s="712"/>
      <c r="BB314" s="713"/>
      <c r="BC314" s="853"/>
      <c r="BD314" s="854"/>
      <c r="BE314" s="854"/>
      <c r="BF314" s="855"/>
    </row>
    <row r="315" spans="2:58" s="155" customFormat="1" ht="13.5" customHeight="1">
      <c r="B315" s="156"/>
      <c r="C315" s="157"/>
      <c r="D315" s="862"/>
      <c r="E315" s="863"/>
      <c r="F315" s="863"/>
      <c r="G315" s="863"/>
      <c r="H315" s="863"/>
      <c r="I315" s="863"/>
      <c r="J315" s="863"/>
      <c r="K315" s="864"/>
      <c r="L315" s="868"/>
      <c r="M315" s="869"/>
      <c r="N315" s="869"/>
      <c r="O315" s="869"/>
      <c r="P315" s="869"/>
      <c r="Q315" s="869"/>
      <c r="R315" s="869"/>
      <c r="S315" s="869"/>
      <c r="T315" s="869"/>
      <c r="U315" s="869"/>
      <c r="V315" s="869"/>
      <c r="W315" s="869"/>
      <c r="X315" s="869"/>
      <c r="Y315" s="869"/>
      <c r="Z315" s="870"/>
      <c r="AA315" s="847"/>
      <c r="AB315" s="848"/>
      <c r="AC315" s="848"/>
      <c r="AD315" s="849"/>
      <c r="AE315" s="862"/>
      <c r="AF315" s="863"/>
      <c r="AG315" s="863"/>
      <c r="AH315" s="863"/>
      <c r="AI315" s="863"/>
      <c r="AJ315" s="863"/>
      <c r="AK315" s="863"/>
      <c r="AL315" s="863"/>
      <c r="AM315" s="864"/>
      <c r="AN315" s="868"/>
      <c r="AO315" s="869"/>
      <c r="AP315" s="869"/>
      <c r="AQ315" s="869"/>
      <c r="AR315" s="869"/>
      <c r="AS315" s="869"/>
      <c r="AT315" s="869"/>
      <c r="AU315" s="869"/>
      <c r="AV315" s="869"/>
      <c r="AW315" s="869"/>
      <c r="AX315" s="869"/>
      <c r="AY315" s="869"/>
      <c r="AZ315" s="869"/>
      <c r="BA315" s="869"/>
      <c r="BB315" s="870"/>
      <c r="BC315" s="847"/>
      <c r="BD315" s="848"/>
      <c r="BE315" s="848"/>
      <c r="BF315" s="849"/>
    </row>
    <row r="316" spans="2:58" s="155" customFormat="1" ht="13.5" customHeight="1">
      <c r="B316" s="156"/>
      <c r="C316" s="157"/>
      <c r="D316" s="865"/>
      <c r="E316" s="866"/>
      <c r="F316" s="866"/>
      <c r="G316" s="866"/>
      <c r="H316" s="866"/>
      <c r="I316" s="866"/>
      <c r="J316" s="866"/>
      <c r="K316" s="867"/>
      <c r="L316" s="871"/>
      <c r="M316" s="872"/>
      <c r="N316" s="872"/>
      <c r="O316" s="872"/>
      <c r="P316" s="872"/>
      <c r="Q316" s="872"/>
      <c r="R316" s="872"/>
      <c r="S316" s="872"/>
      <c r="T316" s="872"/>
      <c r="U316" s="872"/>
      <c r="V316" s="872"/>
      <c r="W316" s="872"/>
      <c r="X316" s="872"/>
      <c r="Y316" s="872"/>
      <c r="Z316" s="873"/>
      <c r="AA316" s="850"/>
      <c r="AB316" s="851"/>
      <c r="AC316" s="851"/>
      <c r="AD316" s="852"/>
      <c r="AE316" s="865"/>
      <c r="AF316" s="866"/>
      <c r="AG316" s="866"/>
      <c r="AH316" s="866"/>
      <c r="AI316" s="866"/>
      <c r="AJ316" s="866"/>
      <c r="AK316" s="866"/>
      <c r="AL316" s="866"/>
      <c r="AM316" s="867"/>
      <c r="AN316" s="871"/>
      <c r="AO316" s="872"/>
      <c r="AP316" s="872"/>
      <c r="AQ316" s="872"/>
      <c r="AR316" s="872"/>
      <c r="AS316" s="872"/>
      <c r="AT316" s="872"/>
      <c r="AU316" s="872"/>
      <c r="AV316" s="872"/>
      <c r="AW316" s="872"/>
      <c r="AX316" s="872"/>
      <c r="AY316" s="872"/>
      <c r="AZ316" s="872"/>
      <c r="BA316" s="872"/>
      <c r="BB316" s="873"/>
      <c r="BC316" s="850"/>
      <c r="BD316" s="851"/>
      <c r="BE316" s="851"/>
      <c r="BF316" s="852"/>
    </row>
    <row r="317" spans="2:58" s="155" customFormat="1" ht="13.5" customHeight="1">
      <c r="B317" s="156"/>
      <c r="C317" s="157"/>
      <c r="D317" s="865"/>
      <c r="E317" s="866"/>
      <c r="F317" s="866"/>
      <c r="G317" s="866"/>
      <c r="H317" s="866"/>
      <c r="I317" s="866"/>
      <c r="J317" s="866"/>
      <c r="K317" s="867"/>
      <c r="L317" s="856"/>
      <c r="M317" s="857"/>
      <c r="N317" s="857"/>
      <c r="O317" s="857"/>
      <c r="P317" s="857"/>
      <c r="Q317" s="857"/>
      <c r="R317" s="857"/>
      <c r="S317" s="857"/>
      <c r="T317" s="857"/>
      <c r="U317" s="857"/>
      <c r="V317" s="857"/>
      <c r="W317" s="857"/>
      <c r="X317" s="857"/>
      <c r="Y317" s="857"/>
      <c r="Z317" s="858"/>
      <c r="AA317" s="850"/>
      <c r="AB317" s="851"/>
      <c r="AC317" s="851"/>
      <c r="AD317" s="852"/>
      <c r="AE317" s="865"/>
      <c r="AF317" s="866"/>
      <c r="AG317" s="866"/>
      <c r="AH317" s="866"/>
      <c r="AI317" s="866"/>
      <c r="AJ317" s="866"/>
      <c r="AK317" s="866"/>
      <c r="AL317" s="866"/>
      <c r="AM317" s="867"/>
      <c r="AN317" s="856"/>
      <c r="AO317" s="857"/>
      <c r="AP317" s="857"/>
      <c r="AQ317" s="857"/>
      <c r="AR317" s="857"/>
      <c r="AS317" s="857"/>
      <c r="AT317" s="857"/>
      <c r="AU317" s="857"/>
      <c r="AV317" s="857"/>
      <c r="AW317" s="857"/>
      <c r="AX317" s="857"/>
      <c r="AY317" s="857"/>
      <c r="AZ317" s="857"/>
      <c r="BA317" s="857"/>
      <c r="BB317" s="858"/>
      <c r="BC317" s="850"/>
      <c r="BD317" s="851"/>
      <c r="BE317" s="851"/>
      <c r="BF317" s="852"/>
    </row>
    <row r="318" spans="2:58" s="155" customFormat="1" ht="13.5" customHeight="1">
      <c r="B318" s="156"/>
      <c r="C318" s="157"/>
      <c r="D318" s="859" t="s">
        <v>223</v>
      </c>
      <c r="E318" s="860"/>
      <c r="F318" s="860"/>
      <c r="G318" s="860"/>
      <c r="H318" s="860"/>
      <c r="I318" s="860"/>
      <c r="J318" s="860"/>
      <c r="K318" s="861"/>
      <c r="L318" s="711"/>
      <c r="M318" s="712"/>
      <c r="N318" s="712"/>
      <c r="O318" s="712"/>
      <c r="P318" s="712"/>
      <c r="Q318" s="712"/>
      <c r="R318" s="712"/>
      <c r="S318" s="712"/>
      <c r="T318" s="712"/>
      <c r="U318" s="712"/>
      <c r="V318" s="712"/>
      <c r="W318" s="712"/>
      <c r="X318" s="712"/>
      <c r="Y318" s="712"/>
      <c r="Z318" s="713"/>
      <c r="AA318" s="853"/>
      <c r="AB318" s="854"/>
      <c r="AC318" s="854"/>
      <c r="AD318" s="855"/>
      <c r="AE318" s="859" t="s">
        <v>228</v>
      </c>
      <c r="AF318" s="860"/>
      <c r="AG318" s="860"/>
      <c r="AH318" s="860"/>
      <c r="AI318" s="860"/>
      <c r="AJ318" s="860"/>
      <c r="AK318" s="860"/>
      <c r="AL318" s="860"/>
      <c r="AM318" s="861"/>
      <c r="AN318" s="711"/>
      <c r="AO318" s="712"/>
      <c r="AP318" s="712"/>
      <c r="AQ318" s="712"/>
      <c r="AR318" s="712"/>
      <c r="AS318" s="712"/>
      <c r="AT318" s="712"/>
      <c r="AU318" s="712"/>
      <c r="AV318" s="712"/>
      <c r="AW318" s="712"/>
      <c r="AX318" s="712"/>
      <c r="AY318" s="712"/>
      <c r="AZ318" s="712"/>
      <c r="BA318" s="712"/>
      <c r="BB318" s="713"/>
      <c r="BC318" s="853"/>
      <c r="BD318" s="854"/>
      <c r="BE318" s="854"/>
      <c r="BF318" s="855"/>
    </row>
    <row r="319" spans="2:58" s="155" customFormat="1" ht="13.5" customHeight="1">
      <c r="B319" s="156"/>
      <c r="C319" s="157"/>
      <c r="D319" s="862"/>
      <c r="E319" s="863"/>
      <c r="F319" s="863"/>
      <c r="G319" s="863"/>
      <c r="H319" s="863"/>
      <c r="I319" s="863"/>
      <c r="J319" s="863"/>
      <c r="K319" s="864"/>
      <c r="L319" s="868"/>
      <c r="M319" s="869"/>
      <c r="N319" s="869"/>
      <c r="O319" s="869"/>
      <c r="P319" s="869"/>
      <c r="Q319" s="869"/>
      <c r="R319" s="869"/>
      <c r="S319" s="869"/>
      <c r="T319" s="869"/>
      <c r="U319" s="869"/>
      <c r="V319" s="869"/>
      <c r="W319" s="869"/>
      <c r="X319" s="869"/>
      <c r="Y319" s="869"/>
      <c r="Z319" s="870"/>
      <c r="AA319" s="847"/>
      <c r="AB319" s="848"/>
      <c r="AC319" s="848"/>
      <c r="AD319" s="849"/>
      <c r="AE319" s="862"/>
      <c r="AF319" s="863"/>
      <c r="AG319" s="863"/>
      <c r="AH319" s="863"/>
      <c r="AI319" s="863"/>
      <c r="AJ319" s="863"/>
      <c r="AK319" s="863"/>
      <c r="AL319" s="863"/>
      <c r="AM319" s="864"/>
      <c r="AN319" s="868"/>
      <c r="AO319" s="869"/>
      <c r="AP319" s="869"/>
      <c r="AQ319" s="869"/>
      <c r="AR319" s="869"/>
      <c r="AS319" s="869"/>
      <c r="AT319" s="869"/>
      <c r="AU319" s="869"/>
      <c r="AV319" s="869"/>
      <c r="AW319" s="869"/>
      <c r="AX319" s="869"/>
      <c r="AY319" s="869"/>
      <c r="AZ319" s="869"/>
      <c r="BA319" s="869"/>
      <c r="BB319" s="870"/>
      <c r="BC319" s="847"/>
      <c r="BD319" s="848"/>
      <c r="BE319" s="848"/>
      <c r="BF319" s="849"/>
    </row>
    <row r="320" spans="2:58" s="155" customFormat="1" ht="13.5" customHeight="1">
      <c r="B320" s="156"/>
      <c r="C320" s="157"/>
      <c r="D320" s="865"/>
      <c r="E320" s="866"/>
      <c r="F320" s="866"/>
      <c r="G320" s="866"/>
      <c r="H320" s="866"/>
      <c r="I320" s="866"/>
      <c r="J320" s="866"/>
      <c r="K320" s="867"/>
      <c r="L320" s="871"/>
      <c r="M320" s="872"/>
      <c r="N320" s="872"/>
      <c r="O320" s="872"/>
      <c r="P320" s="872"/>
      <c r="Q320" s="872"/>
      <c r="R320" s="872"/>
      <c r="S320" s="872"/>
      <c r="T320" s="872"/>
      <c r="U320" s="872"/>
      <c r="V320" s="872"/>
      <c r="W320" s="872"/>
      <c r="X320" s="872"/>
      <c r="Y320" s="872"/>
      <c r="Z320" s="873"/>
      <c r="AA320" s="850"/>
      <c r="AB320" s="851"/>
      <c r="AC320" s="851"/>
      <c r="AD320" s="852"/>
      <c r="AE320" s="865"/>
      <c r="AF320" s="866"/>
      <c r="AG320" s="866"/>
      <c r="AH320" s="866"/>
      <c r="AI320" s="866"/>
      <c r="AJ320" s="866"/>
      <c r="AK320" s="866"/>
      <c r="AL320" s="866"/>
      <c r="AM320" s="867"/>
      <c r="AN320" s="871"/>
      <c r="AO320" s="872"/>
      <c r="AP320" s="872"/>
      <c r="AQ320" s="872"/>
      <c r="AR320" s="872"/>
      <c r="AS320" s="872"/>
      <c r="AT320" s="872"/>
      <c r="AU320" s="872"/>
      <c r="AV320" s="872"/>
      <c r="AW320" s="872"/>
      <c r="AX320" s="872"/>
      <c r="AY320" s="872"/>
      <c r="AZ320" s="872"/>
      <c r="BA320" s="872"/>
      <c r="BB320" s="873"/>
      <c r="BC320" s="850"/>
      <c r="BD320" s="851"/>
      <c r="BE320" s="851"/>
      <c r="BF320" s="852"/>
    </row>
    <row r="321" spans="2:58" s="155" customFormat="1" ht="13.5" customHeight="1">
      <c r="B321" s="156"/>
      <c r="C321" s="157"/>
      <c r="D321" s="865"/>
      <c r="E321" s="866"/>
      <c r="F321" s="866"/>
      <c r="G321" s="866"/>
      <c r="H321" s="866"/>
      <c r="I321" s="866"/>
      <c r="J321" s="866"/>
      <c r="K321" s="867"/>
      <c r="L321" s="856"/>
      <c r="M321" s="857"/>
      <c r="N321" s="857"/>
      <c r="O321" s="857"/>
      <c r="P321" s="857"/>
      <c r="Q321" s="857"/>
      <c r="R321" s="857"/>
      <c r="S321" s="857"/>
      <c r="T321" s="857"/>
      <c r="U321" s="857"/>
      <c r="V321" s="857"/>
      <c r="W321" s="857"/>
      <c r="X321" s="857"/>
      <c r="Y321" s="857"/>
      <c r="Z321" s="858"/>
      <c r="AA321" s="850"/>
      <c r="AB321" s="851"/>
      <c r="AC321" s="851"/>
      <c r="AD321" s="852"/>
      <c r="AE321" s="865"/>
      <c r="AF321" s="866"/>
      <c r="AG321" s="866"/>
      <c r="AH321" s="866"/>
      <c r="AI321" s="866"/>
      <c r="AJ321" s="866"/>
      <c r="AK321" s="866"/>
      <c r="AL321" s="866"/>
      <c r="AM321" s="867"/>
      <c r="AN321" s="856"/>
      <c r="AO321" s="857"/>
      <c r="AP321" s="857"/>
      <c r="AQ321" s="857"/>
      <c r="AR321" s="857"/>
      <c r="AS321" s="857"/>
      <c r="AT321" s="857"/>
      <c r="AU321" s="857"/>
      <c r="AV321" s="857"/>
      <c r="AW321" s="857"/>
      <c r="AX321" s="857"/>
      <c r="AY321" s="857"/>
      <c r="AZ321" s="857"/>
      <c r="BA321" s="857"/>
      <c r="BB321" s="858"/>
      <c r="BC321" s="850"/>
      <c r="BD321" s="851"/>
      <c r="BE321" s="851"/>
      <c r="BF321" s="852"/>
    </row>
    <row r="322" spans="2:58" s="155" customFormat="1" ht="13.5" customHeight="1">
      <c r="B322" s="156"/>
      <c r="C322" s="157"/>
      <c r="D322" s="859" t="s">
        <v>223</v>
      </c>
      <c r="E322" s="860"/>
      <c r="F322" s="860"/>
      <c r="G322" s="860"/>
      <c r="H322" s="860"/>
      <c r="I322" s="860"/>
      <c r="J322" s="860"/>
      <c r="K322" s="861"/>
      <c r="L322" s="711"/>
      <c r="M322" s="712"/>
      <c r="N322" s="712"/>
      <c r="O322" s="712"/>
      <c r="P322" s="712"/>
      <c r="Q322" s="712"/>
      <c r="R322" s="712"/>
      <c r="S322" s="712"/>
      <c r="T322" s="712"/>
      <c r="U322" s="712"/>
      <c r="V322" s="712"/>
      <c r="W322" s="712"/>
      <c r="X322" s="712"/>
      <c r="Y322" s="712"/>
      <c r="Z322" s="713"/>
      <c r="AA322" s="853"/>
      <c r="AB322" s="854"/>
      <c r="AC322" s="854"/>
      <c r="AD322" s="855"/>
      <c r="AE322" s="859" t="s">
        <v>223</v>
      </c>
      <c r="AF322" s="860"/>
      <c r="AG322" s="860"/>
      <c r="AH322" s="860"/>
      <c r="AI322" s="860"/>
      <c r="AJ322" s="860"/>
      <c r="AK322" s="860"/>
      <c r="AL322" s="860"/>
      <c r="AM322" s="861"/>
      <c r="AN322" s="711"/>
      <c r="AO322" s="712"/>
      <c r="AP322" s="712"/>
      <c r="AQ322" s="712"/>
      <c r="AR322" s="712"/>
      <c r="AS322" s="712"/>
      <c r="AT322" s="712"/>
      <c r="AU322" s="712"/>
      <c r="AV322" s="712"/>
      <c r="AW322" s="712"/>
      <c r="AX322" s="712"/>
      <c r="AY322" s="712"/>
      <c r="AZ322" s="712"/>
      <c r="BA322" s="712"/>
      <c r="BB322" s="713"/>
      <c r="BC322" s="853"/>
      <c r="BD322" s="854"/>
      <c r="BE322" s="854"/>
      <c r="BF322" s="855"/>
    </row>
    <row r="323" spans="2:58" s="155" customFormat="1" ht="13.5" customHeight="1">
      <c r="B323" s="156"/>
      <c r="C323" s="157"/>
      <c r="D323" s="862"/>
      <c r="E323" s="863"/>
      <c r="F323" s="863"/>
      <c r="G323" s="863"/>
      <c r="H323" s="863"/>
      <c r="I323" s="863"/>
      <c r="J323" s="863"/>
      <c r="K323" s="864"/>
      <c r="L323" s="868"/>
      <c r="M323" s="869"/>
      <c r="N323" s="869"/>
      <c r="O323" s="869"/>
      <c r="P323" s="869"/>
      <c r="Q323" s="869"/>
      <c r="R323" s="869"/>
      <c r="S323" s="869"/>
      <c r="T323" s="869"/>
      <c r="U323" s="869"/>
      <c r="V323" s="869"/>
      <c r="W323" s="869"/>
      <c r="X323" s="869"/>
      <c r="Y323" s="869"/>
      <c r="Z323" s="870"/>
      <c r="AA323" s="847"/>
      <c r="AB323" s="848"/>
      <c r="AC323" s="848"/>
      <c r="AD323" s="849"/>
      <c r="AE323" s="862"/>
      <c r="AF323" s="863"/>
      <c r="AG323" s="863"/>
      <c r="AH323" s="863"/>
      <c r="AI323" s="863"/>
      <c r="AJ323" s="863"/>
      <c r="AK323" s="863"/>
      <c r="AL323" s="863"/>
      <c r="AM323" s="864"/>
      <c r="AN323" s="868"/>
      <c r="AO323" s="869"/>
      <c r="AP323" s="869"/>
      <c r="AQ323" s="869"/>
      <c r="AR323" s="869"/>
      <c r="AS323" s="869"/>
      <c r="AT323" s="869"/>
      <c r="AU323" s="869"/>
      <c r="AV323" s="869"/>
      <c r="AW323" s="869"/>
      <c r="AX323" s="869"/>
      <c r="AY323" s="869"/>
      <c r="AZ323" s="869"/>
      <c r="BA323" s="869"/>
      <c r="BB323" s="870"/>
      <c r="BC323" s="847"/>
      <c r="BD323" s="848"/>
      <c r="BE323" s="848"/>
      <c r="BF323" s="849"/>
    </row>
    <row r="324" spans="2:58" s="155" customFormat="1" ht="13.5" customHeight="1">
      <c r="B324" s="156"/>
      <c r="C324" s="157"/>
      <c r="D324" s="865"/>
      <c r="E324" s="866"/>
      <c r="F324" s="866"/>
      <c r="G324" s="866"/>
      <c r="H324" s="866"/>
      <c r="I324" s="866"/>
      <c r="J324" s="866"/>
      <c r="K324" s="867"/>
      <c r="L324" s="871"/>
      <c r="M324" s="872"/>
      <c r="N324" s="872"/>
      <c r="O324" s="872"/>
      <c r="P324" s="872"/>
      <c r="Q324" s="872"/>
      <c r="R324" s="872"/>
      <c r="S324" s="872"/>
      <c r="T324" s="872"/>
      <c r="U324" s="872"/>
      <c r="V324" s="872"/>
      <c r="W324" s="872"/>
      <c r="X324" s="872"/>
      <c r="Y324" s="872"/>
      <c r="Z324" s="873"/>
      <c r="AA324" s="850"/>
      <c r="AB324" s="851"/>
      <c r="AC324" s="851"/>
      <c r="AD324" s="852"/>
      <c r="AE324" s="865"/>
      <c r="AF324" s="866"/>
      <c r="AG324" s="866"/>
      <c r="AH324" s="866"/>
      <c r="AI324" s="866"/>
      <c r="AJ324" s="866"/>
      <c r="AK324" s="866"/>
      <c r="AL324" s="866"/>
      <c r="AM324" s="867"/>
      <c r="AN324" s="871"/>
      <c r="AO324" s="872"/>
      <c r="AP324" s="872"/>
      <c r="AQ324" s="872"/>
      <c r="AR324" s="872"/>
      <c r="AS324" s="872"/>
      <c r="AT324" s="872"/>
      <c r="AU324" s="872"/>
      <c r="AV324" s="872"/>
      <c r="AW324" s="872"/>
      <c r="AX324" s="872"/>
      <c r="AY324" s="872"/>
      <c r="AZ324" s="872"/>
      <c r="BA324" s="872"/>
      <c r="BB324" s="873"/>
      <c r="BC324" s="850"/>
      <c r="BD324" s="851"/>
      <c r="BE324" s="851"/>
      <c r="BF324" s="852"/>
    </row>
    <row r="325" spans="2:58" s="155" customFormat="1" ht="13.5" customHeight="1">
      <c r="B325" s="156"/>
      <c r="C325" s="157"/>
      <c r="D325" s="865"/>
      <c r="E325" s="866"/>
      <c r="F325" s="866"/>
      <c r="G325" s="866"/>
      <c r="H325" s="866"/>
      <c r="I325" s="866"/>
      <c r="J325" s="866"/>
      <c r="K325" s="867"/>
      <c r="L325" s="856"/>
      <c r="M325" s="857"/>
      <c r="N325" s="857"/>
      <c r="O325" s="857"/>
      <c r="P325" s="857"/>
      <c r="Q325" s="857"/>
      <c r="R325" s="857"/>
      <c r="S325" s="857"/>
      <c r="T325" s="857"/>
      <c r="U325" s="857"/>
      <c r="V325" s="857"/>
      <c r="W325" s="857"/>
      <c r="X325" s="857"/>
      <c r="Y325" s="857"/>
      <c r="Z325" s="858"/>
      <c r="AA325" s="850"/>
      <c r="AB325" s="851"/>
      <c r="AC325" s="851"/>
      <c r="AD325" s="852"/>
      <c r="AE325" s="865"/>
      <c r="AF325" s="866"/>
      <c r="AG325" s="866"/>
      <c r="AH325" s="866"/>
      <c r="AI325" s="866"/>
      <c r="AJ325" s="866"/>
      <c r="AK325" s="866"/>
      <c r="AL325" s="866"/>
      <c r="AM325" s="867"/>
      <c r="AN325" s="856"/>
      <c r="AO325" s="857"/>
      <c r="AP325" s="857"/>
      <c r="AQ325" s="857"/>
      <c r="AR325" s="857"/>
      <c r="AS325" s="857"/>
      <c r="AT325" s="857"/>
      <c r="AU325" s="857"/>
      <c r="AV325" s="857"/>
      <c r="AW325" s="857"/>
      <c r="AX325" s="857"/>
      <c r="AY325" s="857"/>
      <c r="AZ325" s="857"/>
      <c r="BA325" s="857"/>
      <c r="BB325" s="858"/>
      <c r="BC325" s="850"/>
      <c r="BD325" s="851"/>
      <c r="BE325" s="851"/>
      <c r="BF325" s="852"/>
    </row>
    <row r="326" spans="2:58" s="155" customFormat="1" ht="13.5" customHeight="1">
      <c r="B326" s="156"/>
      <c r="C326" s="157"/>
      <c r="D326" s="859" t="s">
        <v>223</v>
      </c>
      <c r="E326" s="860"/>
      <c r="F326" s="860"/>
      <c r="G326" s="860"/>
      <c r="H326" s="860"/>
      <c r="I326" s="860"/>
      <c r="J326" s="860"/>
      <c r="K326" s="861"/>
      <c r="L326" s="711"/>
      <c r="M326" s="712"/>
      <c r="N326" s="712"/>
      <c r="O326" s="712"/>
      <c r="P326" s="712"/>
      <c r="Q326" s="712"/>
      <c r="R326" s="712"/>
      <c r="S326" s="712"/>
      <c r="T326" s="712"/>
      <c r="U326" s="712"/>
      <c r="V326" s="712"/>
      <c r="W326" s="712"/>
      <c r="X326" s="712"/>
      <c r="Y326" s="712"/>
      <c r="Z326" s="713"/>
      <c r="AA326" s="853"/>
      <c r="AB326" s="854"/>
      <c r="AC326" s="854"/>
      <c r="AD326" s="855"/>
      <c r="AE326" s="859" t="s">
        <v>223</v>
      </c>
      <c r="AF326" s="860"/>
      <c r="AG326" s="860"/>
      <c r="AH326" s="860"/>
      <c r="AI326" s="860"/>
      <c r="AJ326" s="860"/>
      <c r="AK326" s="860"/>
      <c r="AL326" s="860"/>
      <c r="AM326" s="861"/>
      <c r="AN326" s="711"/>
      <c r="AO326" s="712"/>
      <c r="AP326" s="712"/>
      <c r="AQ326" s="712"/>
      <c r="AR326" s="712"/>
      <c r="AS326" s="712"/>
      <c r="AT326" s="712"/>
      <c r="AU326" s="712"/>
      <c r="AV326" s="712"/>
      <c r="AW326" s="712"/>
      <c r="AX326" s="712"/>
      <c r="AY326" s="712"/>
      <c r="AZ326" s="712"/>
      <c r="BA326" s="712"/>
      <c r="BB326" s="713"/>
      <c r="BC326" s="853"/>
      <c r="BD326" s="854"/>
      <c r="BE326" s="854"/>
      <c r="BF326" s="855"/>
    </row>
    <row r="327" spans="2:58" s="155" customFormat="1" ht="13.5" customHeight="1">
      <c r="B327" s="156"/>
      <c r="C327" s="157"/>
      <c r="D327" s="862"/>
      <c r="E327" s="863"/>
      <c r="F327" s="863"/>
      <c r="G327" s="863"/>
      <c r="H327" s="863"/>
      <c r="I327" s="863"/>
      <c r="J327" s="863"/>
      <c r="K327" s="864"/>
      <c r="L327" s="868"/>
      <c r="M327" s="869"/>
      <c r="N327" s="869"/>
      <c r="O327" s="869"/>
      <c r="P327" s="869"/>
      <c r="Q327" s="869"/>
      <c r="R327" s="869"/>
      <c r="S327" s="869"/>
      <c r="T327" s="869"/>
      <c r="U327" s="869"/>
      <c r="V327" s="869"/>
      <c r="W327" s="869"/>
      <c r="X327" s="869"/>
      <c r="Y327" s="869"/>
      <c r="Z327" s="870"/>
      <c r="AA327" s="847"/>
      <c r="AB327" s="848"/>
      <c r="AC327" s="848"/>
      <c r="AD327" s="849"/>
      <c r="AE327" s="862"/>
      <c r="AF327" s="863"/>
      <c r="AG327" s="863"/>
      <c r="AH327" s="863"/>
      <c r="AI327" s="863"/>
      <c r="AJ327" s="863"/>
      <c r="AK327" s="863"/>
      <c r="AL327" s="863"/>
      <c r="AM327" s="864"/>
      <c r="AN327" s="868"/>
      <c r="AO327" s="869"/>
      <c r="AP327" s="869"/>
      <c r="AQ327" s="869"/>
      <c r="AR327" s="869"/>
      <c r="AS327" s="869"/>
      <c r="AT327" s="869"/>
      <c r="AU327" s="869"/>
      <c r="AV327" s="869"/>
      <c r="AW327" s="869"/>
      <c r="AX327" s="869"/>
      <c r="AY327" s="869"/>
      <c r="AZ327" s="869"/>
      <c r="BA327" s="869"/>
      <c r="BB327" s="870"/>
      <c r="BC327" s="847"/>
      <c r="BD327" s="848"/>
      <c r="BE327" s="848"/>
      <c r="BF327" s="849"/>
    </row>
    <row r="328" spans="2:58" s="155" customFormat="1" ht="13.5" customHeight="1">
      <c r="B328" s="156"/>
      <c r="C328" s="157"/>
      <c r="D328" s="865"/>
      <c r="E328" s="866"/>
      <c r="F328" s="866"/>
      <c r="G328" s="866"/>
      <c r="H328" s="866"/>
      <c r="I328" s="866"/>
      <c r="J328" s="866"/>
      <c r="K328" s="867"/>
      <c r="L328" s="871"/>
      <c r="M328" s="872"/>
      <c r="N328" s="872"/>
      <c r="O328" s="872"/>
      <c r="P328" s="872"/>
      <c r="Q328" s="872"/>
      <c r="R328" s="872"/>
      <c r="S328" s="872"/>
      <c r="T328" s="872"/>
      <c r="U328" s="872"/>
      <c r="V328" s="872"/>
      <c r="W328" s="872"/>
      <c r="X328" s="872"/>
      <c r="Y328" s="872"/>
      <c r="Z328" s="873"/>
      <c r="AA328" s="850"/>
      <c r="AB328" s="851"/>
      <c r="AC328" s="851"/>
      <c r="AD328" s="852"/>
      <c r="AE328" s="865"/>
      <c r="AF328" s="866"/>
      <c r="AG328" s="866"/>
      <c r="AH328" s="866"/>
      <c r="AI328" s="866"/>
      <c r="AJ328" s="866"/>
      <c r="AK328" s="866"/>
      <c r="AL328" s="866"/>
      <c r="AM328" s="867"/>
      <c r="AN328" s="871"/>
      <c r="AO328" s="872"/>
      <c r="AP328" s="872"/>
      <c r="AQ328" s="872"/>
      <c r="AR328" s="872"/>
      <c r="AS328" s="872"/>
      <c r="AT328" s="872"/>
      <c r="AU328" s="872"/>
      <c r="AV328" s="872"/>
      <c r="AW328" s="872"/>
      <c r="AX328" s="872"/>
      <c r="AY328" s="872"/>
      <c r="AZ328" s="872"/>
      <c r="BA328" s="872"/>
      <c r="BB328" s="873"/>
      <c r="BC328" s="850"/>
      <c r="BD328" s="851"/>
      <c r="BE328" s="851"/>
      <c r="BF328" s="852"/>
    </row>
    <row r="329" spans="2:58" s="155" customFormat="1" ht="13.5" customHeight="1">
      <c r="B329" s="156"/>
      <c r="C329" s="157"/>
      <c r="D329" s="865"/>
      <c r="E329" s="866"/>
      <c r="F329" s="866"/>
      <c r="G329" s="866"/>
      <c r="H329" s="866"/>
      <c r="I329" s="866"/>
      <c r="J329" s="866"/>
      <c r="K329" s="867"/>
      <c r="L329" s="856"/>
      <c r="M329" s="857"/>
      <c r="N329" s="857"/>
      <c r="O329" s="857"/>
      <c r="P329" s="857"/>
      <c r="Q329" s="857"/>
      <c r="R329" s="857"/>
      <c r="S329" s="857"/>
      <c r="T329" s="857"/>
      <c r="U329" s="857"/>
      <c r="V329" s="857"/>
      <c r="W329" s="857"/>
      <c r="X329" s="857"/>
      <c r="Y329" s="857"/>
      <c r="Z329" s="858"/>
      <c r="AA329" s="850"/>
      <c r="AB329" s="851"/>
      <c r="AC329" s="851"/>
      <c r="AD329" s="852"/>
      <c r="AE329" s="865"/>
      <c r="AF329" s="866"/>
      <c r="AG329" s="866"/>
      <c r="AH329" s="866"/>
      <c r="AI329" s="866"/>
      <c r="AJ329" s="866"/>
      <c r="AK329" s="866"/>
      <c r="AL329" s="866"/>
      <c r="AM329" s="867"/>
      <c r="AN329" s="856"/>
      <c r="AO329" s="857"/>
      <c r="AP329" s="857"/>
      <c r="AQ329" s="857"/>
      <c r="AR329" s="857"/>
      <c r="AS329" s="857"/>
      <c r="AT329" s="857"/>
      <c r="AU329" s="857"/>
      <c r="AV329" s="857"/>
      <c r="AW329" s="857"/>
      <c r="AX329" s="857"/>
      <c r="AY329" s="857"/>
      <c r="AZ329" s="857"/>
      <c r="BA329" s="857"/>
      <c r="BB329" s="858"/>
      <c r="BC329" s="850"/>
      <c r="BD329" s="851"/>
      <c r="BE329" s="851"/>
      <c r="BF329" s="852"/>
    </row>
    <row r="330" spans="2:58" s="155" customFormat="1" ht="13.5" customHeight="1">
      <c r="B330" s="156"/>
      <c r="C330" s="157"/>
      <c r="D330" s="859" t="s">
        <v>223</v>
      </c>
      <c r="E330" s="860"/>
      <c r="F330" s="860"/>
      <c r="G330" s="860"/>
      <c r="H330" s="860"/>
      <c r="I330" s="860"/>
      <c r="J330" s="860"/>
      <c r="K330" s="861"/>
      <c r="L330" s="711"/>
      <c r="M330" s="712"/>
      <c r="N330" s="712"/>
      <c r="O330" s="712"/>
      <c r="P330" s="712"/>
      <c r="Q330" s="712"/>
      <c r="R330" s="712"/>
      <c r="S330" s="712"/>
      <c r="T330" s="712"/>
      <c r="U330" s="712"/>
      <c r="V330" s="712"/>
      <c r="W330" s="712"/>
      <c r="X330" s="712"/>
      <c r="Y330" s="712"/>
      <c r="Z330" s="713"/>
      <c r="AA330" s="853"/>
      <c r="AB330" s="854"/>
      <c r="AC330" s="854"/>
      <c r="AD330" s="855"/>
      <c r="AE330" s="859" t="s">
        <v>223</v>
      </c>
      <c r="AF330" s="860"/>
      <c r="AG330" s="860"/>
      <c r="AH330" s="860"/>
      <c r="AI330" s="860"/>
      <c r="AJ330" s="860"/>
      <c r="AK330" s="860"/>
      <c r="AL330" s="860"/>
      <c r="AM330" s="861"/>
      <c r="AN330" s="711"/>
      <c r="AO330" s="712"/>
      <c r="AP330" s="712"/>
      <c r="AQ330" s="712"/>
      <c r="AR330" s="712"/>
      <c r="AS330" s="712"/>
      <c r="AT330" s="712"/>
      <c r="AU330" s="712"/>
      <c r="AV330" s="712"/>
      <c r="AW330" s="712"/>
      <c r="AX330" s="712"/>
      <c r="AY330" s="712"/>
      <c r="AZ330" s="712"/>
      <c r="BA330" s="712"/>
      <c r="BB330" s="713"/>
      <c r="BC330" s="853"/>
      <c r="BD330" s="854"/>
      <c r="BE330" s="854"/>
      <c r="BF330" s="855"/>
    </row>
    <row r="331" spans="2:58" s="155" customFormat="1" ht="13.5" customHeight="1">
      <c r="B331" s="156"/>
      <c r="C331" s="157"/>
      <c r="D331" s="862"/>
      <c r="E331" s="863"/>
      <c r="F331" s="863"/>
      <c r="G331" s="863"/>
      <c r="H331" s="863"/>
      <c r="I331" s="863"/>
      <c r="J331" s="863"/>
      <c r="K331" s="864"/>
      <c r="L331" s="868"/>
      <c r="M331" s="869"/>
      <c r="N331" s="869"/>
      <c r="O331" s="869"/>
      <c r="P331" s="869"/>
      <c r="Q331" s="869"/>
      <c r="R331" s="869"/>
      <c r="S331" s="869"/>
      <c r="T331" s="869"/>
      <c r="U331" s="869"/>
      <c r="V331" s="869"/>
      <c r="W331" s="869"/>
      <c r="X331" s="869"/>
      <c r="Y331" s="869"/>
      <c r="Z331" s="870"/>
      <c r="AA331" s="847"/>
      <c r="AB331" s="848"/>
      <c r="AC331" s="848"/>
      <c r="AD331" s="849"/>
      <c r="AE331" s="862"/>
      <c r="AF331" s="863"/>
      <c r="AG331" s="863"/>
      <c r="AH331" s="863"/>
      <c r="AI331" s="863"/>
      <c r="AJ331" s="863"/>
      <c r="AK331" s="863"/>
      <c r="AL331" s="863"/>
      <c r="AM331" s="864"/>
      <c r="AN331" s="868"/>
      <c r="AO331" s="869"/>
      <c r="AP331" s="869"/>
      <c r="AQ331" s="869"/>
      <c r="AR331" s="869"/>
      <c r="AS331" s="869"/>
      <c r="AT331" s="869"/>
      <c r="AU331" s="869"/>
      <c r="AV331" s="869"/>
      <c r="AW331" s="869"/>
      <c r="AX331" s="869"/>
      <c r="AY331" s="869"/>
      <c r="AZ331" s="869"/>
      <c r="BA331" s="869"/>
      <c r="BB331" s="870"/>
      <c r="BC331" s="847"/>
      <c r="BD331" s="848"/>
      <c r="BE331" s="848"/>
      <c r="BF331" s="849"/>
    </row>
    <row r="332" spans="2:58" s="155" customFormat="1" ht="13.5" customHeight="1">
      <c r="B332" s="156"/>
      <c r="C332" s="157"/>
      <c r="D332" s="865"/>
      <c r="E332" s="866"/>
      <c r="F332" s="866"/>
      <c r="G332" s="866"/>
      <c r="H332" s="866"/>
      <c r="I332" s="866"/>
      <c r="J332" s="866"/>
      <c r="K332" s="867"/>
      <c r="L332" s="871"/>
      <c r="M332" s="872"/>
      <c r="N332" s="872"/>
      <c r="O332" s="872"/>
      <c r="P332" s="872"/>
      <c r="Q332" s="872"/>
      <c r="R332" s="872"/>
      <c r="S332" s="872"/>
      <c r="T332" s="872"/>
      <c r="U332" s="872"/>
      <c r="V332" s="872"/>
      <c r="W332" s="872"/>
      <c r="X332" s="872"/>
      <c r="Y332" s="872"/>
      <c r="Z332" s="873"/>
      <c r="AA332" s="850"/>
      <c r="AB332" s="851"/>
      <c r="AC332" s="851"/>
      <c r="AD332" s="852"/>
      <c r="AE332" s="865"/>
      <c r="AF332" s="866"/>
      <c r="AG332" s="866"/>
      <c r="AH332" s="866"/>
      <c r="AI332" s="866"/>
      <c r="AJ332" s="866"/>
      <c r="AK332" s="866"/>
      <c r="AL332" s="866"/>
      <c r="AM332" s="867"/>
      <c r="AN332" s="871"/>
      <c r="AO332" s="872"/>
      <c r="AP332" s="872"/>
      <c r="AQ332" s="872"/>
      <c r="AR332" s="872"/>
      <c r="AS332" s="872"/>
      <c r="AT332" s="872"/>
      <c r="AU332" s="872"/>
      <c r="AV332" s="872"/>
      <c r="AW332" s="872"/>
      <c r="AX332" s="872"/>
      <c r="AY332" s="872"/>
      <c r="AZ332" s="872"/>
      <c r="BA332" s="872"/>
      <c r="BB332" s="873"/>
      <c r="BC332" s="850"/>
      <c r="BD332" s="851"/>
      <c r="BE332" s="851"/>
      <c r="BF332" s="852"/>
    </row>
    <row r="333" spans="2:58" s="155" customFormat="1" ht="13.5" customHeight="1">
      <c r="B333" s="156"/>
      <c r="C333" s="157"/>
      <c r="D333" s="865"/>
      <c r="E333" s="866"/>
      <c r="F333" s="866"/>
      <c r="G333" s="866"/>
      <c r="H333" s="866"/>
      <c r="I333" s="866"/>
      <c r="J333" s="866"/>
      <c r="K333" s="867"/>
      <c r="L333" s="856"/>
      <c r="M333" s="857"/>
      <c r="N333" s="857"/>
      <c r="O333" s="857"/>
      <c r="P333" s="857"/>
      <c r="Q333" s="857"/>
      <c r="R333" s="857"/>
      <c r="S333" s="857"/>
      <c r="T333" s="857"/>
      <c r="U333" s="857"/>
      <c r="V333" s="857"/>
      <c r="W333" s="857"/>
      <c r="X333" s="857"/>
      <c r="Y333" s="857"/>
      <c r="Z333" s="858"/>
      <c r="AA333" s="850"/>
      <c r="AB333" s="851"/>
      <c r="AC333" s="851"/>
      <c r="AD333" s="852"/>
      <c r="AE333" s="865"/>
      <c r="AF333" s="866"/>
      <c r="AG333" s="866"/>
      <c r="AH333" s="866"/>
      <c r="AI333" s="866"/>
      <c r="AJ333" s="866"/>
      <c r="AK333" s="866"/>
      <c r="AL333" s="866"/>
      <c r="AM333" s="867"/>
      <c r="AN333" s="856"/>
      <c r="AO333" s="857"/>
      <c r="AP333" s="857"/>
      <c r="AQ333" s="857"/>
      <c r="AR333" s="857"/>
      <c r="AS333" s="857"/>
      <c r="AT333" s="857"/>
      <c r="AU333" s="857"/>
      <c r="AV333" s="857"/>
      <c r="AW333" s="857"/>
      <c r="AX333" s="857"/>
      <c r="AY333" s="857"/>
      <c r="AZ333" s="857"/>
      <c r="BA333" s="857"/>
      <c r="BB333" s="858"/>
      <c r="BC333" s="850"/>
      <c r="BD333" s="851"/>
      <c r="BE333" s="851"/>
      <c r="BF333" s="852"/>
    </row>
    <row r="334" spans="2:58" s="155" customFormat="1" ht="13.5" customHeight="1">
      <c r="B334" s="156"/>
      <c r="C334" s="157"/>
      <c r="D334" s="859" t="s">
        <v>223</v>
      </c>
      <c r="E334" s="860"/>
      <c r="F334" s="860"/>
      <c r="G334" s="860"/>
      <c r="H334" s="860"/>
      <c r="I334" s="860"/>
      <c r="J334" s="860"/>
      <c r="K334" s="861"/>
      <c r="L334" s="711"/>
      <c r="M334" s="712"/>
      <c r="N334" s="712"/>
      <c r="O334" s="712"/>
      <c r="P334" s="712"/>
      <c r="Q334" s="712"/>
      <c r="R334" s="712"/>
      <c r="S334" s="712"/>
      <c r="T334" s="712"/>
      <c r="U334" s="712"/>
      <c r="V334" s="712"/>
      <c r="W334" s="712"/>
      <c r="X334" s="712"/>
      <c r="Y334" s="712"/>
      <c r="Z334" s="713"/>
      <c r="AA334" s="853"/>
      <c r="AB334" s="854"/>
      <c r="AC334" s="854"/>
      <c r="AD334" s="855"/>
      <c r="AE334" s="859" t="s">
        <v>223</v>
      </c>
      <c r="AF334" s="860"/>
      <c r="AG334" s="860"/>
      <c r="AH334" s="860"/>
      <c r="AI334" s="860"/>
      <c r="AJ334" s="860"/>
      <c r="AK334" s="860"/>
      <c r="AL334" s="860"/>
      <c r="AM334" s="861"/>
      <c r="AN334" s="711"/>
      <c r="AO334" s="712"/>
      <c r="AP334" s="712"/>
      <c r="AQ334" s="712"/>
      <c r="AR334" s="712"/>
      <c r="AS334" s="712"/>
      <c r="AT334" s="712"/>
      <c r="AU334" s="712"/>
      <c r="AV334" s="712"/>
      <c r="AW334" s="712"/>
      <c r="AX334" s="712"/>
      <c r="AY334" s="712"/>
      <c r="AZ334" s="712"/>
      <c r="BA334" s="712"/>
      <c r="BB334" s="713"/>
      <c r="BC334" s="853"/>
      <c r="BD334" s="854"/>
      <c r="BE334" s="854"/>
      <c r="BF334" s="855"/>
    </row>
    <row r="335" spans="2:58" s="155" customFormat="1" ht="13.5" customHeight="1">
      <c r="B335" s="156"/>
      <c r="C335" s="157"/>
      <c r="D335" s="862"/>
      <c r="E335" s="863"/>
      <c r="F335" s="863"/>
      <c r="G335" s="863"/>
      <c r="H335" s="863"/>
      <c r="I335" s="863"/>
      <c r="J335" s="863"/>
      <c r="K335" s="864"/>
      <c r="L335" s="868"/>
      <c r="M335" s="869"/>
      <c r="N335" s="869"/>
      <c r="O335" s="869"/>
      <c r="P335" s="869"/>
      <c r="Q335" s="869"/>
      <c r="R335" s="869"/>
      <c r="S335" s="869"/>
      <c r="T335" s="869"/>
      <c r="U335" s="869"/>
      <c r="V335" s="869"/>
      <c r="W335" s="869"/>
      <c r="X335" s="869"/>
      <c r="Y335" s="869"/>
      <c r="Z335" s="870"/>
      <c r="AA335" s="847"/>
      <c r="AB335" s="848"/>
      <c r="AC335" s="848"/>
      <c r="AD335" s="849"/>
      <c r="AE335" s="862"/>
      <c r="AF335" s="863"/>
      <c r="AG335" s="863"/>
      <c r="AH335" s="863"/>
      <c r="AI335" s="863"/>
      <c r="AJ335" s="863"/>
      <c r="AK335" s="863"/>
      <c r="AL335" s="863"/>
      <c r="AM335" s="864"/>
      <c r="AN335" s="868"/>
      <c r="AO335" s="869"/>
      <c r="AP335" s="869"/>
      <c r="AQ335" s="869"/>
      <c r="AR335" s="869"/>
      <c r="AS335" s="869"/>
      <c r="AT335" s="869"/>
      <c r="AU335" s="869"/>
      <c r="AV335" s="869"/>
      <c r="AW335" s="869"/>
      <c r="AX335" s="869"/>
      <c r="AY335" s="869"/>
      <c r="AZ335" s="869"/>
      <c r="BA335" s="869"/>
      <c r="BB335" s="870"/>
      <c r="BC335" s="847"/>
      <c r="BD335" s="848"/>
      <c r="BE335" s="848"/>
      <c r="BF335" s="849"/>
    </row>
    <row r="336" spans="2:58" s="155" customFormat="1" ht="13.5" customHeight="1">
      <c r="B336" s="156"/>
      <c r="C336" s="157"/>
      <c r="D336" s="865"/>
      <c r="E336" s="866"/>
      <c r="F336" s="866"/>
      <c r="G336" s="866"/>
      <c r="H336" s="866"/>
      <c r="I336" s="866"/>
      <c r="J336" s="866"/>
      <c r="K336" s="867"/>
      <c r="L336" s="871"/>
      <c r="M336" s="872"/>
      <c r="N336" s="872"/>
      <c r="O336" s="872"/>
      <c r="P336" s="872"/>
      <c r="Q336" s="872"/>
      <c r="R336" s="872"/>
      <c r="S336" s="872"/>
      <c r="T336" s="872"/>
      <c r="U336" s="872"/>
      <c r="V336" s="872"/>
      <c r="W336" s="872"/>
      <c r="X336" s="872"/>
      <c r="Y336" s="872"/>
      <c r="Z336" s="873"/>
      <c r="AA336" s="850"/>
      <c r="AB336" s="851"/>
      <c r="AC336" s="851"/>
      <c r="AD336" s="852"/>
      <c r="AE336" s="865"/>
      <c r="AF336" s="866"/>
      <c r="AG336" s="866"/>
      <c r="AH336" s="866"/>
      <c r="AI336" s="866"/>
      <c r="AJ336" s="866"/>
      <c r="AK336" s="866"/>
      <c r="AL336" s="866"/>
      <c r="AM336" s="867"/>
      <c r="AN336" s="871"/>
      <c r="AO336" s="872"/>
      <c r="AP336" s="872"/>
      <c r="AQ336" s="872"/>
      <c r="AR336" s="872"/>
      <c r="AS336" s="872"/>
      <c r="AT336" s="872"/>
      <c r="AU336" s="872"/>
      <c r="AV336" s="872"/>
      <c r="AW336" s="872"/>
      <c r="AX336" s="872"/>
      <c r="AY336" s="872"/>
      <c r="AZ336" s="872"/>
      <c r="BA336" s="872"/>
      <c r="BB336" s="873"/>
      <c r="BC336" s="850"/>
      <c r="BD336" s="851"/>
      <c r="BE336" s="851"/>
      <c r="BF336" s="852"/>
    </row>
    <row r="337" spans="2:58" s="155" customFormat="1" ht="13.5" customHeight="1">
      <c r="B337" s="156"/>
      <c r="C337" s="157"/>
      <c r="D337" s="865"/>
      <c r="E337" s="866"/>
      <c r="F337" s="866"/>
      <c r="G337" s="866"/>
      <c r="H337" s="866"/>
      <c r="I337" s="866"/>
      <c r="J337" s="866"/>
      <c r="K337" s="867"/>
      <c r="L337" s="856"/>
      <c r="M337" s="857"/>
      <c r="N337" s="857"/>
      <c r="O337" s="857"/>
      <c r="P337" s="857"/>
      <c r="Q337" s="857"/>
      <c r="R337" s="857"/>
      <c r="S337" s="857"/>
      <c r="T337" s="857"/>
      <c r="U337" s="857"/>
      <c r="V337" s="857"/>
      <c r="W337" s="857"/>
      <c r="X337" s="857"/>
      <c r="Y337" s="857"/>
      <c r="Z337" s="858"/>
      <c r="AA337" s="850"/>
      <c r="AB337" s="851"/>
      <c r="AC337" s="851"/>
      <c r="AD337" s="852"/>
      <c r="AE337" s="865"/>
      <c r="AF337" s="866"/>
      <c r="AG337" s="866"/>
      <c r="AH337" s="866"/>
      <c r="AI337" s="866"/>
      <c r="AJ337" s="866"/>
      <c r="AK337" s="866"/>
      <c r="AL337" s="866"/>
      <c r="AM337" s="867"/>
      <c r="AN337" s="856"/>
      <c r="AO337" s="857"/>
      <c r="AP337" s="857"/>
      <c r="AQ337" s="857"/>
      <c r="AR337" s="857"/>
      <c r="AS337" s="857"/>
      <c r="AT337" s="857"/>
      <c r="AU337" s="857"/>
      <c r="AV337" s="857"/>
      <c r="AW337" s="857"/>
      <c r="AX337" s="857"/>
      <c r="AY337" s="857"/>
      <c r="AZ337" s="857"/>
      <c r="BA337" s="857"/>
      <c r="BB337" s="858"/>
      <c r="BC337" s="850"/>
      <c r="BD337" s="851"/>
      <c r="BE337" s="851"/>
      <c r="BF337" s="852"/>
    </row>
    <row r="338" spans="2:58" s="155" customFormat="1" ht="13.5" customHeight="1">
      <c r="B338" s="156"/>
      <c r="C338" s="157"/>
      <c r="D338" s="859" t="s">
        <v>229</v>
      </c>
      <c r="E338" s="860"/>
      <c r="F338" s="860"/>
      <c r="G338" s="860"/>
      <c r="H338" s="860"/>
      <c r="I338" s="860"/>
      <c r="J338" s="860"/>
      <c r="K338" s="861"/>
      <c r="L338" s="711"/>
      <c r="M338" s="712"/>
      <c r="N338" s="712"/>
      <c r="O338" s="712"/>
      <c r="P338" s="712"/>
      <c r="Q338" s="712"/>
      <c r="R338" s="712"/>
      <c r="S338" s="712"/>
      <c r="T338" s="712"/>
      <c r="U338" s="712"/>
      <c r="V338" s="712"/>
      <c r="W338" s="712"/>
      <c r="X338" s="712"/>
      <c r="Y338" s="712"/>
      <c r="Z338" s="713"/>
      <c r="AA338" s="853"/>
      <c r="AB338" s="854"/>
      <c r="AC338" s="854"/>
      <c r="AD338" s="855"/>
      <c r="AE338" s="859" t="s">
        <v>223</v>
      </c>
      <c r="AF338" s="860"/>
      <c r="AG338" s="860"/>
      <c r="AH338" s="860"/>
      <c r="AI338" s="860"/>
      <c r="AJ338" s="860"/>
      <c r="AK338" s="860"/>
      <c r="AL338" s="860"/>
      <c r="AM338" s="861"/>
      <c r="AN338" s="711"/>
      <c r="AO338" s="712"/>
      <c r="AP338" s="712"/>
      <c r="AQ338" s="712"/>
      <c r="AR338" s="712"/>
      <c r="AS338" s="712"/>
      <c r="AT338" s="712"/>
      <c r="AU338" s="712"/>
      <c r="AV338" s="712"/>
      <c r="AW338" s="712"/>
      <c r="AX338" s="712"/>
      <c r="AY338" s="712"/>
      <c r="AZ338" s="712"/>
      <c r="BA338" s="712"/>
      <c r="BB338" s="713"/>
      <c r="BC338" s="853"/>
      <c r="BD338" s="854"/>
      <c r="BE338" s="854"/>
      <c r="BF338" s="855"/>
    </row>
    <row r="339" spans="2:58" s="155" customFormat="1" ht="13.5" customHeight="1">
      <c r="B339" s="156"/>
      <c r="C339" s="157"/>
      <c r="D339" s="862"/>
      <c r="E339" s="863"/>
      <c r="F339" s="863"/>
      <c r="G339" s="863"/>
      <c r="H339" s="863"/>
      <c r="I339" s="863"/>
      <c r="J339" s="863"/>
      <c r="K339" s="864"/>
      <c r="L339" s="868"/>
      <c r="M339" s="869"/>
      <c r="N339" s="869"/>
      <c r="O339" s="869"/>
      <c r="P339" s="869"/>
      <c r="Q339" s="869"/>
      <c r="R339" s="869"/>
      <c r="S339" s="869"/>
      <c r="T339" s="869"/>
      <c r="U339" s="869"/>
      <c r="V339" s="869"/>
      <c r="W339" s="869"/>
      <c r="X339" s="869"/>
      <c r="Y339" s="869"/>
      <c r="Z339" s="870"/>
      <c r="AA339" s="847"/>
      <c r="AB339" s="848"/>
      <c r="AC339" s="848"/>
      <c r="AD339" s="849"/>
      <c r="AE339" s="862"/>
      <c r="AF339" s="863"/>
      <c r="AG339" s="863"/>
      <c r="AH339" s="863"/>
      <c r="AI339" s="863"/>
      <c r="AJ339" s="863"/>
      <c r="AK339" s="863"/>
      <c r="AL339" s="863"/>
      <c r="AM339" s="864"/>
      <c r="AN339" s="868"/>
      <c r="AO339" s="869"/>
      <c r="AP339" s="869"/>
      <c r="AQ339" s="869"/>
      <c r="AR339" s="869"/>
      <c r="AS339" s="869"/>
      <c r="AT339" s="869"/>
      <c r="AU339" s="869"/>
      <c r="AV339" s="869"/>
      <c r="AW339" s="869"/>
      <c r="AX339" s="869"/>
      <c r="AY339" s="869"/>
      <c r="AZ339" s="869"/>
      <c r="BA339" s="869"/>
      <c r="BB339" s="870"/>
      <c r="BC339" s="847"/>
      <c r="BD339" s="848"/>
      <c r="BE339" s="848"/>
      <c r="BF339" s="849"/>
    </row>
    <row r="340" spans="2:58" s="155" customFormat="1" ht="13.5" customHeight="1">
      <c r="B340" s="156"/>
      <c r="C340" s="157"/>
      <c r="D340" s="865"/>
      <c r="E340" s="866"/>
      <c r="F340" s="866"/>
      <c r="G340" s="866"/>
      <c r="H340" s="866"/>
      <c r="I340" s="866"/>
      <c r="J340" s="866"/>
      <c r="K340" s="867"/>
      <c r="L340" s="871"/>
      <c r="M340" s="872"/>
      <c r="N340" s="872"/>
      <c r="O340" s="872"/>
      <c r="P340" s="872"/>
      <c r="Q340" s="872"/>
      <c r="R340" s="872"/>
      <c r="S340" s="872"/>
      <c r="T340" s="872"/>
      <c r="U340" s="872"/>
      <c r="V340" s="872"/>
      <c r="W340" s="872"/>
      <c r="X340" s="872"/>
      <c r="Y340" s="872"/>
      <c r="Z340" s="873"/>
      <c r="AA340" s="850"/>
      <c r="AB340" s="851"/>
      <c r="AC340" s="851"/>
      <c r="AD340" s="852"/>
      <c r="AE340" s="865"/>
      <c r="AF340" s="866"/>
      <c r="AG340" s="866"/>
      <c r="AH340" s="866"/>
      <c r="AI340" s="866"/>
      <c r="AJ340" s="866"/>
      <c r="AK340" s="866"/>
      <c r="AL340" s="866"/>
      <c r="AM340" s="867"/>
      <c r="AN340" s="871"/>
      <c r="AO340" s="872"/>
      <c r="AP340" s="872"/>
      <c r="AQ340" s="872"/>
      <c r="AR340" s="872"/>
      <c r="AS340" s="872"/>
      <c r="AT340" s="872"/>
      <c r="AU340" s="872"/>
      <c r="AV340" s="872"/>
      <c r="AW340" s="872"/>
      <c r="AX340" s="872"/>
      <c r="AY340" s="872"/>
      <c r="AZ340" s="872"/>
      <c r="BA340" s="872"/>
      <c r="BB340" s="873"/>
      <c r="BC340" s="850"/>
      <c r="BD340" s="851"/>
      <c r="BE340" s="851"/>
      <c r="BF340" s="852"/>
    </row>
    <row r="341" spans="2:58" s="155" customFormat="1" ht="13.5" customHeight="1">
      <c r="B341" s="156"/>
      <c r="C341" s="157"/>
      <c r="D341" s="865"/>
      <c r="E341" s="866"/>
      <c r="F341" s="866"/>
      <c r="G341" s="866"/>
      <c r="H341" s="866"/>
      <c r="I341" s="866"/>
      <c r="J341" s="866"/>
      <c r="K341" s="867"/>
      <c r="L341" s="856"/>
      <c r="M341" s="857"/>
      <c r="N341" s="857"/>
      <c r="O341" s="857"/>
      <c r="P341" s="857"/>
      <c r="Q341" s="857"/>
      <c r="R341" s="857"/>
      <c r="S341" s="857"/>
      <c r="T341" s="857"/>
      <c r="U341" s="857"/>
      <c r="V341" s="857"/>
      <c r="W341" s="857"/>
      <c r="X341" s="857"/>
      <c r="Y341" s="857"/>
      <c r="Z341" s="858"/>
      <c r="AA341" s="850"/>
      <c r="AB341" s="851"/>
      <c r="AC341" s="851"/>
      <c r="AD341" s="852"/>
      <c r="AE341" s="865"/>
      <c r="AF341" s="866"/>
      <c r="AG341" s="866"/>
      <c r="AH341" s="866"/>
      <c r="AI341" s="866"/>
      <c r="AJ341" s="866"/>
      <c r="AK341" s="866"/>
      <c r="AL341" s="866"/>
      <c r="AM341" s="867"/>
      <c r="AN341" s="856"/>
      <c r="AO341" s="857"/>
      <c r="AP341" s="857"/>
      <c r="AQ341" s="857"/>
      <c r="AR341" s="857"/>
      <c r="AS341" s="857"/>
      <c r="AT341" s="857"/>
      <c r="AU341" s="857"/>
      <c r="AV341" s="857"/>
      <c r="AW341" s="857"/>
      <c r="AX341" s="857"/>
      <c r="AY341" s="857"/>
      <c r="AZ341" s="857"/>
      <c r="BA341" s="857"/>
      <c r="BB341" s="858"/>
      <c r="BC341" s="850"/>
      <c r="BD341" s="851"/>
      <c r="BE341" s="851"/>
      <c r="BF341" s="852"/>
    </row>
    <row r="342" spans="2:58" s="155" customFormat="1" ht="13.5" customHeight="1">
      <c r="B342" s="156"/>
      <c r="C342" s="157"/>
      <c r="D342" s="859" t="s">
        <v>223</v>
      </c>
      <c r="E342" s="860"/>
      <c r="F342" s="860"/>
      <c r="G342" s="860"/>
      <c r="H342" s="860"/>
      <c r="I342" s="860"/>
      <c r="J342" s="860"/>
      <c r="K342" s="861"/>
      <c r="L342" s="711"/>
      <c r="M342" s="712"/>
      <c r="N342" s="712"/>
      <c r="O342" s="712"/>
      <c r="P342" s="712"/>
      <c r="Q342" s="712"/>
      <c r="R342" s="712"/>
      <c r="S342" s="712"/>
      <c r="T342" s="712"/>
      <c r="U342" s="712"/>
      <c r="V342" s="712"/>
      <c r="W342" s="712"/>
      <c r="X342" s="712"/>
      <c r="Y342" s="712"/>
      <c r="Z342" s="713"/>
      <c r="AA342" s="853"/>
      <c r="AB342" s="854"/>
      <c r="AC342" s="854"/>
      <c r="AD342" s="855"/>
      <c r="AE342" s="859" t="s">
        <v>223</v>
      </c>
      <c r="AF342" s="860"/>
      <c r="AG342" s="860"/>
      <c r="AH342" s="860"/>
      <c r="AI342" s="860"/>
      <c r="AJ342" s="860"/>
      <c r="AK342" s="860"/>
      <c r="AL342" s="860"/>
      <c r="AM342" s="861"/>
      <c r="AN342" s="711"/>
      <c r="AO342" s="712"/>
      <c r="AP342" s="712"/>
      <c r="AQ342" s="712"/>
      <c r="AR342" s="712"/>
      <c r="AS342" s="712"/>
      <c r="AT342" s="712"/>
      <c r="AU342" s="712"/>
      <c r="AV342" s="712"/>
      <c r="AW342" s="712"/>
      <c r="AX342" s="712"/>
      <c r="AY342" s="712"/>
      <c r="AZ342" s="712"/>
      <c r="BA342" s="712"/>
      <c r="BB342" s="713"/>
      <c r="BC342" s="853"/>
      <c r="BD342" s="854"/>
      <c r="BE342" s="854"/>
      <c r="BF342" s="855"/>
    </row>
    <row r="343" spans="2:58" s="155" customFormat="1" ht="13.5" customHeight="1">
      <c r="B343" s="156"/>
      <c r="C343" s="157"/>
      <c r="D343" s="862"/>
      <c r="E343" s="863"/>
      <c r="F343" s="863"/>
      <c r="G343" s="863"/>
      <c r="H343" s="863"/>
      <c r="I343" s="863"/>
      <c r="J343" s="863"/>
      <c r="K343" s="864"/>
      <c r="L343" s="868"/>
      <c r="M343" s="869"/>
      <c r="N343" s="869"/>
      <c r="O343" s="869"/>
      <c r="P343" s="869"/>
      <c r="Q343" s="869"/>
      <c r="R343" s="869"/>
      <c r="S343" s="869"/>
      <c r="T343" s="869"/>
      <c r="U343" s="869"/>
      <c r="V343" s="869"/>
      <c r="W343" s="869"/>
      <c r="X343" s="869"/>
      <c r="Y343" s="869"/>
      <c r="Z343" s="870"/>
      <c r="AA343" s="847"/>
      <c r="AB343" s="848"/>
      <c r="AC343" s="848"/>
      <c r="AD343" s="849"/>
      <c r="AE343" s="862"/>
      <c r="AF343" s="863"/>
      <c r="AG343" s="863"/>
      <c r="AH343" s="863"/>
      <c r="AI343" s="863"/>
      <c r="AJ343" s="863"/>
      <c r="AK343" s="863"/>
      <c r="AL343" s="863"/>
      <c r="AM343" s="864"/>
      <c r="AN343" s="868"/>
      <c r="AO343" s="869"/>
      <c r="AP343" s="869"/>
      <c r="AQ343" s="869"/>
      <c r="AR343" s="869"/>
      <c r="AS343" s="869"/>
      <c r="AT343" s="869"/>
      <c r="AU343" s="869"/>
      <c r="AV343" s="869"/>
      <c r="AW343" s="869"/>
      <c r="AX343" s="869"/>
      <c r="AY343" s="869"/>
      <c r="AZ343" s="869"/>
      <c r="BA343" s="869"/>
      <c r="BB343" s="870"/>
      <c r="BC343" s="847"/>
      <c r="BD343" s="848"/>
      <c r="BE343" s="848"/>
      <c r="BF343" s="849"/>
    </row>
    <row r="344" spans="2:58" s="155" customFormat="1" ht="13.5" customHeight="1">
      <c r="B344" s="156"/>
      <c r="C344" s="157"/>
      <c r="D344" s="865"/>
      <c r="E344" s="866"/>
      <c r="F344" s="866"/>
      <c r="G344" s="866"/>
      <c r="H344" s="866"/>
      <c r="I344" s="866"/>
      <c r="J344" s="866"/>
      <c r="K344" s="867"/>
      <c r="L344" s="871"/>
      <c r="M344" s="872"/>
      <c r="N344" s="872"/>
      <c r="O344" s="872"/>
      <c r="P344" s="872"/>
      <c r="Q344" s="872"/>
      <c r="R344" s="872"/>
      <c r="S344" s="872"/>
      <c r="T344" s="872"/>
      <c r="U344" s="872"/>
      <c r="V344" s="872"/>
      <c r="W344" s="872"/>
      <c r="X344" s="872"/>
      <c r="Y344" s="872"/>
      <c r="Z344" s="873"/>
      <c r="AA344" s="850"/>
      <c r="AB344" s="851"/>
      <c r="AC344" s="851"/>
      <c r="AD344" s="852"/>
      <c r="AE344" s="865"/>
      <c r="AF344" s="866"/>
      <c r="AG344" s="866"/>
      <c r="AH344" s="866"/>
      <c r="AI344" s="866"/>
      <c r="AJ344" s="866"/>
      <c r="AK344" s="866"/>
      <c r="AL344" s="866"/>
      <c r="AM344" s="867"/>
      <c r="AN344" s="871"/>
      <c r="AO344" s="872"/>
      <c r="AP344" s="872"/>
      <c r="AQ344" s="872"/>
      <c r="AR344" s="872"/>
      <c r="AS344" s="872"/>
      <c r="AT344" s="872"/>
      <c r="AU344" s="872"/>
      <c r="AV344" s="872"/>
      <c r="AW344" s="872"/>
      <c r="AX344" s="872"/>
      <c r="AY344" s="872"/>
      <c r="AZ344" s="872"/>
      <c r="BA344" s="872"/>
      <c r="BB344" s="873"/>
      <c r="BC344" s="850"/>
      <c r="BD344" s="851"/>
      <c r="BE344" s="851"/>
      <c r="BF344" s="852"/>
    </row>
    <row r="345" spans="2:58" s="155" customFormat="1" ht="13.5" customHeight="1">
      <c r="B345" s="156"/>
      <c r="C345" s="157"/>
      <c r="D345" s="865"/>
      <c r="E345" s="866"/>
      <c r="F345" s="866"/>
      <c r="G345" s="866"/>
      <c r="H345" s="866"/>
      <c r="I345" s="866"/>
      <c r="J345" s="866"/>
      <c r="K345" s="867"/>
      <c r="L345" s="856"/>
      <c r="M345" s="857"/>
      <c r="N345" s="857"/>
      <c r="O345" s="857"/>
      <c r="P345" s="857"/>
      <c r="Q345" s="857"/>
      <c r="R345" s="857"/>
      <c r="S345" s="857"/>
      <c r="T345" s="857"/>
      <c r="U345" s="857"/>
      <c r="V345" s="857"/>
      <c r="W345" s="857"/>
      <c r="X345" s="857"/>
      <c r="Y345" s="857"/>
      <c r="Z345" s="858"/>
      <c r="AA345" s="850"/>
      <c r="AB345" s="851"/>
      <c r="AC345" s="851"/>
      <c r="AD345" s="852"/>
      <c r="AE345" s="865"/>
      <c r="AF345" s="866"/>
      <c r="AG345" s="866"/>
      <c r="AH345" s="866"/>
      <c r="AI345" s="866"/>
      <c r="AJ345" s="866"/>
      <c r="AK345" s="866"/>
      <c r="AL345" s="866"/>
      <c r="AM345" s="867"/>
      <c r="AN345" s="856"/>
      <c r="AO345" s="857"/>
      <c r="AP345" s="857"/>
      <c r="AQ345" s="857"/>
      <c r="AR345" s="857"/>
      <c r="AS345" s="857"/>
      <c r="AT345" s="857"/>
      <c r="AU345" s="857"/>
      <c r="AV345" s="857"/>
      <c r="AW345" s="857"/>
      <c r="AX345" s="857"/>
      <c r="AY345" s="857"/>
      <c r="AZ345" s="857"/>
      <c r="BA345" s="857"/>
      <c r="BB345" s="858"/>
      <c r="BC345" s="850"/>
      <c r="BD345" s="851"/>
      <c r="BE345" s="851"/>
      <c r="BF345" s="852"/>
    </row>
    <row r="346" spans="2:58" s="155" customFormat="1" ht="13.5" customHeight="1">
      <c r="B346" s="156"/>
      <c r="C346" s="157"/>
      <c r="D346" s="859" t="s">
        <v>223</v>
      </c>
      <c r="E346" s="860"/>
      <c r="F346" s="860"/>
      <c r="G346" s="860"/>
      <c r="H346" s="860"/>
      <c r="I346" s="860"/>
      <c r="J346" s="860"/>
      <c r="K346" s="861"/>
      <c r="L346" s="711"/>
      <c r="M346" s="712"/>
      <c r="N346" s="712"/>
      <c r="O346" s="712"/>
      <c r="P346" s="712"/>
      <c r="Q346" s="712"/>
      <c r="R346" s="712"/>
      <c r="S346" s="712"/>
      <c r="T346" s="712"/>
      <c r="U346" s="712"/>
      <c r="V346" s="712"/>
      <c r="W346" s="712"/>
      <c r="X346" s="712"/>
      <c r="Y346" s="712"/>
      <c r="Z346" s="713"/>
      <c r="AA346" s="853"/>
      <c r="AB346" s="854"/>
      <c r="AC346" s="854"/>
      <c r="AD346" s="855"/>
      <c r="AE346" s="859" t="s">
        <v>229</v>
      </c>
      <c r="AF346" s="860"/>
      <c r="AG346" s="860"/>
      <c r="AH346" s="860"/>
      <c r="AI346" s="860"/>
      <c r="AJ346" s="860"/>
      <c r="AK346" s="860"/>
      <c r="AL346" s="860"/>
      <c r="AM346" s="861"/>
      <c r="AN346" s="711"/>
      <c r="AO346" s="712"/>
      <c r="AP346" s="712"/>
      <c r="AQ346" s="712"/>
      <c r="AR346" s="712"/>
      <c r="AS346" s="712"/>
      <c r="AT346" s="712"/>
      <c r="AU346" s="712"/>
      <c r="AV346" s="712"/>
      <c r="AW346" s="712"/>
      <c r="AX346" s="712"/>
      <c r="AY346" s="712"/>
      <c r="AZ346" s="712"/>
      <c r="BA346" s="712"/>
      <c r="BB346" s="713"/>
      <c r="BC346" s="853"/>
      <c r="BD346" s="854"/>
      <c r="BE346" s="854"/>
      <c r="BF346" s="855"/>
    </row>
    <row r="347" spans="2:58" s="155" customFormat="1" ht="13.5" customHeight="1">
      <c r="B347" s="156"/>
      <c r="C347" s="157"/>
      <c r="D347" s="862"/>
      <c r="E347" s="863"/>
      <c r="F347" s="863"/>
      <c r="G347" s="863"/>
      <c r="H347" s="863"/>
      <c r="I347" s="863"/>
      <c r="J347" s="863"/>
      <c r="K347" s="864"/>
      <c r="L347" s="868"/>
      <c r="M347" s="869"/>
      <c r="N347" s="869"/>
      <c r="O347" s="869"/>
      <c r="P347" s="869"/>
      <c r="Q347" s="869"/>
      <c r="R347" s="869"/>
      <c r="S347" s="869"/>
      <c r="T347" s="869"/>
      <c r="U347" s="869"/>
      <c r="V347" s="869"/>
      <c r="W347" s="869"/>
      <c r="X347" s="869"/>
      <c r="Y347" s="869"/>
      <c r="Z347" s="870"/>
      <c r="AA347" s="847"/>
      <c r="AB347" s="848"/>
      <c r="AC347" s="848"/>
      <c r="AD347" s="849"/>
      <c r="AE347" s="862"/>
      <c r="AF347" s="863"/>
      <c r="AG347" s="863"/>
      <c r="AH347" s="863"/>
      <c r="AI347" s="863"/>
      <c r="AJ347" s="863"/>
      <c r="AK347" s="863"/>
      <c r="AL347" s="863"/>
      <c r="AM347" s="864"/>
      <c r="AN347" s="868"/>
      <c r="AO347" s="869"/>
      <c r="AP347" s="869"/>
      <c r="AQ347" s="869"/>
      <c r="AR347" s="869"/>
      <c r="AS347" s="869"/>
      <c r="AT347" s="869"/>
      <c r="AU347" s="869"/>
      <c r="AV347" s="869"/>
      <c r="AW347" s="869"/>
      <c r="AX347" s="869"/>
      <c r="AY347" s="869"/>
      <c r="AZ347" s="869"/>
      <c r="BA347" s="869"/>
      <c r="BB347" s="870"/>
      <c r="BC347" s="847"/>
      <c r="BD347" s="848"/>
      <c r="BE347" s="848"/>
      <c r="BF347" s="849"/>
    </row>
    <row r="348" spans="2:58" s="155" customFormat="1" ht="13.5" customHeight="1">
      <c r="B348" s="156"/>
      <c r="C348" s="157"/>
      <c r="D348" s="865"/>
      <c r="E348" s="866"/>
      <c r="F348" s="866"/>
      <c r="G348" s="866"/>
      <c r="H348" s="866"/>
      <c r="I348" s="866"/>
      <c r="J348" s="866"/>
      <c r="K348" s="867"/>
      <c r="L348" s="871"/>
      <c r="M348" s="872"/>
      <c r="N348" s="872"/>
      <c r="O348" s="872"/>
      <c r="P348" s="872"/>
      <c r="Q348" s="872"/>
      <c r="R348" s="872"/>
      <c r="S348" s="872"/>
      <c r="T348" s="872"/>
      <c r="U348" s="872"/>
      <c r="V348" s="872"/>
      <c r="W348" s="872"/>
      <c r="X348" s="872"/>
      <c r="Y348" s="872"/>
      <c r="Z348" s="873"/>
      <c r="AA348" s="850"/>
      <c r="AB348" s="851"/>
      <c r="AC348" s="851"/>
      <c r="AD348" s="852"/>
      <c r="AE348" s="865"/>
      <c r="AF348" s="866"/>
      <c r="AG348" s="866"/>
      <c r="AH348" s="866"/>
      <c r="AI348" s="866"/>
      <c r="AJ348" s="866"/>
      <c r="AK348" s="866"/>
      <c r="AL348" s="866"/>
      <c r="AM348" s="867"/>
      <c r="AN348" s="871"/>
      <c r="AO348" s="872"/>
      <c r="AP348" s="872"/>
      <c r="AQ348" s="872"/>
      <c r="AR348" s="872"/>
      <c r="AS348" s="872"/>
      <c r="AT348" s="872"/>
      <c r="AU348" s="872"/>
      <c r="AV348" s="872"/>
      <c r="AW348" s="872"/>
      <c r="AX348" s="872"/>
      <c r="AY348" s="872"/>
      <c r="AZ348" s="872"/>
      <c r="BA348" s="872"/>
      <c r="BB348" s="873"/>
      <c r="BC348" s="850"/>
      <c r="BD348" s="851"/>
      <c r="BE348" s="851"/>
      <c r="BF348" s="852"/>
    </row>
    <row r="349" spans="2:58" s="155" customFormat="1" ht="13.5" customHeight="1">
      <c r="B349" s="156"/>
      <c r="C349" s="157"/>
      <c r="D349" s="865"/>
      <c r="E349" s="866"/>
      <c r="F349" s="866"/>
      <c r="G349" s="866"/>
      <c r="H349" s="866"/>
      <c r="I349" s="866"/>
      <c r="J349" s="866"/>
      <c r="K349" s="867"/>
      <c r="L349" s="856"/>
      <c r="M349" s="857"/>
      <c r="N349" s="857"/>
      <c r="O349" s="857"/>
      <c r="P349" s="857"/>
      <c r="Q349" s="857"/>
      <c r="R349" s="857"/>
      <c r="S349" s="857"/>
      <c r="T349" s="857"/>
      <c r="U349" s="857"/>
      <c r="V349" s="857"/>
      <c r="W349" s="857"/>
      <c r="X349" s="857"/>
      <c r="Y349" s="857"/>
      <c r="Z349" s="858"/>
      <c r="AA349" s="850"/>
      <c r="AB349" s="851"/>
      <c r="AC349" s="851"/>
      <c r="AD349" s="852"/>
      <c r="AE349" s="865"/>
      <c r="AF349" s="866"/>
      <c r="AG349" s="866"/>
      <c r="AH349" s="866"/>
      <c r="AI349" s="866"/>
      <c r="AJ349" s="866"/>
      <c r="AK349" s="866"/>
      <c r="AL349" s="866"/>
      <c r="AM349" s="867"/>
      <c r="AN349" s="856"/>
      <c r="AO349" s="857"/>
      <c r="AP349" s="857"/>
      <c r="AQ349" s="857"/>
      <c r="AR349" s="857"/>
      <c r="AS349" s="857"/>
      <c r="AT349" s="857"/>
      <c r="AU349" s="857"/>
      <c r="AV349" s="857"/>
      <c r="AW349" s="857"/>
      <c r="AX349" s="857"/>
      <c r="AY349" s="857"/>
      <c r="AZ349" s="857"/>
      <c r="BA349" s="857"/>
      <c r="BB349" s="858"/>
      <c r="BC349" s="850"/>
      <c r="BD349" s="851"/>
      <c r="BE349" s="851"/>
      <c r="BF349" s="852"/>
    </row>
    <row r="350" spans="2:58" s="155" customFormat="1" ht="13.5" customHeight="1">
      <c r="B350" s="156"/>
      <c r="C350" s="157"/>
      <c r="D350" s="859" t="s">
        <v>223</v>
      </c>
      <c r="E350" s="860"/>
      <c r="F350" s="860"/>
      <c r="G350" s="860"/>
      <c r="H350" s="860"/>
      <c r="I350" s="860"/>
      <c r="J350" s="860"/>
      <c r="K350" s="861"/>
      <c r="L350" s="711"/>
      <c r="M350" s="712"/>
      <c r="N350" s="712"/>
      <c r="O350" s="712"/>
      <c r="P350" s="712"/>
      <c r="Q350" s="712"/>
      <c r="R350" s="712"/>
      <c r="S350" s="712"/>
      <c r="T350" s="712"/>
      <c r="U350" s="712"/>
      <c r="V350" s="712"/>
      <c r="W350" s="712"/>
      <c r="X350" s="712"/>
      <c r="Y350" s="712"/>
      <c r="Z350" s="713"/>
      <c r="AA350" s="853"/>
      <c r="AB350" s="854"/>
      <c r="AC350" s="854"/>
      <c r="AD350" s="855"/>
      <c r="AE350" s="859" t="s">
        <v>223</v>
      </c>
      <c r="AF350" s="860"/>
      <c r="AG350" s="860"/>
      <c r="AH350" s="860"/>
      <c r="AI350" s="860"/>
      <c r="AJ350" s="860"/>
      <c r="AK350" s="860"/>
      <c r="AL350" s="860"/>
      <c r="AM350" s="861"/>
      <c r="AN350" s="711"/>
      <c r="AO350" s="712"/>
      <c r="AP350" s="712"/>
      <c r="AQ350" s="712"/>
      <c r="AR350" s="712"/>
      <c r="AS350" s="712"/>
      <c r="AT350" s="712"/>
      <c r="AU350" s="712"/>
      <c r="AV350" s="712"/>
      <c r="AW350" s="712"/>
      <c r="AX350" s="712"/>
      <c r="AY350" s="712"/>
      <c r="AZ350" s="712"/>
      <c r="BA350" s="712"/>
      <c r="BB350" s="713"/>
      <c r="BC350" s="853"/>
      <c r="BD350" s="854"/>
      <c r="BE350" s="854"/>
      <c r="BF350" s="855"/>
    </row>
    <row r="351" spans="2:58" s="155" customFormat="1" ht="13.5" customHeight="1">
      <c r="B351" s="156"/>
      <c r="C351" s="157"/>
      <c r="D351" s="862"/>
      <c r="E351" s="863"/>
      <c r="F351" s="863"/>
      <c r="G351" s="863"/>
      <c r="H351" s="863"/>
      <c r="I351" s="863"/>
      <c r="J351" s="863"/>
      <c r="K351" s="864"/>
      <c r="L351" s="868"/>
      <c r="M351" s="869"/>
      <c r="N351" s="869"/>
      <c r="O351" s="869"/>
      <c r="P351" s="869"/>
      <c r="Q351" s="869"/>
      <c r="R351" s="869"/>
      <c r="S351" s="869"/>
      <c r="T351" s="869"/>
      <c r="U351" s="869"/>
      <c r="V351" s="869"/>
      <c r="W351" s="869"/>
      <c r="X351" s="869"/>
      <c r="Y351" s="869"/>
      <c r="Z351" s="870"/>
      <c r="AA351" s="847"/>
      <c r="AB351" s="848"/>
      <c r="AC351" s="848"/>
      <c r="AD351" s="849"/>
      <c r="AE351" s="862"/>
      <c r="AF351" s="863"/>
      <c r="AG351" s="863"/>
      <c r="AH351" s="863"/>
      <c r="AI351" s="863"/>
      <c r="AJ351" s="863"/>
      <c r="AK351" s="863"/>
      <c r="AL351" s="863"/>
      <c r="AM351" s="864"/>
      <c r="AN351" s="868"/>
      <c r="AO351" s="869"/>
      <c r="AP351" s="869"/>
      <c r="AQ351" s="869"/>
      <c r="AR351" s="869"/>
      <c r="AS351" s="869"/>
      <c r="AT351" s="869"/>
      <c r="AU351" s="869"/>
      <c r="AV351" s="869"/>
      <c r="AW351" s="869"/>
      <c r="AX351" s="869"/>
      <c r="AY351" s="869"/>
      <c r="AZ351" s="869"/>
      <c r="BA351" s="869"/>
      <c r="BB351" s="870"/>
      <c r="BC351" s="847"/>
      <c r="BD351" s="848"/>
      <c r="BE351" s="848"/>
      <c r="BF351" s="849"/>
    </row>
    <row r="352" spans="2:58" s="155" customFormat="1" ht="13.5" customHeight="1">
      <c r="B352" s="156"/>
      <c r="C352" s="157"/>
      <c r="D352" s="865"/>
      <c r="E352" s="866"/>
      <c r="F352" s="866"/>
      <c r="G352" s="866"/>
      <c r="H352" s="866"/>
      <c r="I352" s="866"/>
      <c r="J352" s="866"/>
      <c r="K352" s="867"/>
      <c r="L352" s="871"/>
      <c r="M352" s="872"/>
      <c r="N352" s="872"/>
      <c r="O352" s="872"/>
      <c r="P352" s="872"/>
      <c r="Q352" s="872"/>
      <c r="R352" s="872"/>
      <c r="S352" s="872"/>
      <c r="T352" s="872"/>
      <c r="U352" s="872"/>
      <c r="V352" s="872"/>
      <c r="W352" s="872"/>
      <c r="X352" s="872"/>
      <c r="Y352" s="872"/>
      <c r="Z352" s="873"/>
      <c r="AA352" s="850"/>
      <c r="AB352" s="851"/>
      <c r="AC352" s="851"/>
      <c r="AD352" s="852"/>
      <c r="AE352" s="865"/>
      <c r="AF352" s="866"/>
      <c r="AG352" s="866"/>
      <c r="AH352" s="866"/>
      <c r="AI352" s="866"/>
      <c r="AJ352" s="866"/>
      <c r="AK352" s="866"/>
      <c r="AL352" s="866"/>
      <c r="AM352" s="867"/>
      <c r="AN352" s="871"/>
      <c r="AO352" s="872"/>
      <c r="AP352" s="872"/>
      <c r="AQ352" s="872"/>
      <c r="AR352" s="872"/>
      <c r="AS352" s="872"/>
      <c r="AT352" s="872"/>
      <c r="AU352" s="872"/>
      <c r="AV352" s="872"/>
      <c r="AW352" s="872"/>
      <c r="AX352" s="872"/>
      <c r="AY352" s="872"/>
      <c r="AZ352" s="872"/>
      <c r="BA352" s="872"/>
      <c r="BB352" s="873"/>
      <c r="BC352" s="850"/>
      <c r="BD352" s="851"/>
      <c r="BE352" s="851"/>
      <c r="BF352" s="852"/>
    </row>
    <row r="353" spans="2:58" s="155" customFormat="1" ht="13.5" customHeight="1">
      <c r="B353" s="156"/>
      <c r="C353" s="157"/>
      <c r="D353" s="865"/>
      <c r="E353" s="866"/>
      <c r="F353" s="866"/>
      <c r="G353" s="866"/>
      <c r="H353" s="866"/>
      <c r="I353" s="866"/>
      <c r="J353" s="866"/>
      <c r="K353" s="867"/>
      <c r="L353" s="856"/>
      <c r="M353" s="857"/>
      <c r="N353" s="857"/>
      <c r="O353" s="857"/>
      <c r="P353" s="857"/>
      <c r="Q353" s="857"/>
      <c r="R353" s="857"/>
      <c r="S353" s="857"/>
      <c r="T353" s="857"/>
      <c r="U353" s="857"/>
      <c r="V353" s="857"/>
      <c r="W353" s="857"/>
      <c r="X353" s="857"/>
      <c r="Y353" s="857"/>
      <c r="Z353" s="858"/>
      <c r="AA353" s="850"/>
      <c r="AB353" s="851"/>
      <c r="AC353" s="851"/>
      <c r="AD353" s="852"/>
      <c r="AE353" s="865"/>
      <c r="AF353" s="866"/>
      <c r="AG353" s="866"/>
      <c r="AH353" s="866"/>
      <c r="AI353" s="866"/>
      <c r="AJ353" s="866"/>
      <c r="AK353" s="866"/>
      <c r="AL353" s="866"/>
      <c r="AM353" s="867"/>
      <c r="AN353" s="856"/>
      <c r="AO353" s="857"/>
      <c r="AP353" s="857"/>
      <c r="AQ353" s="857"/>
      <c r="AR353" s="857"/>
      <c r="AS353" s="857"/>
      <c r="AT353" s="857"/>
      <c r="AU353" s="857"/>
      <c r="AV353" s="857"/>
      <c r="AW353" s="857"/>
      <c r="AX353" s="857"/>
      <c r="AY353" s="857"/>
      <c r="AZ353" s="857"/>
      <c r="BA353" s="857"/>
      <c r="BB353" s="858"/>
      <c r="BC353" s="850"/>
      <c r="BD353" s="851"/>
      <c r="BE353" s="851"/>
      <c r="BF353" s="852"/>
    </row>
    <row r="354" spans="2:58" s="155" customFormat="1" ht="13.5" customHeight="1">
      <c r="B354" s="156"/>
      <c r="C354" s="157"/>
      <c r="D354" s="859" t="s">
        <v>223</v>
      </c>
      <c r="E354" s="860"/>
      <c r="F354" s="860"/>
      <c r="G354" s="860"/>
      <c r="H354" s="860"/>
      <c r="I354" s="860"/>
      <c r="J354" s="860"/>
      <c r="K354" s="861"/>
      <c r="L354" s="711"/>
      <c r="M354" s="712"/>
      <c r="N354" s="712"/>
      <c r="O354" s="712"/>
      <c r="P354" s="712"/>
      <c r="Q354" s="712"/>
      <c r="R354" s="712"/>
      <c r="S354" s="712"/>
      <c r="T354" s="712"/>
      <c r="U354" s="712"/>
      <c r="V354" s="712"/>
      <c r="W354" s="712"/>
      <c r="X354" s="712"/>
      <c r="Y354" s="712"/>
      <c r="Z354" s="713"/>
      <c r="AA354" s="853"/>
      <c r="AB354" s="854"/>
      <c r="AC354" s="854"/>
      <c r="AD354" s="855"/>
      <c r="AE354" s="859" t="s">
        <v>223</v>
      </c>
      <c r="AF354" s="860"/>
      <c r="AG354" s="860"/>
      <c r="AH354" s="860"/>
      <c r="AI354" s="860"/>
      <c r="AJ354" s="860"/>
      <c r="AK354" s="860"/>
      <c r="AL354" s="860"/>
      <c r="AM354" s="861"/>
      <c r="AN354" s="711"/>
      <c r="AO354" s="712"/>
      <c r="AP354" s="712"/>
      <c r="AQ354" s="712"/>
      <c r="AR354" s="712"/>
      <c r="AS354" s="712"/>
      <c r="AT354" s="712"/>
      <c r="AU354" s="712"/>
      <c r="AV354" s="712"/>
      <c r="AW354" s="712"/>
      <c r="AX354" s="712"/>
      <c r="AY354" s="712"/>
      <c r="AZ354" s="712"/>
      <c r="BA354" s="712"/>
      <c r="BB354" s="713"/>
      <c r="BC354" s="853"/>
      <c r="BD354" s="854"/>
      <c r="BE354" s="854"/>
      <c r="BF354" s="855"/>
    </row>
    <row r="355" spans="2:58" s="155" customFormat="1" ht="13.5" customHeight="1">
      <c r="B355" s="156"/>
      <c r="C355" s="157"/>
      <c r="D355" s="862"/>
      <c r="E355" s="863"/>
      <c r="F355" s="863"/>
      <c r="G355" s="863"/>
      <c r="H355" s="863"/>
      <c r="I355" s="863"/>
      <c r="J355" s="863"/>
      <c r="K355" s="864"/>
      <c r="L355" s="868"/>
      <c r="M355" s="869"/>
      <c r="N355" s="869"/>
      <c r="O355" s="869"/>
      <c r="P355" s="869"/>
      <c r="Q355" s="869"/>
      <c r="R355" s="869"/>
      <c r="S355" s="869"/>
      <c r="T355" s="869"/>
      <c r="U355" s="869"/>
      <c r="V355" s="869"/>
      <c r="W355" s="869"/>
      <c r="X355" s="869"/>
      <c r="Y355" s="869"/>
      <c r="Z355" s="870"/>
      <c r="AA355" s="847"/>
      <c r="AB355" s="848"/>
      <c r="AC355" s="848"/>
      <c r="AD355" s="849"/>
      <c r="AE355" s="862"/>
      <c r="AF355" s="863"/>
      <c r="AG355" s="863"/>
      <c r="AH355" s="863"/>
      <c r="AI355" s="863"/>
      <c r="AJ355" s="863"/>
      <c r="AK355" s="863"/>
      <c r="AL355" s="863"/>
      <c r="AM355" s="864"/>
      <c r="AN355" s="868"/>
      <c r="AO355" s="869"/>
      <c r="AP355" s="869"/>
      <c r="AQ355" s="869"/>
      <c r="AR355" s="869"/>
      <c r="AS355" s="869"/>
      <c r="AT355" s="869"/>
      <c r="AU355" s="869"/>
      <c r="AV355" s="869"/>
      <c r="AW355" s="869"/>
      <c r="AX355" s="869"/>
      <c r="AY355" s="869"/>
      <c r="AZ355" s="869"/>
      <c r="BA355" s="869"/>
      <c r="BB355" s="870"/>
      <c r="BC355" s="847"/>
      <c r="BD355" s="848"/>
      <c r="BE355" s="848"/>
      <c r="BF355" s="849"/>
    </row>
    <row r="356" spans="2:58" s="155" customFormat="1" ht="13.5" customHeight="1">
      <c r="B356" s="156"/>
      <c r="C356" s="157"/>
      <c r="D356" s="865"/>
      <c r="E356" s="866"/>
      <c r="F356" s="866"/>
      <c r="G356" s="866"/>
      <c r="H356" s="866"/>
      <c r="I356" s="866"/>
      <c r="J356" s="866"/>
      <c r="K356" s="867"/>
      <c r="L356" s="871"/>
      <c r="M356" s="872"/>
      <c r="N356" s="872"/>
      <c r="O356" s="872"/>
      <c r="P356" s="872"/>
      <c r="Q356" s="872"/>
      <c r="R356" s="872"/>
      <c r="S356" s="872"/>
      <c r="T356" s="872"/>
      <c r="U356" s="872"/>
      <c r="V356" s="872"/>
      <c r="W356" s="872"/>
      <c r="X356" s="872"/>
      <c r="Y356" s="872"/>
      <c r="Z356" s="873"/>
      <c r="AA356" s="850"/>
      <c r="AB356" s="851"/>
      <c r="AC356" s="851"/>
      <c r="AD356" s="852"/>
      <c r="AE356" s="865"/>
      <c r="AF356" s="866"/>
      <c r="AG356" s="866"/>
      <c r="AH356" s="866"/>
      <c r="AI356" s="866"/>
      <c r="AJ356" s="866"/>
      <c r="AK356" s="866"/>
      <c r="AL356" s="866"/>
      <c r="AM356" s="867"/>
      <c r="AN356" s="871"/>
      <c r="AO356" s="872"/>
      <c r="AP356" s="872"/>
      <c r="AQ356" s="872"/>
      <c r="AR356" s="872"/>
      <c r="AS356" s="872"/>
      <c r="AT356" s="872"/>
      <c r="AU356" s="872"/>
      <c r="AV356" s="872"/>
      <c r="AW356" s="872"/>
      <c r="AX356" s="872"/>
      <c r="AY356" s="872"/>
      <c r="AZ356" s="872"/>
      <c r="BA356" s="872"/>
      <c r="BB356" s="873"/>
      <c r="BC356" s="850"/>
      <c r="BD356" s="851"/>
      <c r="BE356" s="851"/>
      <c r="BF356" s="852"/>
    </row>
    <row r="357" spans="2:58" s="155" customFormat="1" ht="13.5" customHeight="1">
      <c r="B357" s="156"/>
      <c r="C357" s="157"/>
      <c r="D357" s="865"/>
      <c r="E357" s="866"/>
      <c r="F357" s="866"/>
      <c r="G357" s="866"/>
      <c r="H357" s="866"/>
      <c r="I357" s="866"/>
      <c r="J357" s="866"/>
      <c r="K357" s="867"/>
      <c r="L357" s="856"/>
      <c r="M357" s="857"/>
      <c r="N357" s="857"/>
      <c r="O357" s="857"/>
      <c r="P357" s="857"/>
      <c r="Q357" s="857"/>
      <c r="R357" s="857"/>
      <c r="S357" s="857"/>
      <c r="T357" s="857"/>
      <c r="U357" s="857"/>
      <c r="V357" s="857"/>
      <c r="W357" s="857"/>
      <c r="X357" s="857"/>
      <c r="Y357" s="857"/>
      <c r="Z357" s="858"/>
      <c r="AA357" s="850"/>
      <c r="AB357" s="851"/>
      <c r="AC357" s="851"/>
      <c r="AD357" s="852"/>
      <c r="AE357" s="865"/>
      <c r="AF357" s="866"/>
      <c r="AG357" s="866"/>
      <c r="AH357" s="866"/>
      <c r="AI357" s="866"/>
      <c r="AJ357" s="866"/>
      <c r="AK357" s="866"/>
      <c r="AL357" s="866"/>
      <c r="AM357" s="867"/>
      <c r="AN357" s="856"/>
      <c r="AO357" s="857"/>
      <c r="AP357" s="857"/>
      <c r="AQ357" s="857"/>
      <c r="AR357" s="857"/>
      <c r="AS357" s="857"/>
      <c r="AT357" s="857"/>
      <c r="AU357" s="857"/>
      <c r="AV357" s="857"/>
      <c r="AW357" s="857"/>
      <c r="AX357" s="857"/>
      <c r="AY357" s="857"/>
      <c r="AZ357" s="857"/>
      <c r="BA357" s="857"/>
      <c r="BB357" s="858"/>
      <c r="BC357" s="850"/>
      <c r="BD357" s="851"/>
      <c r="BE357" s="851"/>
      <c r="BF357" s="852"/>
    </row>
    <row r="358" spans="2:58" s="155" customFormat="1" ht="13.5" customHeight="1">
      <c r="B358" s="156"/>
      <c r="C358" s="157"/>
      <c r="D358" s="859" t="s">
        <v>223</v>
      </c>
      <c r="E358" s="860"/>
      <c r="F358" s="860"/>
      <c r="G358" s="860"/>
      <c r="H358" s="860"/>
      <c r="I358" s="860"/>
      <c r="J358" s="860"/>
      <c r="K358" s="861"/>
      <c r="L358" s="711"/>
      <c r="M358" s="712"/>
      <c r="N358" s="712"/>
      <c r="O358" s="712"/>
      <c r="P358" s="712"/>
      <c r="Q358" s="712"/>
      <c r="R358" s="712"/>
      <c r="S358" s="712"/>
      <c r="T358" s="712"/>
      <c r="U358" s="712"/>
      <c r="V358" s="712"/>
      <c r="W358" s="712"/>
      <c r="X358" s="712"/>
      <c r="Y358" s="712"/>
      <c r="Z358" s="713"/>
      <c r="AA358" s="853"/>
      <c r="AB358" s="854"/>
      <c r="AC358" s="854"/>
      <c r="AD358" s="855"/>
      <c r="AE358" s="859" t="s">
        <v>223</v>
      </c>
      <c r="AF358" s="860"/>
      <c r="AG358" s="860"/>
      <c r="AH358" s="860"/>
      <c r="AI358" s="860"/>
      <c r="AJ358" s="860"/>
      <c r="AK358" s="860"/>
      <c r="AL358" s="860"/>
      <c r="AM358" s="861"/>
      <c r="AN358" s="711"/>
      <c r="AO358" s="712"/>
      <c r="AP358" s="712"/>
      <c r="AQ358" s="712"/>
      <c r="AR358" s="712"/>
      <c r="AS358" s="712"/>
      <c r="AT358" s="712"/>
      <c r="AU358" s="712"/>
      <c r="AV358" s="712"/>
      <c r="AW358" s="712"/>
      <c r="AX358" s="712"/>
      <c r="AY358" s="712"/>
      <c r="AZ358" s="712"/>
      <c r="BA358" s="712"/>
      <c r="BB358" s="713"/>
      <c r="BC358" s="853"/>
      <c r="BD358" s="854"/>
      <c r="BE358" s="854"/>
      <c r="BF358" s="855"/>
    </row>
    <row r="359" spans="2:58" s="155" customFormat="1" ht="13.5" customHeight="1">
      <c r="B359" s="156"/>
      <c r="C359" s="157"/>
      <c r="D359" s="862"/>
      <c r="E359" s="863"/>
      <c r="F359" s="863"/>
      <c r="G359" s="863"/>
      <c r="H359" s="863"/>
      <c r="I359" s="863"/>
      <c r="J359" s="863"/>
      <c r="K359" s="864"/>
      <c r="L359" s="868"/>
      <c r="M359" s="869"/>
      <c r="N359" s="869"/>
      <c r="O359" s="869"/>
      <c r="P359" s="869"/>
      <c r="Q359" s="869"/>
      <c r="R359" s="869"/>
      <c r="S359" s="869"/>
      <c r="T359" s="869"/>
      <c r="U359" s="869"/>
      <c r="V359" s="869"/>
      <c r="W359" s="869"/>
      <c r="X359" s="869"/>
      <c r="Y359" s="869"/>
      <c r="Z359" s="870"/>
      <c r="AA359" s="847"/>
      <c r="AB359" s="848"/>
      <c r="AC359" s="848"/>
      <c r="AD359" s="849"/>
      <c r="AE359" s="862"/>
      <c r="AF359" s="863"/>
      <c r="AG359" s="863"/>
      <c r="AH359" s="863"/>
      <c r="AI359" s="863"/>
      <c r="AJ359" s="863"/>
      <c r="AK359" s="863"/>
      <c r="AL359" s="863"/>
      <c r="AM359" s="864"/>
      <c r="AN359" s="868"/>
      <c r="AO359" s="869"/>
      <c r="AP359" s="869"/>
      <c r="AQ359" s="869"/>
      <c r="AR359" s="869"/>
      <c r="AS359" s="869"/>
      <c r="AT359" s="869"/>
      <c r="AU359" s="869"/>
      <c r="AV359" s="869"/>
      <c r="AW359" s="869"/>
      <c r="AX359" s="869"/>
      <c r="AY359" s="869"/>
      <c r="AZ359" s="869"/>
      <c r="BA359" s="869"/>
      <c r="BB359" s="870"/>
      <c r="BC359" s="847"/>
      <c r="BD359" s="848"/>
      <c r="BE359" s="848"/>
      <c r="BF359" s="849"/>
    </row>
    <row r="360" spans="2:58" s="155" customFormat="1" ht="13.5" customHeight="1">
      <c r="B360" s="156"/>
      <c r="C360" s="157"/>
      <c r="D360" s="865"/>
      <c r="E360" s="866"/>
      <c r="F360" s="866"/>
      <c r="G360" s="866"/>
      <c r="H360" s="866"/>
      <c r="I360" s="866"/>
      <c r="J360" s="866"/>
      <c r="K360" s="867"/>
      <c r="L360" s="871"/>
      <c r="M360" s="872"/>
      <c r="N360" s="872"/>
      <c r="O360" s="872"/>
      <c r="P360" s="872"/>
      <c r="Q360" s="872"/>
      <c r="R360" s="872"/>
      <c r="S360" s="872"/>
      <c r="T360" s="872"/>
      <c r="U360" s="872"/>
      <c r="V360" s="872"/>
      <c r="W360" s="872"/>
      <c r="X360" s="872"/>
      <c r="Y360" s="872"/>
      <c r="Z360" s="873"/>
      <c r="AA360" s="850"/>
      <c r="AB360" s="851"/>
      <c r="AC360" s="851"/>
      <c r="AD360" s="852"/>
      <c r="AE360" s="865"/>
      <c r="AF360" s="866"/>
      <c r="AG360" s="866"/>
      <c r="AH360" s="866"/>
      <c r="AI360" s="866"/>
      <c r="AJ360" s="866"/>
      <c r="AK360" s="866"/>
      <c r="AL360" s="866"/>
      <c r="AM360" s="867"/>
      <c r="AN360" s="871"/>
      <c r="AO360" s="872"/>
      <c r="AP360" s="872"/>
      <c r="AQ360" s="872"/>
      <c r="AR360" s="872"/>
      <c r="AS360" s="872"/>
      <c r="AT360" s="872"/>
      <c r="AU360" s="872"/>
      <c r="AV360" s="872"/>
      <c r="AW360" s="872"/>
      <c r="AX360" s="872"/>
      <c r="AY360" s="872"/>
      <c r="AZ360" s="872"/>
      <c r="BA360" s="872"/>
      <c r="BB360" s="873"/>
      <c r="BC360" s="850"/>
      <c r="BD360" s="851"/>
      <c r="BE360" s="851"/>
      <c r="BF360" s="852"/>
    </row>
    <row r="361" spans="2:58" s="155" customFormat="1" ht="13.5" customHeight="1">
      <c r="B361" s="156"/>
      <c r="C361" s="157"/>
      <c r="D361" s="865"/>
      <c r="E361" s="866"/>
      <c r="F361" s="866"/>
      <c r="G361" s="866"/>
      <c r="H361" s="866"/>
      <c r="I361" s="866"/>
      <c r="J361" s="866"/>
      <c r="K361" s="867"/>
      <c r="L361" s="856"/>
      <c r="M361" s="857"/>
      <c r="N361" s="857"/>
      <c r="O361" s="857"/>
      <c r="P361" s="857"/>
      <c r="Q361" s="857"/>
      <c r="R361" s="857"/>
      <c r="S361" s="857"/>
      <c r="T361" s="857"/>
      <c r="U361" s="857"/>
      <c r="V361" s="857"/>
      <c r="W361" s="857"/>
      <c r="X361" s="857"/>
      <c r="Y361" s="857"/>
      <c r="Z361" s="858"/>
      <c r="AA361" s="850"/>
      <c r="AB361" s="851"/>
      <c r="AC361" s="851"/>
      <c r="AD361" s="852"/>
      <c r="AE361" s="865"/>
      <c r="AF361" s="866"/>
      <c r="AG361" s="866"/>
      <c r="AH361" s="866"/>
      <c r="AI361" s="866"/>
      <c r="AJ361" s="866"/>
      <c r="AK361" s="866"/>
      <c r="AL361" s="866"/>
      <c r="AM361" s="867"/>
      <c r="AN361" s="856"/>
      <c r="AO361" s="857"/>
      <c r="AP361" s="857"/>
      <c r="AQ361" s="857"/>
      <c r="AR361" s="857"/>
      <c r="AS361" s="857"/>
      <c r="AT361" s="857"/>
      <c r="AU361" s="857"/>
      <c r="AV361" s="857"/>
      <c r="AW361" s="857"/>
      <c r="AX361" s="857"/>
      <c r="AY361" s="857"/>
      <c r="AZ361" s="857"/>
      <c r="BA361" s="857"/>
      <c r="BB361" s="858"/>
      <c r="BC361" s="850"/>
      <c r="BD361" s="851"/>
      <c r="BE361" s="851"/>
      <c r="BF361" s="852"/>
    </row>
    <row r="362" spans="2:58" s="155" customFormat="1" ht="13.5" customHeight="1">
      <c r="B362" s="156"/>
      <c r="C362" s="157"/>
      <c r="D362" s="859" t="s">
        <v>223</v>
      </c>
      <c r="E362" s="860"/>
      <c r="F362" s="860"/>
      <c r="G362" s="860"/>
      <c r="H362" s="860"/>
      <c r="I362" s="860"/>
      <c r="J362" s="860"/>
      <c r="K362" s="861"/>
      <c r="L362" s="711"/>
      <c r="M362" s="712"/>
      <c r="N362" s="712"/>
      <c r="O362" s="712"/>
      <c r="P362" s="712"/>
      <c r="Q362" s="712"/>
      <c r="R362" s="712"/>
      <c r="S362" s="712"/>
      <c r="T362" s="712"/>
      <c r="U362" s="712"/>
      <c r="V362" s="712"/>
      <c r="W362" s="712"/>
      <c r="X362" s="712"/>
      <c r="Y362" s="712"/>
      <c r="Z362" s="713"/>
      <c r="AA362" s="853"/>
      <c r="AB362" s="854"/>
      <c r="AC362" s="854"/>
      <c r="AD362" s="855"/>
      <c r="AE362" s="859" t="s">
        <v>223</v>
      </c>
      <c r="AF362" s="860"/>
      <c r="AG362" s="860"/>
      <c r="AH362" s="860"/>
      <c r="AI362" s="860"/>
      <c r="AJ362" s="860"/>
      <c r="AK362" s="860"/>
      <c r="AL362" s="860"/>
      <c r="AM362" s="861"/>
      <c r="AN362" s="711"/>
      <c r="AO362" s="712"/>
      <c r="AP362" s="712"/>
      <c r="AQ362" s="712"/>
      <c r="AR362" s="712"/>
      <c r="AS362" s="712"/>
      <c r="AT362" s="712"/>
      <c r="AU362" s="712"/>
      <c r="AV362" s="712"/>
      <c r="AW362" s="712"/>
      <c r="AX362" s="712"/>
      <c r="AY362" s="712"/>
      <c r="AZ362" s="712"/>
      <c r="BA362" s="712"/>
      <c r="BB362" s="713"/>
      <c r="BC362" s="853"/>
      <c r="BD362" s="854"/>
      <c r="BE362" s="854"/>
      <c r="BF362" s="855"/>
    </row>
    <row r="363" spans="2:58" s="155" customFormat="1" ht="13.5" customHeight="1">
      <c r="B363" s="156"/>
      <c r="C363" s="157"/>
      <c r="D363" s="862"/>
      <c r="E363" s="863"/>
      <c r="F363" s="863"/>
      <c r="G363" s="863"/>
      <c r="H363" s="863"/>
      <c r="I363" s="863"/>
      <c r="J363" s="863"/>
      <c r="K363" s="864"/>
      <c r="L363" s="868"/>
      <c r="M363" s="869"/>
      <c r="N363" s="869"/>
      <c r="O363" s="869"/>
      <c r="P363" s="869"/>
      <c r="Q363" s="869"/>
      <c r="R363" s="869"/>
      <c r="S363" s="869"/>
      <c r="T363" s="869"/>
      <c r="U363" s="869"/>
      <c r="V363" s="869"/>
      <c r="W363" s="869"/>
      <c r="X363" s="869"/>
      <c r="Y363" s="869"/>
      <c r="Z363" s="870"/>
      <c r="AA363" s="847"/>
      <c r="AB363" s="848"/>
      <c r="AC363" s="848"/>
      <c r="AD363" s="849"/>
      <c r="AE363" s="862"/>
      <c r="AF363" s="863"/>
      <c r="AG363" s="863"/>
      <c r="AH363" s="863"/>
      <c r="AI363" s="863"/>
      <c r="AJ363" s="863"/>
      <c r="AK363" s="863"/>
      <c r="AL363" s="863"/>
      <c r="AM363" s="864"/>
      <c r="AN363" s="868"/>
      <c r="AO363" s="869"/>
      <c r="AP363" s="869"/>
      <c r="AQ363" s="869"/>
      <c r="AR363" s="869"/>
      <c r="AS363" s="869"/>
      <c r="AT363" s="869"/>
      <c r="AU363" s="869"/>
      <c r="AV363" s="869"/>
      <c r="AW363" s="869"/>
      <c r="AX363" s="869"/>
      <c r="AY363" s="869"/>
      <c r="AZ363" s="869"/>
      <c r="BA363" s="869"/>
      <c r="BB363" s="870"/>
      <c r="BC363" s="847"/>
      <c r="BD363" s="848"/>
      <c r="BE363" s="848"/>
      <c r="BF363" s="849"/>
    </row>
    <row r="364" spans="2:58" s="155" customFormat="1" ht="13.5" customHeight="1">
      <c r="B364" s="156"/>
      <c r="C364" s="157"/>
      <c r="D364" s="865"/>
      <c r="E364" s="866"/>
      <c r="F364" s="866"/>
      <c r="G364" s="866"/>
      <c r="H364" s="866"/>
      <c r="I364" s="866"/>
      <c r="J364" s="866"/>
      <c r="K364" s="867"/>
      <c r="L364" s="871"/>
      <c r="M364" s="872"/>
      <c r="N364" s="872"/>
      <c r="O364" s="872"/>
      <c r="P364" s="872"/>
      <c r="Q364" s="872"/>
      <c r="R364" s="872"/>
      <c r="S364" s="872"/>
      <c r="T364" s="872"/>
      <c r="U364" s="872"/>
      <c r="V364" s="872"/>
      <c r="W364" s="872"/>
      <c r="X364" s="872"/>
      <c r="Y364" s="872"/>
      <c r="Z364" s="873"/>
      <c r="AA364" s="850"/>
      <c r="AB364" s="851"/>
      <c r="AC364" s="851"/>
      <c r="AD364" s="852"/>
      <c r="AE364" s="865"/>
      <c r="AF364" s="866"/>
      <c r="AG364" s="866"/>
      <c r="AH364" s="866"/>
      <c r="AI364" s="866"/>
      <c r="AJ364" s="866"/>
      <c r="AK364" s="866"/>
      <c r="AL364" s="866"/>
      <c r="AM364" s="867"/>
      <c r="AN364" s="871"/>
      <c r="AO364" s="872"/>
      <c r="AP364" s="872"/>
      <c r="AQ364" s="872"/>
      <c r="AR364" s="872"/>
      <c r="AS364" s="872"/>
      <c r="AT364" s="872"/>
      <c r="AU364" s="872"/>
      <c r="AV364" s="872"/>
      <c r="AW364" s="872"/>
      <c r="AX364" s="872"/>
      <c r="AY364" s="872"/>
      <c r="AZ364" s="872"/>
      <c r="BA364" s="872"/>
      <c r="BB364" s="873"/>
      <c r="BC364" s="850"/>
      <c r="BD364" s="851"/>
      <c r="BE364" s="851"/>
      <c r="BF364" s="852"/>
    </row>
    <row r="365" spans="2:58" s="155" customFormat="1" ht="13.5" customHeight="1">
      <c r="B365" s="156"/>
      <c r="C365" s="157"/>
      <c r="D365" s="865"/>
      <c r="E365" s="866"/>
      <c r="F365" s="866"/>
      <c r="G365" s="866"/>
      <c r="H365" s="866"/>
      <c r="I365" s="866"/>
      <c r="J365" s="866"/>
      <c r="K365" s="867"/>
      <c r="L365" s="856"/>
      <c r="M365" s="857"/>
      <c r="N365" s="857"/>
      <c r="O365" s="857"/>
      <c r="P365" s="857"/>
      <c r="Q365" s="857"/>
      <c r="R365" s="857"/>
      <c r="S365" s="857"/>
      <c r="T365" s="857"/>
      <c r="U365" s="857"/>
      <c r="V365" s="857"/>
      <c r="W365" s="857"/>
      <c r="X365" s="857"/>
      <c r="Y365" s="857"/>
      <c r="Z365" s="858"/>
      <c r="AA365" s="850"/>
      <c r="AB365" s="851"/>
      <c r="AC365" s="851"/>
      <c r="AD365" s="852"/>
      <c r="AE365" s="865"/>
      <c r="AF365" s="866"/>
      <c r="AG365" s="866"/>
      <c r="AH365" s="866"/>
      <c r="AI365" s="866"/>
      <c r="AJ365" s="866"/>
      <c r="AK365" s="866"/>
      <c r="AL365" s="866"/>
      <c r="AM365" s="867"/>
      <c r="AN365" s="856"/>
      <c r="AO365" s="857"/>
      <c r="AP365" s="857"/>
      <c r="AQ365" s="857"/>
      <c r="AR365" s="857"/>
      <c r="AS365" s="857"/>
      <c r="AT365" s="857"/>
      <c r="AU365" s="857"/>
      <c r="AV365" s="857"/>
      <c r="AW365" s="857"/>
      <c r="AX365" s="857"/>
      <c r="AY365" s="857"/>
      <c r="AZ365" s="857"/>
      <c r="BA365" s="857"/>
      <c r="BB365" s="858"/>
      <c r="BC365" s="850"/>
      <c r="BD365" s="851"/>
      <c r="BE365" s="851"/>
      <c r="BF365" s="852"/>
    </row>
    <row r="366" spans="2:58" s="155" customFormat="1" ht="13.5" customHeight="1">
      <c r="B366" s="156"/>
      <c r="C366" s="157"/>
      <c r="D366" s="859" t="s">
        <v>223</v>
      </c>
      <c r="E366" s="860"/>
      <c r="F366" s="860"/>
      <c r="G366" s="860"/>
      <c r="H366" s="860"/>
      <c r="I366" s="860"/>
      <c r="J366" s="860"/>
      <c r="K366" s="861"/>
      <c r="L366" s="711"/>
      <c r="M366" s="712"/>
      <c r="N366" s="712"/>
      <c r="O366" s="712"/>
      <c r="P366" s="712"/>
      <c r="Q366" s="712"/>
      <c r="R366" s="712"/>
      <c r="S366" s="712"/>
      <c r="T366" s="712"/>
      <c r="U366" s="712"/>
      <c r="V366" s="712"/>
      <c r="W366" s="712"/>
      <c r="X366" s="712"/>
      <c r="Y366" s="712"/>
      <c r="Z366" s="713"/>
      <c r="AA366" s="853"/>
      <c r="AB366" s="854"/>
      <c r="AC366" s="854"/>
      <c r="AD366" s="855"/>
      <c r="AE366" s="859" t="s">
        <v>232</v>
      </c>
      <c r="AF366" s="860"/>
      <c r="AG366" s="860"/>
      <c r="AH366" s="860"/>
      <c r="AI366" s="860"/>
      <c r="AJ366" s="860"/>
      <c r="AK366" s="860"/>
      <c r="AL366" s="860"/>
      <c r="AM366" s="861"/>
      <c r="AN366" s="711"/>
      <c r="AO366" s="712"/>
      <c r="AP366" s="712"/>
      <c r="AQ366" s="712"/>
      <c r="AR366" s="712"/>
      <c r="AS366" s="712"/>
      <c r="AT366" s="712"/>
      <c r="AU366" s="712"/>
      <c r="AV366" s="712"/>
      <c r="AW366" s="712"/>
      <c r="AX366" s="712"/>
      <c r="AY366" s="712"/>
      <c r="AZ366" s="712"/>
      <c r="BA366" s="712"/>
      <c r="BB366" s="713"/>
      <c r="BC366" s="853"/>
      <c r="BD366" s="854"/>
      <c r="BE366" s="854"/>
      <c r="BF366" s="855"/>
    </row>
    <row r="367" spans="2:58" s="155" customFormat="1" ht="13.5" customHeight="1">
      <c r="B367" s="156"/>
      <c r="C367" s="157"/>
      <c r="D367" s="862"/>
      <c r="E367" s="863"/>
      <c r="F367" s="863"/>
      <c r="G367" s="863"/>
      <c r="H367" s="863"/>
      <c r="I367" s="863"/>
      <c r="J367" s="863"/>
      <c r="K367" s="864"/>
      <c r="L367" s="868"/>
      <c r="M367" s="869"/>
      <c r="N367" s="869"/>
      <c r="O367" s="869"/>
      <c r="P367" s="869"/>
      <c r="Q367" s="869"/>
      <c r="R367" s="869"/>
      <c r="S367" s="869"/>
      <c r="T367" s="869"/>
      <c r="U367" s="869"/>
      <c r="V367" s="869"/>
      <c r="W367" s="869"/>
      <c r="X367" s="869"/>
      <c r="Y367" s="869"/>
      <c r="Z367" s="870"/>
      <c r="AA367" s="847"/>
      <c r="AB367" s="848"/>
      <c r="AC367" s="848"/>
      <c r="AD367" s="849"/>
      <c r="AE367" s="862"/>
      <c r="AF367" s="863"/>
      <c r="AG367" s="863"/>
      <c r="AH367" s="863"/>
      <c r="AI367" s="863"/>
      <c r="AJ367" s="863"/>
      <c r="AK367" s="863"/>
      <c r="AL367" s="863"/>
      <c r="AM367" s="864"/>
      <c r="AN367" s="868"/>
      <c r="AO367" s="869"/>
      <c r="AP367" s="869"/>
      <c r="AQ367" s="869"/>
      <c r="AR367" s="869"/>
      <c r="AS367" s="869"/>
      <c r="AT367" s="869"/>
      <c r="AU367" s="869"/>
      <c r="AV367" s="869"/>
      <c r="AW367" s="869"/>
      <c r="AX367" s="869"/>
      <c r="AY367" s="869"/>
      <c r="AZ367" s="869"/>
      <c r="BA367" s="869"/>
      <c r="BB367" s="870"/>
      <c r="BC367" s="847"/>
      <c r="BD367" s="848"/>
      <c r="BE367" s="848"/>
      <c r="BF367" s="849"/>
    </row>
    <row r="368" spans="2:58" s="155" customFormat="1" ht="13.5" customHeight="1">
      <c r="B368" s="156"/>
      <c r="C368" s="157"/>
      <c r="D368" s="865"/>
      <c r="E368" s="866"/>
      <c r="F368" s="866"/>
      <c r="G368" s="866"/>
      <c r="H368" s="866"/>
      <c r="I368" s="866"/>
      <c r="J368" s="866"/>
      <c r="K368" s="867"/>
      <c r="L368" s="871"/>
      <c r="M368" s="872"/>
      <c r="N368" s="872"/>
      <c r="O368" s="872"/>
      <c r="P368" s="872"/>
      <c r="Q368" s="872"/>
      <c r="R368" s="872"/>
      <c r="S368" s="872"/>
      <c r="T368" s="872"/>
      <c r="U368" s="872"/>
      <c r="V368" s="872"/>
      <c r="W368" s="872"/>
      <c r="X368" s="872"/>
      <c r="Y368" s="872"/>
      <c r="Z368" s="873"/>
      <c r="AA368" s="850"/>
      <c r="AB368" s="851"/>
      <c r="AC368" s="851"/>
      <c r="AD368" s="852"/>
      <c r="AE368" s="865"/>
      <c r="AF368" s="866"/>
      <c r="AG368" s="866"/>
      <c r="AH368" s="866"/>
      <c r="AI368" s="866"/>
      <c r="AJ368" s="866"/>
      <c r="AK368" s="866"/>
      <c r="AL368" s="866"/>
      <c r="AM368" s="867"/>
      <c r="AN368" s="871"/>
      <c r="AO368" s="872"/>
      <c r="AP368" s="872"/>
      <c r="AQ368" s="872"/>
      <c r="AR368" s="872"/>
      <c r="AS368" s="872"/>
      <c r="AT368" s="872"/>
      <c r="AU368" s="872"/>
      <c r="AV368" s="872"/>
      <c r="AW368" s="872"/>
      <c r="AX368" s="872"/>
      <c r="AY368" s="872"/>
      <c r="AZ368" s="872"/>
      <c r="BA368" s="872"/>
      <c r="BB368" s="873"/>
      <c r="BC368" s="850"/>
      <c r="BD368" s="851"/>
      <c r="BE368" s="851"/>
      <c r="BF368" s="852"/>
    </row>
    <row r="369" spans="2:58" s="155" customFormat="1" ht="13.5" customHeight="1">
      <c r="B369" s="156"/>
      <c r="C369" s="157"/>
      <c r="D369" s="865"/>
      <c r="E369" s="866"/>
      <c r="F369" s="866"/>
      <c r="G369" s="866"/>
      <c r="H369" s="866"/>
      <c r="I369" s="866"/>
      <c r="J369" s="866"/>
      <c r="K369" s="867"/>
      <c r="L369" s="856"/>
      <c r="M369" s="857"/>
      <c r="N369" s="857"/>
      <c r="O369" s="857"/>
      <c r="P369" s="857"/>
      <c r="Q369" s="857"/>
      <c r="R369" s="857"/>
      <c r="S369" s="857"/>
      <c r="T369" s="857"/>
      <c r="U369" s="857"/>
      <c r="V369" s="857"/>
      <c r="W369" s="857"/>
      <c r="X369" s="857"/>
      <c r="Y369" s="857"/>
      <c r="Z369" s="858"/>
      <c r="AA369" s="850"/>
      <c r="AB369" s="851"/>
      <c r="AC369" s="851"/>
      <c r="AD369" s="852"/>
      <c r="AE369" s="865"/>
      <c r="AF369" s="866"/>
      <c r="AG369" s="866"/>
      <c r="AH369" s="866"/>
      <c r="AI369" s="866"/>
      <c r="AJ369" s="866"/>
      <c r="AK369" s="866"/>
      <c r="AL369" s="866"/>
      <c r="AM369" s="867"/>
      <c r="AN369" s="856"/>
      <c r="AO369" s="857"/>
      <c r="AP369" s="857"/>
      <c r="AQ369" s="857"/>
      <c r="AR369" s="857"/>
      <c r="AS369" s="857"/>
      <c r="AT369" s="857"/>
      <c r="AU369" s="857"/>
      <c r="AV369" s="857"/>
      <c r="AW369" s="857"/>
      <c r="AX369" s="857"/>
      <c r="AY369" s="857"/>
      <c r="AZ369" s="857"/>
      <c r="BA369" s="857"/>
      <c r="BB369" s="858"/>
      <c r="BC369" s="850"/>
      <c r="BD369" s="851"/>
      <c r="BE369" s="851"/>
      <c r="BF369" s="852"/>
    </row>
    <row r="370" spans="2:58" s="155" customFormat="1" ht="13.5" customHeight="1">
      <c r="B370" s="156"/>
      <c r="C370" s="157"/>
      <c r="D370" s="859" t="s">
        <v>223</v>
      </c>
      <c r="E370" s="860"/>
      <c r="F370" s="860"/>
      <c r="G370" s="860"/>
      <c r="H370" s="860"/>
      <c r="I370" s="860"/>
      <c r="J370" s="860"/>
      <c r="K370" s="861"/>
      <c r="L370" s="711"/>
      <c r="M370" s="712"/>
      <c r="N370" s="712"/>
      <c r="O370" s="712"/>
      <c r="P370" s="712"/>
      <c r="Q370" s="712"/>
      <c r="R370" s="712"/>
      <c r="S370" s="712"/>
      <c r="T370" s="712"/>
      <c r="U370" s="712"/>
      <c r="V370" s="712"/>
      <c r="W370" s="712"/>
      <c r="X370" s="712"/>
      <c r="Y370" s="712"/>
      <c r="Z370" s="713"/>
      <c r="AA370" s="853"/>
      <c r="AB370" s="854"/>
      <c r="AC370" s="854"/>
      <c r="AD370" s="855"/>
      <c r="AE370" s="859" t="s">
        <v>223</v>
      </c>
      <c r="AF370" s="860"/>
      <c r="AG370" s="860"/>
      <c r="AH370" s="860"/>
      <c r="AI370" s="860"/>
      <c r="AJ370" s="860"/>
      <c r="AK370" s="860"/>
      <c r="AL370" s="860"/>
      <c r="AM370" s="861"/>
      <c r="AN370" s="711"/>
      <c r="AO370" s="712"/>
      <c r="AP370" s="712"/>
      <c r="AQ370" s="712"/>
      <c r="AR370" s="712"/>
      <c r="AS370" s="712"/>
      <c r="AT370" s="712"/>
      <c r="AU370" s="712"/>
      <c r="AV370" s="712"/>
      <c r="AW370" s="712"/>
      <c r="AX370" s="712"/>
      <c r="AY370" s="712"/>
      <c r="AZ370" s="712"/>
      <c r="BA370" s="712"/>
      <c r="BB370" s="713"/>
      <c r="BC370" s="853"/>
      <c r="BD370" s="854"/>
      <c r="BE370" s="854"/>
      <c r="BF370" s="855"/>
    </row>
    <row r="371" spans="2:58" s="155" customFormat="1" ht="13.5" customHeight="1">
      <c r="B371" s="156"/>
      <c r="C371" s="157"/>
      <c r="D371" s="862"/>
      <c r="E371" s="863"/>
      <c r="F371" s="863"/>
      <c r="G371" s="863"/>
      <c r="H371" s="863"/>
      <c r="I371" s="863"/>
      <c r="J371" s="863"/>
      <c r="K371" s="864"/>
      <c r="L371" s="868"/>
      <c r="M371" s="869"/>
      <c r="N371" s="869"/>
      <c r="O371" s="869"/>
      <c r="P371" s="869"/>
      <c r="Q371" s="869"/>
      <c r="R371" s="869"/>
      <c r="S371" s="869"/>
      <c r="T371" s="869"/>
      <c r="U371" s="869"/>
      <c r="V371" s="869"/>
      <c r="W371" s="869"/>
      <c r="X371" s="869"/>
      <c r="Y371" s="869"/>
      <c r="Z371" s="870"/>
      <c r="AA371" s="847"/>
      <c r="AB371" s="848"/>
      <c r="AC371" s="848"/>
      <c r="AD371" s="849"/>
      <c r="AE371" s="862"/>
      <c r="AF371" s="863"/>
      <c r="AG371" s="863"/>
      <c r="AH371" s="863"/>
      <c r="AI371" s="863"/>
      <c r="AJ371" s="863"/>
      <c r="AK371" s="863"/>
      <c r="AL371" s="863"/>
      <c r="AM371" s="864"/>
      <c r="AN371" s="868"/>
      <c r="AO371" s="869"/>
      <c r="AP371" s="869"/>
      <c r="AQ371" s="869"/>
      <c r="AR371" s="869"/>
      <c r="AS371" s="869"/>
      <c r="AT371" s="869"/>
      <c r="AU371" s="869"/>
      <c r="AV371" s="869"/>
      <c r="AW371" s="869"/>
      <c r="AX371" s="869"/>
      <c r="AY371" s="869"/>
      <c r="AZ371" s="869"/>
      <c r="BA371" s="869"/>
      <c r="BB371" s="870"/>
      <c r="BC371" s="847"/>
      <c r="BD371" s="848"/>
      <c r="BE371" s="848"/>
      <c r="BF371" s="849"/>
    </row>
    <row r="372" spans="2:58" s="155" customFormat="1" ht="13.5" customHeight="1">
      <c r="B372" s="156"/>
      <c r="C372" s="157"/>
      <c r="D372" s="865"/>
      <c r="E372" s="866"/>
      <c r="F372" s="866"/>
      <c r="G372" s="866"/>
      <c r="H372" s="866"/>
      <c r="I372" s="866"/>
      <c r="J372" s="866"/>
      <c r="K372" s="867"/>
      <c r="L372" s="871"/>
      <c r="M372" s="872"/>
      <c r="N372" s="872"/>
      <c r="O372" s="872"/>
      <c r="P372" s="872"/>
      <c r="Q372" s="872"/>
      <c r="R372" s="872"/>
      <c r="S372" s="872"/>
      <c r="T372" s="872"/>
      <c r="U372" s="872"/>
      <c r="V372" s="872"/>
      <c r="W372" s="872"/>
      <c r="X372" s="872"/>
      <c r="Y372" s="872"/>
      <c r="Z372" s="873"/>
      <c r="AA372" s="850"/>
      <c r="AB372" s="851"/>
      <c r="AC372" s="851"/>
      <c r="AD372" s="852"/>
      <c r="AE372" s="865"/>
      <c r="AF372" s="866"/>
      <c r="AG372" s="866"/>
      <c r="AH372" s="866"/>
      <c r="AI372" s="866"/>
      <c r="AJ372" s="866"/>
      <c r="AK372" s="866"/>
      <c r="AL372" s="866"/>
      <c r="AM372" s="867"/>
      <c r="AN372" s="871"/>
      <c r="AO372" s="872"/>
      <c r="AP372" s="872"/>
      <c r="AQ372" s="872"/>
      <c r="AR372" s="872"/>
      <c r="AS372" s="872"/>
      <c r="AT372" s="872"/>
      <c r="AU372" s="872"/>
      <c r="AV372" s="872"/>
      <c r="AW372" s="872"/>
      <c r="AX372" s="872"/>
      <c r="AY372" s="872"/>
      <c r="AZ372" s="872"/>
      <c r="BA372" s="872"/>
      <c r="BB372" s="873"/>
      <c r="BC372" s="850"/>
      <c r="BD372" s="851"/>
      <c r="BE372" s="851"/>
      <c r="BF372" s="852"/>
    </row>
    <row r="373" spans="2:58" s="155" customFormat="1" ht="13.5" customHeight="1">
      <c r="B373" s="156"/>
      <c r="C373" s="157"/>
      <c r="D373" s="865"/>
      <c r="E373" s="866"/>
      <c r="F373" s="866"/>
      <c r="G373" s="866"/>
      <c r="H373" s="866"/>
      <c r="I373" s="866"/>
      <c r="J373" s="866"/>
      <c r="K373" s="867"/>
      <c r="L373" s="856"/>
      <c r="M373" s="857"/>
      <c r="N373" s="857"/>
      <c r="O373" s="857"/>
      <c r="P373" s="857"/>
      <c r="Q373" s="857"/>
      <c r="R373" s="857"/>
      <c r="S373" s="857"/>
      <c r="T373" s="857"/>
      <c r="U373" s="857"/>
      <c r="V373" s="857"/>
      <c r="W373" s="857"/>
      <c r="X373" s="857"/>
      <c r="Y373" s="857"/>
      <c r="Z373" s="858"/>
      <c r="AA373" s="850"/>
      <c r="AB373" s="851"/>
      <c r="AC373" s="851"/>
      <c r="AD373" s="852"/>
      <c r="AE373" s="865"/>
      <c r="AF373" s="866"/>
      <c r="AG373" s="866"/>
      <c r="AH373" s="866"/>
      <c r="AI373" s="866"/>
      <c r="AJ373" s="866"/>
      <c r="AK373" s="866"/>
      <c r="AL373" s="866"/>
      <c r="AM373" s="867"/>
      <c r="AN373" s="856"/>
      <c r="AO373" s="857"/>
      <c r="AP373" s="857"/>
      <c r="AQ373" s="857"/>
      <c r="AR373" s="857"/>
      <c r="AS373" s="857"/>
      <c r="AT373" s="857"/>
      <c r="AU373" s="857"/>
      <c r="AV373" s="857"/>
      <c r="AW373" s="857"/>
      <c r="AX373" s="857"/>
      <c r="AY373" s="857"/>
      <c r="AZ373" s="857"/>
      <c r="BA373" s="857"/>
      <c r="BB373" s="858"/>
      <c r="BC373" s="850"/>
      <c r="BD373" s="851"/>
      <c r="BE373" s="851"/>
      <c r="BF373" s="852"/>
    </row>
    <row r="374" spans="2:58" s="155" customFormat="1" ht="13.5" customHeight="1">
      <c r="B374" s="156"/>
      <c r="C374" s="157"/>
      <c r="D374" s="859" t="s">
        <v>223</v>
      </c>
      <c r="E374" s="860"/>
      <c r="F374" s="860"/>
      <c r="G374" s="860"/>
      <c r="H374" s="860"/>
      <c r="I374" s="860"/>
      <c r="J374" s="860"/>
      <c r="K374" s="861"/>
      <c r="L374" s="711"/>
      <c r="M374" s="712"/>
      <c r="N374" s="712"/>
      <c r="O374" s="712"/>
      <c r="P374" s="712"/>
      <c r="Q374" s="712"/>
      <c r="R374" s="712"/>
      <c r="S374" s="712"/>
      <c r="T374" s="712"/>
      <c r="U374" s="712"/>
      <c r="V374" s="712"/>
      <c r="W374" s="712"/>
      <c r="X374" s="712"/>
      <c r="Y374" s="712"/>
      <c r="Z374" s="713"/>
      <c r="AA374" s="853"/>
      <c r="AB374" s="854"/>
      <c r="AC374" s="854"/>
      <c r="AD374" s="855"/>
      <c r="AE374" s="859" t="s">
        <v>223</v>
      </c>
      <c r="AF374" s="860"/>
      <c r="AG374" s="860"/>
      <c r="AH374" s="860"/>
      <c r="AI374" s="860"/>
      <c r="AJ374" s="860"/>
      <c r="AK374" s="860"/>
      <c r="AL374" s="860"/>
      <c r="AM374" s="861"/>
      <c r="AN374" s="711"/>
      <c r="AO374" s="712"/>
      <c r="AP374" s="712"/>
      <c r="AQ374" s="712"/>
      <c r="AR374" s="712"/>
      <c r="AS374" s="712"/>
      <c r="AT374" s="712"/>
      <c r="AU374" s="712"/>
      <c r="AV374" s="712"/>
      <c r="AW374" s="712"/>
      <c r="AX374" s="712"/>
      <c r="AY374" s="712"/>
      <c r="AZ374" s="712"/>
      <c r="BA374" s="712"/>
      <c r="BB374" s="713"/>
      <c r="BC374" s="853"/>
      <c r="BD374" s="854"/>
      <c r="BE374" s="854"/>
      <c r="BF374" s="855"/>
    </row>
    <row r="375" spans="2:58" s="155" customFormat="1" ht="13.5" customHeight="1">
      <c r="B375" s="156"/>
      <c r="C375" s="157"/>
      <c r="D375" s="862"/>
      <c r="E375" s="863"/>
      <c r="F375" s="863"/>
      <c r="G375" s="863"/>
      <c r="H375" s="863"/>
      <c r="I375" s="863"/>
      <c r="J375" s="863"/>
      <c r="K375" s="864"/>
      <c r="L375" s="868"/>
      <c r="M375" s="869"/>
      <c r="N375" s="869"/>
      <c r="O375" s="869"/>
      <c r="P375" s="869"/>
      <c r="Q375" s="869"/>
      <c r="R375" s="869"/>
      <c r="S375" s="869"/>
      <c r="T375" s="869"/>
      <c r="U375" s="869"/>
      <c r="V375" s="869"/>
      <c r="W375" s="869"/>
      <c r="X375" s="869"/>
      <c r="Y375" s="869"/>
      <c r="Z375" s="870"/>
      <c r="AA375" s="847"/>
      <c r="AB375" s="848"/>
      <c r="AC375" s="848"/>
      <c r="AD375" s="849"/>
      <c r="AE375" s="862"/>
      <c r="AF375" s="863"/>
      <c r="AG375" s="863"/>
      <c r="AH375" s="863"/>
      <c r="AI375" s="863"/>
      <c r="AJ375" s="863"/>
      <c r="AK375" s="863"/>
      <c r="AL375" s="863"/>
      <c r="AM375" s="864"/>
      <c r="AN375" s="868"/>
      <c r="AO375" s="869"/>
      <c r="AP375" s="869"/>
      <c r="AQ375" s="869"/>
      <c r="AR375" s="869"/>
      <c r="AS375" s="869"/>
      <c r="AT375" s="869"/>
      <c r="AU375" s="869"/>
      <c r="AV375" s="869"/>
      <c r="AW375" s="869"/>
      <c r="AX375" s="869"/>
      <c r="AY375" s="869"/>
      <c r="AZ375" s="869"/>
      <c r="BA375" s="869"/>
      <c r="BB375" s="870"/>
      <c r="BC375" s="847"/>
      <c r="BD375" s="848"/>
      <c r="BE375" s="848"/>
      <c r="BF375" s="849"/>
    </row>
    <row r="376" spans="2:58" s="155" customFormat="1" ht="13.5" customHeight="1">
      <c r="B376" s="156"/>
      <c r="C376" s="157"/>
      <c r="D376" s="865"/>
      <c r="E376" s="866"/>
      <c r="F376" s="866"/>
      <c r="G376" s="866"/>
      <c r="H376" s="866"/>
      <c r="I376" s="866"/>
      <c r="J376" s="866"/>
      <c r="K376" s="867"/>
      <c r="L376" s="871"/>
      <c r="M376" s="872"/>
      <c r="N376" s="872"/>
      <c r="O376" s="872"/>
      <c r="P376" s="872"/>
      <c r="Q376" s="872"/>
      <c r="R376" s="872"/>
      <c r="S376" s="872"/>
      <c r="T376" s="872"/>
      <c r="U376" s="872"/>
      <c r="V376" s="872"/>
      <c r="W376" s="872"/>
      <c r="X376" s="872"/>
      <c r="Y376" s="872"/>
      <c r="Z376" s="873"/>
      <c r="AA376" s="850"/>
      <c r="AB376" s="851"/>
      <c r="AC376" s="851"/>
      <c r="AD376" s="852"/>
      <c r="AE376" s="865"/>
      <c r="AF376" s="866"/>
      <c r="AG376" s="866"/>
      <c r="AH376" s="866"/>
      <c r="AI376" s="866"/>
      <c r="AJ376" s="866"/>
      <c r="AK376" s="866"/>
      <c r="AL376" s="866"/>
      <c r="AM376" s="867"/>
      <c r="AN376" s="871"/>
      <c r="AO376" s="872"/>
      <c r="AP376" s="872"/>
      <c r="AQ376" s="872"/>
      <c r="AR376" s="872"/>
      <c r="AS376" s="872"/>
      <c r="AT376" s="872"/>
      <c r="AU376" s="872"/>
      <c r="AV376" s="872"/>
      <c r="AW376" s="872"/>
      <c r="AX376" s="872"/>
      <c r="AY376" s="872"/>
      <c r="AZ376" s="872"/>
      <c r="BA376" s="872"/>
      <c r="BB376" s="873"/>
      <c r="BC376" s="850"/>
      <c r="BD376" s="851"/>
      <c r="BE376" s="851"/>
      <c r="BF376" s="852"/>
    </row>
    <row r="377" spans="2:58" s="155" customFormat="1" ht="13.5" customHeight="1">
      <c r="B377" s="156"/>
      <c r="C377" s="157"/>
      <c r="D377" s="865"/>
      <c r="E377" s="866"/>
      <c r="F377" s="866"/>
      <c r="G377" s="866"/>
      <c r="H377" s="866"/>
      <c r="I377" s="866"/>
      <c r="J377" s="866"/>
      <c r="K377" s="867"/>
      <c r="L377" s="856"/>
      <c r="M377" s="857"/>
      <c r="N377" s="857"/>
      <c r="O377" s="857"/>
      <c r="P377" s="857"/>
      <c r="Q377" s="857"/>
      <c r="R377" s="857"/>
      <c r="S377" s="857"/>
      <c r="T377" s="857"/>
      <c r="U377" s="857"/>
      <c r="V377" s="857"/>
      <c r="W377" s="857"/>
      <c r="X377" s="857"/>
      <c r="Y377" s="857"/>
      <c r="Z377" s="858"/>
      <c r="AA377" s="850"/>
      <c r="AB377" s="851"/>
      <c r="AC377" s="851"/>
      <c r="AD377" s="852"/>
      <c r="AE377" s="865"/>
      <c r="AF377" s="866"/>
      <c r="AG377" s="866"/>
      <c r="AH377" s="866"/>
      <c r="AI377" s="866"/>
      <c r="AJ377" s="866"/>
      <c r="AK377" s="866"/>
      <c r="AL377" s="866"/>
      <c r="AM377" s="867"/>
      <c r="AN377" s="856"/>
      <c r="AO377" s="857"/>
      <c r="AP377" s="857"/>
      <c r="AQ377" s="857"/>
      <c r="AR377" s="857"/>
      <c r="AS377" s="857"/>
      <c r="AT377" s="857"/>
      <c r="AU377" s="857"/>
      <c r="AV377" s="857"/>
      <c r="AW377" s="857"/>
      <c r="AX377" s="857"/>
      <c r="AY377" s="857"/>
      <c r="AZ377" s="857"/>
      <c r="BA377" s="857"/>
      <c r="BB377" s="858"/>
      <c r="BC377" s="850"/>
      <c r="BD377" s="851"/>
      <c r="BE377" s="851"/>
      <c r="BF377" s="852"/>
    </row>
    <row r="378" spans="2:58" s="155" customFormat="1" ht="13.5" customHeight="1">
      <c r="B378" s="156"/>
      <c r="C378" s="157"/>
      <c r="D378" s="859" t="s">
        <v>223</v>
      </c>
      <c r="E378" s="860"/>
      <c r="F378" s="860"/>
      <c r="G378" s="860"/>
      <c r="H378" s="860"/>
      <c r="I378" s="860"/>
      <c r="J378" s="860"/>
      <c r="K378" s="861"/>
      <c r="L378" s="711"/>
      <c r="M378" s="712"/>
      <c r="N378" s="712"/>
      <c r="O378" s="712"/>
      <c r="P378" s="712"/>
      <c r="Q378" s="712"/>
      <c r="R378" s="712"/>
      <c r="S378" s="712"/>
      <c r="T378" s="712"/>
      <c r="U378" s="712"/>
      <c r="V378" s="712"/>
      <c r="W378" s="712"/>
      <c r="X378" s="712"/>
      <c r="Y378" s="712"/>
      <c r="Z378" s="713"/>
      <c r="AA378" s="853"/>
      <c r="AB378" s="854"/>
      <c r="AC378" s="854"/>
      <c r="AD378" s="855"/>
      <c r="AE378" s="859" t="s">
        <v>223</v>
      </c>
      <c r="AF378" s="860"/>
      <c r="AG378" s="860"/>
      <c r="AH378" s="860"/>
      <c r="AI378" s="860"/>
      <c r="AJ378" s="860"/>
      <c r="AK378" s="860"/>
      <c r="AL378" s="860"/>
      <c r="AM378" s="861"/>
      <c r="AN378" s="711"/>
      <c r="AO378" s="712"/>
      <c r="AP378" s="712"/>
      <c r="AQ378" s="712"/>
      <c r="AR378" s="712"/>
      <c r="AS378" s="712"/>
      <c r="AT378" s="712"/>
      <c r="AU378" s="712"/>
      <c r="AV378" s="712"/>
      <c r="AW378" s="712"/>
      <c r="AX378" s="712"/>
      <c r="AY378" s="712"/>
      <c r="AZ378" s="712"/>
      <c r="BA378" s="712"/>
      <c r="BB378" s="713"/>
      <c r="BC378" s="853"/>
      <c r="BD378" s="854"/>
      <c r="BE378" s="854"/>
      <c r="BF378" s="855"/>
    </row>
    <row r="379" spans="2:58" s="155" customFormat="1" ht="13.5" customHeight="1">
      <c r="B379" s="156"/>
      <c r="C379" s="157"/>
      <c r="D379" s="862"/>
      <c r="E379" s="863"/>
      <c r="F379" s="863"/>
      <c r="G379" s="863"/>
      <c r="H379" s="863"/>
      <c r="I379" s="863"/>
      <c r="J379" s="863"/>
      <c r="K379" s="864"/>
      <c r="L379" s="868"/>
      <c r="M379" s="869"/>
      <c r="N379" s="869"/>
      <c r="O379" s="869"/>
      <c r="P379" s="869"/>
      <c r="Q379" s="869"/>
      <c r="R379" s="869"/>
      <c r="S379" s="869"/>
      <c r="T379" s="869"/>
      <c r="U379" s="869"/>
      <c r="V379" s="869"/>
      <c r="W379" s="869"/>
      <c r="X379" s="869"/>
      <c r="Y379" s="869"/>
      <c r="Z379" s="870"/>
      <c r="AA379" s="847"/>
      <c r="AB379" s="848"/>
      <c r="AC379" s="848"/>
      <c r="AD379" s="849"/>
      <c r="AE379" s="862"/>
      <c r="AF379" s="863"/>
      <c r="AG379" s="863"/>
      <c r="AH379" s="863"/>
      <c r="AI379" s="863"/>
      <c r="AJ379" s="863"/>
      <c r="AK379" s="863"/>
      <c r="AL379" s="863"/>
      <c r="AM379" s="864"/>
      <c r="AN379" s="868"/>
      <c r="AO379" s="869"/>
      <c r="AP379" s="869"/>
      <c r="AQ379" s="869"/>
      <c r="AR379" s="869"/>
      <c r="AS379" s="869"/>
      <c r="AT379" s="869"/>
      <c r="AU379" s="869"/>
      <c r="AV379" s="869"/>
      <c r="AW379" s="869"/>
      <c r="AX379" s="869"/>
      <c r="AY379" s="869"/>
      <c r="AZ379" s="869"/>
      <c r="BA379" s="869"/>
      <c r="BB379" s="870"/>
      <c r="BC379" s="847"/>
      <c r="BD379" s="848"/>
      <c r="BE379" s="848"/>
      <c r="BF379" s="849"/>
    </row>
    <row r="380" spans="2:58" s="155" customFormat="1" ht="13.5" customHeight="1">
      <c r="B380" s="156"/>
      <c r="C380" s="157"/>
      <c r="D380" s="865"/>
      <c r="E380" s="866"/>
      <c r="F380" s="866"/>
      <c r="G380" s="866"/>
      <c r="H380" s="866"/>
      <c r="I380" s="866"/>
      <c r="J380" s="866"/>
      <c r="K380" s="867"/>
      <c r="L380" s="871"/>
      <c r="M380" s="872"/>
      <c r="N380" s="872"/>
      <c r="O380" s="872"/>
      <c r="P380" s="872"/>
      <c r="Q380" s="872"/>
      <c r="R380" s="872"/>
      <c r="S380" s="872"/>
      <c r="T380" s="872"/>
      <c r="U380" s="872"/>
      <c r="V380" s="872"/>
      <c r="W380" s="872"/>
      <c r="X380" s="872"/>
      <c r="Y380" s="872"/>
      <c r="Z380" s="873"/>
      <c r="AA380" s="850"/>
      <c r="AB380" s="851"/>
      <c r="AC380" s="851"/>
      <c r="AD380" s="852"/>
      <c r="AE380" s="865"/>
      <c r="AF380" s="866"/>
      <c r="AG380" s="866"/>
      <c r="AH380" s="866"/>
      <c r="AI380" s="866"/>
      <c r="AJ380" s="866"/>
      <c r="AK380" s="866"/>
      <c r="AL380" s="866"/>
      <c r="AM380" s="867"/>
      <c r="AN380" s="871"/>
      <c r="AO380" s="872"/>
      <c r="AP380" s="872"/>
      <c r="AQ380" s="872"/>
      <c r="AR380" s="872"/>
      <c r="AS380" s="872"/>
      <c r="AT380" s="872"/>
      <c r="AU380" s="872"/>
      <c r="AV380" s="872"/>
      <c r="AW380" s="872"/>
      <c r="AX380" s="872"/>
      <c r="AY380" s="872"/>
      <c r="AZ380" s="872"/>
      <c r="BA380" s="872"/>
      <c r="BB380" s="873"/>
      <c r="BC380" s="850"/>
      <c r="BD380" s="851"/>
      <c r="BE380" s="851"/>
      <c r="BF380" s="852"/>
    </row>
    <row r="381" spans="2:58" s="155" customFormat="1" ht="13.5" customHeight="1">
      <c r="B381" s="156"/>
      <c r="C381" s="157"/>
      <c r="D381" s="865"/>
      <c r="E381" s="866"/>
      <c r="F381" s="866"/>
      <c r="G381" s="866"/>
      <c r="H381" s="866"/>
      <c r="I381" s="866"/>
      <c r="J381" s="866"/>
      <c r="K381" s="867"/>
      <c r="L381" s="856"/>
      <c r="M381" s="857"/>
      <c r="N381" s="857"/>
      <c r="O381" s="857"/>
      <c r="P381" s="857"/>
      <c r="Q381" s="857"/>
      <c r="R381" s="857"/>
      <c r="S381" s="857"/>
      <c r="T381" s="857"/>
      <c r="U381" s="857"/>
      <c r="V381" s="857"/>
      <c r="W381" s="857"/>
      <c r="X381" s="857"/>
      <c r="Y381" s="857"/>
      <c r="Z381" s="858"/>
      <c r="AA381" s="850"/>
      <c r="AB381" s="851"/>
      <c r="AC381" s="851"/>
      <c r="AD381" s="852"/>
      <c r="AE381" s="865"/>
      <c r="AF381" s="866"/>
      <c r="AG381" s="866"/>
      <c r="AH381" s="866"/>
      <c r="AI381" s="866"/>
      <c r="AJ381" s="866"/>
      <c r="AK381" s="866"/>
      <c r="AL381" s="866"/>
      <c r="AM381" s="867"/>
      <c r="AN381" s="856"/>
      <c r="AO381" s="857"/>
      <c r="AP381" s="857"/>
      <c r="AQ381" s="857"/>
      <c r="AR381" s="857"/>
      <c r="AS381" s="857"/>
      <c r="AT381" s="857"/>
      <c r="AU381" s="857"/>
      <c r="AV381" s="857"/>
      <c r="AW381" s="857"/>
      <c r="AX381" s="857"/>
      <c r="AY381" s="857"/>
      <c r="AZ381" s="857"/>
      <c r="BA381" s="857"/>
      <c r="BB381" s="858"/>
      <c r="BC381" s="850"/>
      <c r="BD381" s="851"/>
      <c r="BE381" s="851"/>
      <c r="BF381" s="852"/>
    </row>
    <row r="382" spans="2:58" s="155" customFormat="1" ht="13.5" customHeight="1">
      <c r="B382" s="156"/>
      <c r="C382" s="157"/>
      <c r="D382" s="859" t="s">
        <v>223</v>
      </c>
      <c r="E382" s="860"/>
      <c r="F382" s="860"/>
      <c r="G382" s="860"/>
      <c r="H382" s="860"/>
      <c r="I382" s="860"/>
      <c r="J382" s="860"/>
      <c r="K382" s="861"/>
      <c r="L382" s="711"/>
      <c r="M382" s="712"/>
      <c r="N382" s="712"/>
      <c r="O382" s="712"/>
      <c r="P382" s="712"/>
      <c r="Q382" s="712"/>
      <c r="R382" s="712"/>
      <c r="S382" s="712"/>
      <c r="T382" s="712"/>
      <c r="U382" s="712"/>
      <c r="V382" s="712"/>
      <c r="W382" s="712"/>
      <c r="X382" s="712"/>
      <c r="Y382" s="712"/>
      <c r="Z382" s="713"/>
      <c r="AA382" s="853"/>
      <c r="AB382" s="854"/>
      <c r="AC382" s="854"/>
      <c r="AD382" s="855"/>
      <c r="AE382" s="859" t="s">
        <v>223</v>
      </c>
      <c r="AF382" s="860"/>
      <c r="AG382" s="860"/>
      <c r="AH382" s="860"/>
      <c r="AI382" s="860"/>
      <c r="AJ382" s="860"/>
      <c r="AK382" s="860"/>
      <c r="AL382" s="860"/>
      <c r="AM382" s="861"/>
      <c r="AN382" s="711"/>
      <c r="AO382" s="712"/>
      <c r="AP382" s="712"/>
      <c r="AQ382" s="712"/>
      <c r="AR382" s="712"/>
      <c r="AS382" s="712"/>
      <c r="AT382" s="712"/>
      <c r="AU382" s="712"/>
      <c r="AV382" s="712"/>
      <c r="AW382" s="712"/>
      <c r="AX382" s="712"/>
      <c r="AY382" s="712"/>
      <c r="AZ382" s="712"/>
      <c r="BA382" s="712"/>
      <c r="BB382" s="713"/>
      <c r="BC382" s="853"/>
      <c r="BD382" s="854"/>
      <c r="BE382" s="854"/>
      <c r="BF382" s="855"/>
    </row>
    <row r="383" spans="2:58" s="155" customFormat="1" ht="13.5" customHeight="1">
      <c r="B383" s="156"/>
      <c r="C383" s="157"/>
      <c r="D383" s="862"/>
      <c r="E383" s="863"/>
      <c r="F383" s="863"/>
      <c r="G383" s="863"/>
      <c r="H383" s="863"/>
      <c r="I383" s="863"/>
      <c r="J383" s="863"/>
      <c r="K383" s="864"/>
      <c r="L383" s="868"/>
      <c r="M383" s="869"/>
      <c r="N383" s="869"/>
      <c r="O383" s="869"/>
      <c r="P383" s="869"/>
      <c r="Q383" s="869"/>
      <c r="R383" s="869"/>
      <c r="S383" s="869"/>
      <c r="T383" s="869"/>
      <c r="U383" s="869"/>
      <c r="V383" s="869"/>
      <c r="W383" s="869"/>
      <c r="X383" s="869"/>
      <c r="Y383" s="869"/>
      <c r="Z383" s="870"/>
      <c r="AA383" s="847"/>
      <c r="AB383" s="848"/>
      <c r="AC383" s="848"/>
      <c r="AD383" s="849"/>
      <c r="AE383" s="862"/>
      <c r="AF383" s="863"/>
      <c r="AG383" s="863"/>
      <c r="AH383" s="863"/>
      <c r="AI383" s="863"/>
      <c r="AJ383" s="863"/>
      <c r="AK383" s="863"/>
      <c r="AL383" s="863"/>
      <c r="AM383" s="864"/>
      <c r="AN383" s="868"/>
      <c r="AO383" s="869"/>
      <c r="AP383" s="869"/>
      <c r="AQ383" s="869"/>
      <c r="AR383" s="869"/>
      <c r="AS383" s="869"/>
      <c r="AT383" s="869"/>
      <c r="AU383" s="869"/>
      <c r="AV383" s="869"/>
      <c r="AW383" s="869"/>
      <c r="AX383" s="869"/>
      <c r="AY383" s="869"/>
      <c r="AZ383" s="869"/>
      <c r="BA383" s="869"/>
      <c r="BB383" s="870"/>
      <c r="BC383" s="847"/>
      <c r="BD383" s="848"/>
      <c r="BE383" s="848"/>
      <c r="BF383" s="849"/>
    </row>
    <row r="384" spans="2:58" s="155" customFormat="1" ht="13.5" customHeight="1">
      <c r="B384" s="156"/>
      <c r="C384" s="157"/>
      <c r="D384" s="865"/>
      <c r="E384" s="866"/>
      <c r="F384" s="866"/>
      <c r="G384" s="866"/>
      <c r="H384" s="866"/>
      <c r="I384" s="866"/>
      <c r="J384" s="866"/>
      <c r="K384" s="867"/>
      <c r="L384" s="871"/>
      <c r="M384" s="872"/>
      <c r="N384" s="872"/>
      <c r="O384" s="872"/>
      <c r="P384" s="872"/>
      <c r="Q384" s="872"/>
      <c r="R384" s="872"/>
      <c r="S384" s="872"/>
      <c r="T384" s="872"/>
      <c r="U384" s="872"/>
      <c r="V384" s="872"/>
      <c r="W384" s="872"/>
      <c r="X384" s="872"/>
      <c r="Y384" s="872"/>
      <c r="Z384" s="873"/>
      <c r="AA384" s="850"/>
      <c r="AB384" s="851"/>
      <c r="AC384" s="851"/>
      <c r="AD384" s="852"/>
      <c r="AE384" s="865"/>
      <c r="AF384" s="866"/>
      <c r="AG384" s="866"/>
      <c r="AH384" s="866"/>
      <c r="AI384" s="866"/>
      <c r="AJ384" s="866"/>
      <c r="AK384" s="866"/>
      <c r="AL384" s="866"/>
      <c r="AM384" s="867"/>
      <c r="AN384" s="871"/>
      <c r="AO384" s="872"/>
      <c r="AP384" s="872"/>
      <c r="AQ384" s="872"/>
      <c r="AR384" s="872"/>
      <c r="AS384" s="872"/>
      <c r="AT384" s="872"/>
      <c r="AU384" s="872"/>
      <c r="AV384" s="872"/>
      <c r="AW384" s="872"/>
      <c r="AX384" s="872"/>
      <c r="AY384" s="872"/>
      <c r="AZ384" s="872"/>
      <c r="BA384" s="872"/>
      <c r="BB384" s="873"/>
      <c r="BC384" s="850"/>
      <c r="BD384" s="851"/>
      <c r="BE384" s="851"/>
      <c r="BF384" s="852"/>
    </row>
    <row r="385" spans="2:58" s="155" customFormat="1" ht="13.5" customHeight="1">
      <c r="B385" s="156"/>
      <c r="C385" s="157"/>
      <c r="D385" s="865"/>
      <c r="E385" s="866"/>
      <c r="F385" s="866"/>
      <c r="G385" s="866"/>
      <c r="H385" s="866"/>
      <c r="I385" s="866"/>
      <c r="J385" s="866"/>
      <c r="K385" s="867"/>
      <c r="L385" s="856"/>
      <c r="M385" s="857"/>
      <c r="N385" s="857"/>
      <c r="O385" s="857"/>
      <c r="P385" s="857"/>
      <c r="Q385" s="857"/>
      <c r="R385" s="857"/>
      <c r="S385" s="857"/>
      <c r="T385" s="857"/>
      <c r="U385" s="857"/>
      <c r="V385" s="857"/>
      <c r="W385" s="857"/>
      <c r="X385" s="857"/>
      <c r="Y385" s="857"/>
      <c r="Z385" s="858"/>
      <c r="AA385" s="850"/>
      <c r="AB385" s="851"/>
      <c r="AC385" s="851"/>
      <c r="AD385" s="852"/>
      <c r="AE385" s="865"/>
      <c r="AF385" s="866"/>
      <c r="AG385" s="866"/>
      <c r="AH385" s="866"/>
      <c r="AI385" s="866"/>
      <c r="AJ385" s="866"/>
      <c r="AK385" s="866"/>
      <c r="AL385" s="866"/>
      <c r="AM385" s="867"/>
      <c r="AN385" s="856"/>
      <c r="AO385" s="857"/>
      <c r="AP385" s="857"/>
      <c r="AQ385" s="857"/>
      <c r="AR385" s="857"/>
      <c r="AS385" s="857"/>
      <c r="AT385" s="857"/>
      <c r="AU385" s="857"/>
      <c r="AV385" s="857"/>
      <c r="AW385" s="857"/>
      <c r="AX385" s="857"/>
      <c r="AY385" s="857"/>
      <c r="AZ385" s="857"/>
      <c r="BA385" s="857"/>
      <c r="BB385" s="858"/>
      <c r="BC385" s="850"/>
      <c r="BD385" s="851"/>
      <c r="BE385" s="851"/>
      <c r="BF385" s="852"/>
    </row>
    <row r="386" spans="2:58" s="155" customFormat="1" ht="13.5" customHeight="1">
      <c r="B386" s="156"/>
      <c r="C386" s="157"/>
      <c r="D386" s="859" t="s">
        <v>223</v>
      </c>
      <c r="E386" s="860"/>
      <c r="F386" s="860"/>
      <c r="G386" s="860"/>
      <c r="H386" s="860"/>
      <c r="I386" s="860"/>
      <c r="J386" s="860"/>
      <c r="K386" s="861"/>
      <c r="L386" s="711"/>
      <c r="M386" s="712"/>
      <c r="N386" s="712"/>
      <c r="O386" s="712"/>
      <c r="P386" s="712"/>
      <c r="Q386" s="712"/>
      <c r="R386" s="712"/>
      <c r="S386" s="712"/>
      <c r="T386" s="712"/>
      <c r="U386" s="712"/>
      <c r="V386" s="712"/>
      <c r="W386" s="712"/>
      <c r="X386" s="712"/>
      <c r="Y386" s="712"/>
      <c r="Z386" s="713"/>
      <c r="AA386" s="853"/>
      <c r="AB386" s="854"/>
      <c r="AC386" s="854"/>
      <c r="AD386" s="855"/>
      <c r="AE386" s="859" t="s">
        <v>223</v>
      </c>
      <c r="AF386" s="860"/>
      <c r="AG386" s="860"/>
      <c r="AH386" s="860"/>
      <c r="AI386" s="860"/>
      <c r="AJ386" s="860"/>
      <c r="AK386" s="860"/>
      <c r="AL386" s="860"/>
      <c r="AM386" s="861"/>
      <c r="AN386" s="711"/>
      <c r="AO386" s="712"/>
      <c r="AP386" s="712"/>
      <c r="AQ386" s="712"/>
      <c r="AR386" s="712"/>
      <c r="AS386" s="712"/>
      <c r="AT386" s="712"/>
      <c r="AU386" s="712"/>
      <c r="AV386" s="712"/>
      <c r="AW386" s="712"/>
      <c r="AX386" s="712"/>
      <c r="AY386" s="712"/>
      <c r="AZ386" s="712"/>
      <c r="BA386" s="712"/>
      <c r="BB386" s="713"/>
      <c r="BC386" s="853"/>
      <c r="BD386" s="854"/>
      <c r="BE386" s="854"/>
      <c r="BF386" s="855"/>
    </row>
    <row r="387" spans="2:58" s="155" customFormat="1" ht="13.5" customHeight="1">
      <c r="B387" s="156"/>
      <c r="C387" s="157"/>
      <c r="D387" s="862"/>
      <c r="E387" s="863"/>
      <c r="F387" s="863"/>
      <c r="G387" s="863"/>
      <c r="H387" s="863"/>
      <c r="I387" s="863"/>
      <c r="J387" s="863"/>
      <c r="K387" s="864"/>
      <c r="L387" s="868"/>
      <c r="M387" s="869"/>
      <c r="N387" s="869"/>
      <c r="O387" s="869"/>
      <c r="P387" s="869"/>
      <c r="Q387" s="869"/>
      <c r="R387" s="869"/>
      <c r="S387" s="869"/>
      <c r="T387" s="869"/>
      <c r="U387" s="869"/>
      <c r="V387" s="869"/>
      <c r="W387" s="869"/>
      <c r="X387" s="869"/>
      <c r="Y387" s="869"/>
      <c r="Z387" s="870"/>
      <c r="AA387" s="847"/>
      <c r="AB387" s="848"/>
      <c r="AC387" s="848"/>
      <c r="AD387" s="849"/>
      <c r="AE387" s="862"/>
      <c r="AF387" s="863"/>
      <c r="AG387" s="863"/>
      <c r="AH387" s="863"/>
      <c r="AI387" s="863"/>
      <c r="AJ387" s="863"/>
      <c r="AK387" s="863"/>
      <c r="AL387" s="863"/>
      <c r="AM387" s="864"/>
      <c r="AN387" s="868"/>
      <c r="AO387" s="869"/>
      <c r="AP387" s="869"/>
      <c r="AQ387" s="869"/>
      <c r="AR387" s="869"/>
      <c r="AS387" s="869"/>
      <c r="AT387" s="869"/>
      <c r="AU387" s="869"/>
      <c r="AV387" s="869"/>
      <c r="AW387" s="869"/>
      <c r="AX387" s="869"/>
      <c r="AY387" s="869"/>
      <c r="AZ387" s="869"/>
      <c r="BA387" s="869"/>
      <c r="BB387" s="870"/>
      <c r="BC387" s="847"/>
      <c r="BD387" s="848"/>
      <c r="BE387" s="848"/>
      <c r="BF387" s="849"/>
    </row>
    <row r="388" spans="2:58" s="155" customFormat="1" ht="13.5" customHeight="1">
      <c r="B388" s="156"/>
      <c r="C388" s="157"/>
      <c r="D388" s="865"/>
      <c r="E388" s="866"/>
      <c r="F388" s="866"/>
      <c r="G388" s="866"/>
      <c r="H388" s="866"/>
      <c r="I388" s="866"/>
      <c r="J388" s="866"/>
      <c r="K388" s="867"/>
      <c r="L388" s="871"/>
      <c r="M388" s="872"/>
      <c r="N388" s="872"/>
      <c r="O388" s="872"/>
      <c r="P388" s="872"/>
      <c r="Q388" s="872"/>
      <c r="R388" s="872"/>
      <c r="S388" s="872"/>
      <c r="T388" s="872"/>
      <c r="U388" s="872"/>
      <c r="V388" s="872"/>
      <c r="W388" s="872"/>
      <c r="X388" s="872"/>
      <c r="Y388" s="872"/>
      <c r="Z388" s="873"/>
      <c r="AA388" s="850"/>
      <c r="AB388" s="851"/>
      <c r="AC388" s="851"/>
      <c r="AD388" s="852"/>
      <c r="AE388" s="865"/>
      <c r="AF388" s="866"/>
      <c r="AG388" s="866"/>
      <c r="AH388" s="866"/>
      <c r="AI388" s="866"/>
      <c r="AJ388" s="866"/>
      <c r="AK388" s="866"/>
      <c r="AL388" s="866"/>
      <c r="AM388" s="867"/>
      <c r="AN388" s="871"/>
      <c r="AO388" s="872"/>
      <c r="AP388" s="872"/>
      <c r="AQ388" s="872"/>
      <c r="AR388" s="872"/>
      <c r="AS388" s="872"/>
      <c r="AT388" s="872"/>
      <c r="AU388" s="872"/>
      <c r="AV388" s="872"/>
      <c r="AW388" s="872"/>
      <c r="AX388" s="872"/>
      <c r="AY388" s="872"/>
      <c r="AZ388" s="872"/>
      <c r="BA388" s="872"/>
      <c r="BB388" s="873"/>
      <c r="BC388" s="850"/>
      <c r="BD388" s="851"/>
      <c r="BE388" s="851"/>
      <c r="BF388" s="852"/>
    </row>
    <row r="389" spans="2:58" s="155" customFormat="1" ht="13.5" customHeight="1">
      <c r="B389" s="156"/>
      <c r="C389" s="157"/>
      <c r="D389" s="865"/>
      <c r="E389" s="866"/>
      <c r="F389" s="866"/>
      <c r="G389" s="866"/>
      <c r="H389" s="866"/>
      <c r="I389" s="866"/>
      <c r="J389" s="866"/>
      <c r="K389" s="867"/>
      <c r="L389" s="856"/>
      <c r="M389" s="857"/>
      <c r="N389" s="857"/>
      <c r="O389" s="857"/>
      <c r="P389" s="857"/>
      <c r="Q389" s="857"/>
      <c r="R389" s="857"/>
      <c r="S389" s="857"/>
      <c r="T389" s="857"/>
      <c r="U389" s="857"/>
      <c r="V389" s="857"/>
      <c r="W389" s="857"/>
      <c r="X389" s="857"/>
      <c r="Y389" s="857"/>
      <c r="Z389" s="858"/>
      <c r="AA389" s="850"/>
      <c r="AB389" s="851"/>
      <c r="AC389" s="851"/>
      <c r="AD389" s="852"/>
      <c r="AE389" s="865"/>
      <c r="AF389" s="866"/>
      <c r="AG389" s="866"/>
      <c r="AH389" s="866"/>
      <c r="AI389" s="866"/>
      <c r="AJ389" s="866"/>
      <c r="AK389" s="866"/>
      <c r="AL389" s="866"/>
      <c r="AM389" s="867"/>
      <c r="AN389" s="856"/>
      <c r="AO389" s="857"/>
      <c r="AP389" s="857"/>
      <c r="AQ389" s="857"/>
      <c r="AR389" s="857"/>
      <c r="AS389" s="857"/>
      <c r="AT389" s="857"/>
      <c r="AU389" s="857"/>
      <c r="AV389" s="857"/>
      <c r="AW389" s="857"/>
      <c r="AX389" s="857"/>
      <c r="AY389" s="857"/>
      <c r="AZ389" s="857"/>
      <c r="BA389" s="857"/>
      <c r="BB389" s="858"/>
      <c r="BC389" s="850"/>
      <c r="BD389" s="851"/>
      <c r="BE389" s="851"/>
      <c r="BF389" s="852"/>
    </row>
    <row r="390" spans="2:58" s="155" customFormat="1" ht="13.5" customHeight="1">
      <c r="B390" s="156"/>
      <c r="C390" s="157"/>
      <c r="D390" s="859" t="s">
        <v>223</v>
      </c>
      <c r="E390" s="860"/>
      <c r="F390" s="860"/>
      <c r="G390" s="860"/>
      <c r="H390" s="860"/>
      <c r="I390" s="860"/>
      <c r="J390" s="860"/>
      <c r="K390" s="861"/>
      <c r="L390" s="711"/>
      <c r="M390" s="712"/>
      <c r="N390" s="712"/>
      <c r="O390" s="712"/>
      <c r="P390" s="712"/>
      <c r="Q390" s="712"/>
      <c r="R390" s="712"/>
      <c r="S390" s="712"/>
      <c r="T390" s="712"/>
      <c r="U390" s="712"/>
      <c r="V390" s="712"/>
      <c r="W390" s="712"/>
      <c r="X390" s="712"/>
      <c r="Y390" s="712"/>
      <c r="Z390" s="713"/>
      <c r="AA390" s="853"/>
      <c r="AB390" s="854"/>
      <c r="AC390" s="854"/>
      <c r="AD390" s="855"/>
      <c r="AE390" s="859" t="s">
        <v>223</v>
      </c>
      <c r="AF390" s="860"/>
      <c r="AG390" s="860"/>
      <c r="AH390" s="860"/>
      <c r="AI390" s="860"/>
      <c r="AJ390" s="860"/>
      <c r="AK390" s="860"/>
      <c r="AL390" s="860"/>
      <c r="AM390" s="861"/>
      <c r="AN390" s="711"/>
      <c r="AO390" s="712"/>
      <c r="AP390" s="712"/>
      <c r="AQ390" s="712"/>
      <c r="AR390" s="712"/>
      <c r="AS390" s="712"/>
      <c r="AT390" s="712"/>
      <c r="AU390" s="712"/>
      <c r="AV390" s="712"/>
      <c r="AW390" s="712"/>
      <c r="AX390" s="712"/>
      <c r="AY390" s="712"/>
      <c r="AZ390" s="712"/>
      <c r="BA390" s="712"/>
      <c r="BB390" s="713"/>
      <c r="BC390" s="853"/>
      <c r="BD390" s="854"/>
      <c r="BE390" s="854"/>
      <c r="BF390" s="855"/>
    </row>
    <row r="391" spans="2:58" s="155" customFormat="1" ht="13.5" customHeight="1">
      <c r="B391" s="156"/>
      <c r="C391" s="157"/>
      <c r="D391" s="862"/>
      <c r="E391" s="863"/>
      <c r="F391" s="863"/>
      <c r="G391" s="863"/>
      <c r="H391" s="863"/>
      <c r="I391" s="863"/>
      <c r="J391" s="863"/>
      <c r="K391" s="864"/>
      <c r="L391" s="868"/>
      <c r="M391" s="869"/>
      <c r="N391" s="869"/>
      <c r="O391" s="869"/>
      <c r="P391" s="869"/>
      <c r="Q391" s="869"/>
      <c r="R391" s="869"/>
      <c r="S391" s="869"/>
      <c r="T391" s="869"/>
      <c r="U391" s="869"/>
      <c r="V391" s="869"/>
      <c r="W391" s="869"/>
      <c r="X391" s="869"/>
      <c r="Y391" s="869"/>
      <c r="Z391" s="870"/>
      <c r="AA391" s="847"/>
      <c r="AB391" s="848"/>
      <c r="AC391" s="848"/>
      <c r="AD391" s="849"/>
      <c r="AE391" s="862"/>
      <c r="AF391" s="863"/>
      <c r="AG391" s="863"/>
      <c r="AH391" s="863"/>
      <c r="AI391" s="863"/>
      <c r="AJ391" s="863"/>
      <c r="AK391" s="863"/>
      <c r="AL391" s="863"/>
      <c r="AM391" s="864"/>
      <c r="AN391" s="868"/>
      <c r="AO391" s="869"/>
      <c r="AP391" s="869"/>
      <c r="AQ391" s="869"/>
      <c r="AR391" s="869"/>
      <c r="AS391" s="869"/>
      <c r="AT391" s="869"/>
      <c r="AU391" s="869"/>
      <c r="AV391" s="869"/>
      <c r="AW391" s="869"/>
      <c r="AX391" s="869"/>
      <c r="AY391" s="869"/>
      <c r="AZ391" s="869"/>
      <c r="BA391" s="869"/>
      <c r="BB391" s="870"/>
      <c r="BC391" s="847"/>
      <c r="BD391" s="848"/>
      <c r="BE391" s="848"/>
      <c r="BF391" s="849"/>
    </row>
    <row r="392" spans="2:58" s="155" customFormat="1" ht="13.5" customHeight="1">
      <c r="B392" s="156"/>
      <c r="C392" s="157"/>
      <c r="D392" s="865"/>
      <c r="E392" s="866"/>
      <c r="F392" s="866"/>
      <c r="G392" s="866"/>
      <c r="H392" s="866"/>
      <c r="I392" s="866"/>
      <c r="J392" s="866"/>
      <c r="K392" s="867"/>
      <c r="L392" s="871"/>
      <c r="M392" s="872"/>
      <c r="N392" s="872"/>
      <c r="O392" s="872"/>
      <c r="P392" s="872"/>
      <c r="Q392" s="872"/>
      <c r="R392" s="872"/>
      <c r="S392" s="872"/>
      <c r="T392" s="872"/>
      <c r="U392" s="872"/>
      <c r="V392" s="872"/>
      <c r="W392" s="872"/>
      <c r="X392" s="872"/>
      <c r="Y392" s="872"/>
      <c r="Z392" s="873"/>
      <c r="AA392" s="850"/>
      <c r="AB392" s="851"/>
      <c r="AC392" s="851"/>
      <c r="AD392" s="852"/>
      <c r="AE392" s="865"/>
      <c r="AF392" s="866"/>
      <c r="AG392" s="866"/>
      <c r="AH392" s="866"/>
      <c r="AI392" s="866"/>
      <c r="AJ392" s="866"/>
      <c r="AK392" s="866"/>
      <c r="AL392" s="866"/>
      <c r="AM392" s="867"/>
      <c r="AN392" s="871"/>
      <c r="AO392" s="872"/>
      <c r="AP392" s="872"/>
      <c r="AQ392" s="872"/>
      <c r="AR392" s="872"/>
      <c r="AS392" s="872"/>
      <c r="AT392" s="872"/>
      <c r="AU392" s="872"/>
      <c r="AV392" s="872"/>
      <c r="AW392" s="872"/>
      <c r="AX392" s="872"/>
      <c r="AY392" s="872"/>
      <c r="AZ392" s="872"/>
      <c r="BA392" s="872"/>
      <c r="BB392" s="873"/>
      <c r="BC392" s="850"/>
      <c r="BD392" s="851"/>
      <c r="BE392" s="851"/>
      <c r="BF392" s="852"/>
    </row>
    <row r="393" spans="2:58" s="155" customFormat="1" ht="13.5" customHeight="1">
      <c r="B393" s="156"/>
      <c r="C393" s="157"/>
      <c r="D393" s="865"/>
      <c r="E393" s="866"/>
      <c r="F393" s="866"/>
      <c r="G393" s="866"/>
      <c r="H393" s="866"/>
      <c r="I393" s="866"/>
      <c r="J393" s="866"/>
      <c r="K393" s="867"/>
      <c r="L393" s="856"/>
      <c r="M393" s="857"/>
      <c r="N393" s="857"/>
      <c r="O393" s="857"/>
      <c r="P393" s="857"/>
      <c r="Q393" s="857"/>
      <c r="R393" s="857"/>
      <c r="S393" s="857"/>
      <c r="T393" s="857"/>
      <c r="U393" s="857"/>
      <c r="V393" s="857"/>
      <c r="W393" s="857"/>
      <c r="X393" s="857"/>
      <c r="Y393" s="857"/>
      <c r="Z393" s="858"/>
      <c r="AA393" s="850"/>
      <c r="AB393" s="851"/>
      <c r="AC393" s="851"/>
      <c r="AD393" s="852"/>
      <c r="AE393" s="865"/>
      <c r="AF393" s="866"/>
      <c r="AG393" s="866"/>
      <c r="AH393" s="866"/>
      <c r="AI393" s="866"/>
      <c r="AJ393" s="866"/>
      <c r="AK393" s="866"/>
      <c r="AL393" s="866"/>
      <c r="AM393" s="867"/>
      <c r="AN393" s="856"/>
      <c r="AO393" s="857"/>
      <c r="AP393" s="857"/>
      <c r="AQ393" s="857"/>
      <c r="AR393" s="857"/>
      <c r="AS393" s="857"/>
      <c r="AT393" s="857"/>
      <c r="AU393" s="857"/>
      <c r="AV393" s="857"/>
      <c r="AW393" s="857"/>
      <c r="AX393" s="857"/>
      <c r="AY393" s="857"/>
      <c r="AZ393" s="857"/>
      <c r="BA393" s="857"/>
      <c r="BB393" s="858"/>
      <c r="BC393" s="850"/>
      <c r="BD393" s="851"/>
      <c r="BE393" s="851"/>
      <c r="BF393" s="852"/>
    </row>
    <row r="394" spans="2:58" s="155" customFormat="1" ht="13.5" customHeight="1">
      <c r="B394" s="156"/>
      <c r="C394" s="157"/>
      <c r="D394" s="859" t="s">
        <v>223</v>
      </c>
      <c r="E394" s="860"/>
      <c r="F394" s="860"/>
      <c r="G394" s="860"/>
      <c r="H394" s="860"/>
      <c r="I394" s="860"/>
      <c r="J394" s="860"/>
      <c r="K394" s="861"/>
      <c r="L394" s="711"/>
      <c r="M394" s="712"/>
      <c r="N394" s="712"/>
      <c r="O394" s="712"/>
      <c r="P394" s="712"/>
      <c r="Q394" s="712"/>
      <c r="R394" s="712"/>
      <c r="S394" s="712"/>
      <c r="T394" s="712"/>
      <c r="U394" s="712"/>
      <c r="V394" s="712"/>
      <c r="W394" s="712"/>
      <c r="X394" s="712"/>
      <c r="Y394" s="712"/>
      <c r="Z394" s="713"/>
      <c r="AA394" s="853"/>
      <c r="AB394" s="854"/>
      <c r="AC394" s="854"/>
      <c r="AD394" s="855"/>
      <c r="AE394" s="859" t="s">
        <v>223</v>
      </c>
      <c r="AF394" s="860"/>
      <c r="AG394" s="860"/>
      <c r="AH394" s="860"/>
      <c r="AI394" s="860"/>
      <c r="AJ394" s="860"/>
      <c r="AK394" s="860"/>
      <c r="AL394" s="860"/>
      <c r="AM394" s="861"/>
      <c r="AN394" s="711"/>
      <c r="AO394" s="712"/>
      <c r="AP394" s="712"/>
      <c r="AQ394" s="712"/>
      <c r="AR394" s="712"/>
      <c r="AS394" s="712"/>
      <c r="AT394" s="712"/>
      <c r="AU394" s="712"/>
      <c r="AV394" s="712"/>
      <c r="AW394" s="712"/>
      <c r="AX394" s="712"/>
      <c r="AY394" s="712"/>
      <c r="AZ394" s="712"/>
      <c r="BA394" s="712"/>
      <c r="BB394" s="713"/>
      <c r="BC394" s="853"/>
      <c r="BD394" s="854"/>
      <c r="BE394" s="854"/>
      <c r="BF394" s="855"/>
    </row>
    <row r="395" spans="2:58" s="155" customFormat="1" ht="13.5" customHeight="1">
      <c r="B395" s="156"/>
      <c r="C395" s="157"/>
      <c r="D395" s="862"/>
      <c r="E395" s="863"/>
      <c r="F395" s="863"/>
      <c r="G395" s="863"/>
      <c r="H395" s="863"/>
      <c r="I395" s="863"/>
      <c r="J395" s="863"/>
      <c r="K395" s="864"/>
      <c r="L395" s="868"/>
      <c r="M395" s="869"/>
      <c r="N395" s="869"/>
      <c r="O395" s="869"/>
      <c r="P395" s="869"/>
      <c r="Q395" s="869"/>
      <c r="R395" s="869"/>
      <c r="S395" s="869"/>
      <c r="T395" s="869"/>
      <c r="U395" s="869"/>
      <c r="V395" s="869"/>
      <c r="W395" s="869"/>
      <c r="X395" s="869"/>
      <c r="Y395" s="869"/>
      <c r="Z395" s="870"/>
      <c r="AA395" s="847"/>
      <c r="AB395" s="848"/>
      <c r="AC395" s="848"/>
      <c r="AD395" s="849"/>
      <c r="AE395" s="862"/>
      <c r="AF395" s="863"/>
      <c r="AG395" s="863"/>
      <c r="AH395" s="863"/>
      <c r="AI395" s="863"/>
      <c r="AJ395" s="863"/>
      <c r="AK395" s="863"/>
      <c r="AL395" s="863"/>
      <c r="AM395" s="864"/>
      <c r="AN395" s="868"/>
      <c r="AO395" s="869"/>
      <c r="AP395" s="869"/>
      <c r="AQ395" s="869"/>
      <c r="AR395" s="869"/>
      <c r="AS395" s="869"/>
      <c r="AT395" s="869"/>
      <c r="AU395" s="869"/>
      <c r="AV395" s="869"/>
      <c r="AW395" s="869"/>
      <c r="AX395" s="869"/>
      <c r="AY395" s="869"/>
      <c r="AZ395" s="869"/>
      <c r="BA395" s="869"/>
      <c r="BB395" s="870"/>
      <c r="BC395" s="847"/>
      <c r="BD395" s="848"/>
      <c r="BE395" s="848"/>
      <c r="BF395" s="849"/>
    </row>
    <row r="396" spans="2:58" s="155" customFormat="1" ht="13.5" customHeight="1">
      <c r="B396" s="156"/>
      <c r="C396" s="157"/>
      <c r="D396" s="865"/>
      <c r="E396" s="866"/>
      <c r="F396" s="866"/>
      <c r="G396" s="866"/>
      <c r="H396" s="866"/>
      <c r="I396" s="866"/>
      <c r="J396" s="866"/>
      <c r="K396" s="867"/>
      <c r="L396" s="871"/>
      <c r="M396" s="872"/>
      <c r="N396" s="872"/>
      <c r="O396" s="872"/>
      <c r="P396" s="872"/>
      <c r="Q396" s="872"/>
      <c r="R396" s="872"/>
      <c r="S396" s="872"/>
      <c r="T396" s="872"/>
      <c r="U396" s="872"/>
      <c r="V396" s="872"/>
      <c r="W396" s="872"/>
      <c r="X396" s="872"/>
      <c r="Y396" s="872"/>
      <c r="Z396" s="873"/>
      <c r="AA396" s="850"/>
      <c r="AB396" s="851"/>
      <c r="AC396" s="851"/>
      <c r="AD396" s="852"/>
      <c r="AE396" s="865"/>
      <c r="AF396" s="866"/>
      <c r="AG396" s="866"/>
      <c r="AH396" s="866"/>
      <c r="AI396" s="866"/>
      <c r="AJ396" s="866"/>
      <c r="AK396" s="866"/>
      <c r="AL396" s="866"/>
      <c r="AM396" s="867"/>
      <c r="AN396" s="871"/>
      <c r="AO396" s="872"/>
      <c r="AP396" s="872"/>
      <c r="AQ396" s="872"/>
      <c r="AR396" s="872"/>
      <c r="AS396" s="872"/>
      <c r="AT396" s="872"/>
      <c r="AU396" s="872"/>
      <c r="AV396" s="872"/>
      <c r="AW396" s="872"/>
      <c r="AX396" s="872"/>
      <c r="AY396" s="872"/>
      <c r="AZ396" s="872"/>
      <c r="BA396" s="872"/>
      <c r="BB396" s="873"/>
      <c r="BC396" s="850"/>
      <c r="BD396" s="851"/>
      <c r="BE396" s="851"/>
      <c r="BF396" s="852"/>
    </row>
    <row r="397" spans="2:58" s="155" customFormat="1" ht="13.5" customHeight="1">
      <c r="B397" s="156"/>
      <c r="C397" s="157"/>
      <c r="D397" s="865"/>
      <c r="E397" s="866"/>
      <c r="F397" s="866"/>
      <c r="G397" s="866"/>
      <c r="H397" s="866"/>
      <c r="I397" s="866"/>
      <c r="J397" s="866"/>
      <c r="K397" s="867"/>
      <c r="L397" s="856"/>
      <c r="M397" s="857"/>
      <c r="N397" s="857"/>
      <c r="O397" s="857"/>
      <c r="P397" s="857"/>
      <c r="Q397" s="857"/>
      <c r="R397" s="857"/>
      <c r="S397" s="857"/>
      <c r="T397" s="857"/>
      <c r="U397" s="857"/>
      <c r="V397" s="857"/>
      <c r="W397" s="857"/>
      <c r="X397" s="857"/>
      <c r="Y397" s="857"/>
      <c r="Z397" s="858"/>
      <c r="AA397" s="850"/>
      <c r="AB397" s="851"/>
      <c r="AC397" s="851"/>
      <c r="AD397" s="852"/>
      <c r="AE397" s="865"/>
      <c r="AF397" s="866"/>
      <c r="AG397" s="866"/>
      <c r="AH397" s="866"/>
      <c r="AI397" s="866"/>
      <c r="AJ397" s="866"/>
      <c r="AK397" s="866"/>
      <c r="AL397" s="866"/>
      <c r="AM397" s="867"/>
      <c r="AN397" s="856"/>
      <c r="AO397" s="857"/>
      <c r="AP397" s="857"/>
      <c r="AQ397" s="857"/>
      <c r="AR397" s="857"/>
      <c r="AS397" s="857"/>
      <c r="AT397" s="857"/>
      <c r="AU397" s="857"/>
      <c r="AV397" s="857"/>
      <c r="AW397" s="857"/>
      <c r="AX397" s="857"/>
      <c r="AY397" s="857"/>
      <c r="AZ397" s="857"/>
      <c r="BA397" s="857"/>
      <c r="BB397" s="858"/>
      <c r="BC397" s="850"/>
      <c r="BD397" s="851"/>
      <c r="BE397" s="851"/>
      <c r="BF397" s="852"/>
    </row>
    <row r="398" spans="2:58" s="155" customFormat="1" ht="13.5" customHeight="1">
      <c r="B398" s="156"/>
      <c r="C398" s="157"/>
      <c r="D398" s="859" t="s">
        <v>223</v>
      </c>
      <c r="E398" s="860"/>
      <c r="F398" s="860"/>
      <c r="G398" s="860"/>
      <c r="H398" s="860"/>
      <c r="I398" s="860"/>
      <c r="J398" s="860"/>
      <c r="K398" s="861"/>
      <c r="L398" s="711"/>
      <c r="M398" s="712"/>
      <c r="N398" s="712"/>
      <c r="O398" s="712"/>
      <c r="P398" s="712"/>
      <c r="Q398" s="712"/>
      <c r="R398" s="712"/>
      <c r="S398" s="712"/>
      <c r="T398" s="712"/>
      <c r="U398" s="712"/>
      <c r="V398" s="712"/>
      <c r="W398" s="712"/>
      <c r="X398" s="712"/>
      <c r="Y398" s="712"/>
      <c r="Z398" s="713"/>
      <c r="AA398" s="853"/>
      <c r="AB398" s="854"/>
      <c r="AC398" s="854"/>
      <c r="AD398" s="855"/>
      <c r="AE398" s="859" t="s">
        <v>223</v>
      </c>
      <c r="AF398" s="860"/>
      <c r="AG398" s="860"/>
      <c r="AH398" s="860"/>
      <c r="AI398" s="860"/>
      <c r="AJ398" s="860"/>
      <c r="AK398" s="860"/>
      <c r="AL398" s="860"/>
      <c r="AM398" s="861"/>
      <c r="AN398" s="711"/>
      <c r="AO398" s="712"/>
      <c r="AP398" s="712"/>
      <c r="AQ398" s="712"/>
      <c r="AR398" s="712"/>
      <c r="AS398" s="712"/>
      <c r="AT398" s="712"/>
      <c r="AU398" s="712"/>
      <c r="AV398" s="712"/>
      <c r="AW398" s="712"/>
      <c r="AX398" s="712"/>
      <c r="AY398" s="712"/>
      <c r="AZ398" s="712"/>
      <c r="BA398" s="712"/>
      <c r="BB398" s="713"/>
      <c r="BC398" s="853"/>
      <c r="BD398" s="854"/>
      <c r="BE398" s="854"/>
      <c r="BF398" s="855"/>
    </row>
    <row r="399" spans="2:58" s="155" customFormat="1" ht="13.5" customHeight="1">
      <c r="B399" s="156"/>
      <c r="C399" s="157"/>
      <c r="D399" s="862"/>
      <c r="E399" s="863"/>
      <c r="F399" s="863"/>
      <c r="G399" s="863"/>
      <c r="H399" s="863"/>
      <c r="I399" s="863"/>
      <c r="J399" s="863"/>
      <c r="K399" s="864"/>
      <c r="L399" s="868"/>
      <c r="M399" s="869"/>
      <c r="N399" s="869"/>
      <c r="O399" s="869"/>
      <c r="P399" s="869"/>
      <c r="Q399" s="869"/>
      <c r="R399" s="869"/>
      <c r="S399" s="869"/>
      <c r="T399" s="869"/>
      <c r="U399" s="869"/>
      <c r="V399" s="869"/>
      <c r="W399" s="869"/>
      <c r="X399" s="869"/>
      <c r="Y399" s="869"/>
      <c r="Z399" s="870"/>
      <c r="AA399" s="847"/>
      <c r="AB399" s="848"/>
      <c r="AC399" s="848"/>
      <c r="AD399" s="849"/>
      <c r="AE399" s="862"/>
      <c r="AF399" s="863"/>
      <c r="AG399" s="863"/>
      <c r="AH399" s="863"/>
      <c r="AI399" s="863"/>
      <c r="AJ399" s="863"/>
      <c r="AK399" s="863"/>
      <c r="AL399" s="863"/>
      <c r="AM399" s="864"/>
      <c r="AN399" s="868"/>
      <c r="AO399" s="869"/>
      <c r="AP399" s="869"/>
      <c r="AQ399" s="869"/>
      <c r="AR399" s="869"/>
      <c r="AS399" s="869"/>
      <c r="AT399" s="869"/>
      <c r="AU399" s="869"/>
      <c r="AV399" s="869"/>
      <c r="AW399" s="869"/>
      <c r="AX399" s="869"/>
      <c r="AY399" s="869"/>
      <c r="AZ399" s="869"/>
      <c r="BA399" s="869"/>
      <c r="BB399" s="870"/>
      <c r="BC399" s="847"/>
      <c r="BD399" s="848"/>
      <c r="BE399" s="848"/>
      <c r="BF399" s="849"/>
    </row>
    <row r="400" spans="2:58" s="155" customFormat="1" ht="13.5" customHeight="1">
      <c r="B400" s="156"/>
      <c r="C400" s="157"/>
      <c r="D400" s="865"/>
      <c r="E400" s="866"/>
      <c r="F400" s="866"/>
      <c r="G400" s="866"/>
      <c r="H400" s="866"/>
      <c r="I400" s="866"/>
      <c r="J400" s="866"/>
      <c r="K400" s="867"/>
      <c r="L400" s="871"/>
      <c r="M400" s="872"/>
      <c r="N400" s="872"/>
      <c r="O400" s="872"/>
      <c r="P400" s="872"/>
      <c r="Q400" s="872"/>
      <c r="R400" s="872"/>
      <c r="S400" s="872"/>
      <c r="T400" s="872"/>
      <c r="U400" s="872"/>
      <c r="V400" s="872"/>
      <c r="W400" s="872"/>
      <c r="X400" s="872"/>
      <c r="Y400" s="872"/>
      <c r="Z400" s="873"/>
      <c r="AA400" s="850"/>
      <c r="AB400" s="851"/>
      <c r="AC400" s="851"/>
      <c r="AD400" s="852"/>
      <c r="AE400" s="865"/>
      <c r="AF400" s="866"/>
      <c r="AG400" s="866"/>
      <c r="AH400" s="866"/>
      <c r="AI400" s="866"/>
      <c r="AJ400" s="866"/>
      <c r="AK400" s="866"/>
      <c r="AL400" s="866"/>
      <c r="AM400" s="867"/>
      <c r="AN400" s="871"/>
      <c r="AO400" s="872"/>
      <c r="AP400" s="872"/>
      <c r="AQ400" s="872"/>
      <c r="AR400" s="872"/>
      <c r="AS400" s="872"/>
      <c r="AT400" s="872"/>
      <c r="AU400" s="872"/>
      <c r="AV400" s="872"/>
      <c r="AW400" s="872"/>
      <c r="AX400" s="872"/>
      <c r="AY400" s="872"/>
      <c r="AZ400" s="872"/>
      <c r="BA400" s="872"/>
      <c r="BB400" s="873"/>
      <c r="BC400" s="850"/>
      <c r="BD400" s="851"/>
      <c r="BE400" s="851"/>
      <c r="BF400" s="852"/>
    </row>
    <row r="401" spans="2:58" s="155" customFormat="1" ht="13.5" customHeight="1">
      <c r="B401" s="156"/>
      <c r="C401" s="157"/>
      <c r="D401" s="865"/>
      <c r="E401" s="866"/>
      <c r="F401" s="866"/>
      <c r="G401" s="866"/>
      <c r="H401" s="866"/>
      <c r="I401" s="866"/>
      <c r="J401" s="866"/>
      <c r="K401" s="867"/>
      <c r="L401" s="856"/>
      <c r="M401" s="857"/>
      <c r="N401" s="857"/>
      <c r="O401" s="857"/>
      <c r="P401" s="857"/>
      <c r="Q401" s="857"/>
      <c r="R401" s="857"/>
      <c r="S401" s="857"/>
      <c r="T401" s="857"/>
      <c r="U401" s="857"/>
      <c r="V401" s="857"/>
      <c r="W401" s="857"/>
      <c r="X401" s="857"/>
      <c r="Y401" s="857"/>
      <c r="Z401" s="858"/>
      <c r="AA401" s="850"/>
      <c r="AB401" s="851"/>
      <c r="AC401" s="851"/>
      <c r="AD401" s="852"/>
      <c r="AE401" s="865"/>
      <c r="AF401" s="866"/>
      <c r="AG401" s="866"/>
      <c r="AH401" s="866"/>
      <c r="AI401" s="866"/>
      <c r="AJ401" s="866"/>
      <c r="AK401" s="866"/>
      <c r="AL401" s="866"/>
      <c r="AM401" s="867"/>
      <c r="AN401" s="856"/>
      <c r="AO401" s="857"/>
      <c r="AP401" s="857"/>
      <c r="AQ401" s="857"/>
      <c r="AR401" s="857"/>
      <c r="AS401" s="857"/>
      <c r="AT401" s="857"/>
      <c r="AU401" s="857"/>
      <c r="AV401" s="857"/>
      <c r="AW401" s="857"/>
      <c r="AX401" s="857"/>
      <c r="AY401" s="857"/>
      <c r="AZ401" s="857"/>
      <c r="BA401" s="857"/>
      <c r="BB401" s="858"/>
      <c r="BC401" s="850"/>
      <c r="BD401" s="851"/>
      <c r="BE401" s="851"/>
      <c r="BF401" s="852"/>
    </row>
    <row r="402" spans="2:58" s="155" customFormat="1" ht="13.5" customHeight="1">
      <c r="B402" s="156"/>
      <c r="C402" s="157"/>
      <c r="D402" s="859" t="s">
        <v>223</v>
      </c>
      <c r="E402" s="860"/>
      <c r="F402" s="860"/>
      <c r="G402" s="860"/>
      <c r="H402" s="860"/>
      <c r="I402" s="860"/>
      <c r="J402" s="860"/>
      <c r="K402" s="861"/>
      <c r="L402" s="711"/>
      <c r="M402" s="712"/>
      <c r="N402" s="712"/>
      <c r="O402" s="712"/>
      <c r="P402" s="712"/>
      <c r="Q402" s="712"/>
      <c r="R402" s="712"/>
      <c r="S402" s="712"/>
      <c r="T402" s="712"/>
      <c r="U402" s="712"/>
      <c r="V402" s="712"/>
      <c r="W402" s="712"/>
      <c r="X402" s="712"/>
      <c r="Y402" s="712"/>
      <c r="Z402" s="713"/>
      <c r="AA402" s="853"/>
      <c r="AB402" s="854"/>
      <c r="AC402" s="854"/>
      <c r="AD402" s="855"/>
      <c r="AE402" s="859" t="s">
        <v>223</v>
      </c>
      <c r="AF402" s="860"/>
      <c r="AG402" s="860"/>
      <c r="AH402" s="860"/>
      <c r="AI402" s="860"/>
      <c r="AJ402" s="860"/>
      <c r="AK402" s="860"/>
      <c r="AL402" s="860"/>
      <c r="AM402" s="861"/>
      <c r="AN402" s="711"/>
      <c r="AO402" s="712"/>
      <c r="AP402" s="712"/>
      <c r="AQ402" s="712"/>
      <c r="AR402" s="712"/>
      <c r="AS402" s="712"/>
      <c r="AT402" s="712"/>
      <c r="AU402" s="712"/>
      <c r="AV402" s="712"/>
      <c r="AW402" s="712"/>
      <c r="AX402" s="712"/>
      <c r="AY402" s="712"/>
      <c r="AZ402" s="712"/>
      <c r="BA402" s="712"/>
      <c r="BB402" s="713"/>
      <c r="BC402" s="853"/>
      <c r="BD402" s="854"/>
      <c r="BE402" s="854"/>
      <c r="BF402" s="855"/>
    </row>
    <row r="403" spans="2:58" s="155" customFormat="1" ht="13.5" customHeight="1">
      <c r="B403" s="156"/>
      <c r="C403" s="157"/>
      <c r="D403" s="862"/>
      <c r="E403" s="863"/>
      <c r="F403" s="863"/>
      <c r="G403" s="863"/>
      <c r="H403" s="863"/>
      <c r="I403" s="863"/>
      <c r="J403" s="863"/>
      <c r="K403" s="864"/>
      <c r="L403" s="868"/>
      <c r="M403" s="869"/>
      <c r="N403" s="869"/>
      <c r="O403" s="869"/>
      <c r="P403" s="869"/>
      <c r="Q403" s="869"/>
      <c r="R403" s="869"/>
      <c r="S403" s="869"/>
      <c r="T403" s="869"/>
      <c r="U403" s="869"/>
      <c r="V403" s="869"/>
      <c r="W403" s="869"/>
      <c r="X403" s="869"/>
      <c r="Y403" s="869"/>
      <c r="Z403" s="870"/>
      <c r="AA403" s="847"/>
      <c r="AB403" s="848"/>
      <c r="AC403" s="848"/>
      <c r="AD403" s="849"/>
      <c r="AE403" s="862"/>
      <c r="AF403" s="863"/>
      <c r="AG403" s="863"/>
      <c r="AH403" s="863"/>
      <c r="AI403" s="863"/>
      <c r="AJ403" s="863"/>
      <c r="AK403" s="863"/>
      <c r="AL403" s="863"/>
      <c r="AM403" s="864"/>
      <c r="AN403" s="868"/>
      <c r="AO403" s="869"/>
      <c r="AP403" s="869"/>
      <c r="AQ403" s="869"/>
      <c r="AR403" s="869"/>
      <c r="AS403" s="869"/>
      <c r="AT403" s="869"/>
      <c r="AU403" s="869"/>
      <c r="AV403" s="869"/>
      <c r="AW403" s="869"/>
      <c r="AX403" s="869"/>
      <c r="AY403" s="869"/>
      <c r="AZ403" s="869"/>
      <c r="BA403" s="869"/>
      <c r="BB403" s="870"/>
      <c r="BC403" s="847"/>
      <c r="BD403" s="848"/>
      <c r="BE403" s="848"/>
      <c r="BF403" s="849"/>
    </row>
    <row r="404" spans="2:58" s="155" customFormat="1" ht="13.5" customHeight="1">
      <c r="B404" s="156"/>
      <c r="C404" s="157"/>
      <c r="D404" s="865"/>
      <c r="E404" s="866"/>
      <c r="F404" s="866"/>
      <c r="G404" s="866"/>
      <c r="H404" s="866"/>
      <c r="I404" s="866"/>
      <c r="J404" s="866"/>
      <c r="K404" s="867"/>
      <c r="L404" s="871"/>
      <c r="M404" s="872"/>
      <c r="N404" s="872"/>
      <c r="O404" s="872"/>
      <c r="P404" s="872"/>
      <c r="Q404" s="872"/>
      <c r="R404" s="872"/>
      <c r="S404" s="872"/>
      <c r="T404" s="872"/>
      <c r="U404" s="872"/>
      <c r="V404" s="872"/>
      <c r="W404" s="872"/>
      <c r="X404" s="872"/>
      <c r="Y404" s="872"/>
      <c r="Z404" s="873"/>
      <c r="AA404" s="850"/>
      <c r="AB404" s="851"/>
      <c r="AC404" s="851"/>
      <c r="AD404" s="852"/>
      <c r="AE404" s="865"/>
      <c r="AF404" s="866"/>
      <c r="AG404" s="866"/>
      <c r="AH404" s="866"/>
      <c r="AI404" s="866"/>
      <c r="AJ404" s="866"/>
      <c r="AK404" s="866"/>
      <c r="AL404" s="866"/>
      <c r="AM404" s="867"/>
      <c r="AN404" s="871"/>
      <c r="AO404" s="872"/>
      <c r="AP404" s="872"/>
      <c r="AQ404" s="872"/>
      <c r="AR404" s="872"/>
      <c r="AS404" s="872"/>
      <c r="AT404" s="872"/>
      <c r="AU404" s="872"/>
      <c r="AV404" s="872"/>
      <c r="AW404" s="872"/>
      <c r="AX404" s="872"/>
      <c r="AY404" s="872"/>
      <c r="AZ404" s="872"/>
      <c r="BA404" s="872"/>
      <c r="BB404" s="873"/>
      <c r="BC404" s="850"/>
      <c r="BD404" s="851"/>
      <c r="BE404" s="851"/>
      <c r="BF404" s="852"/>
    </row>
    <row r="405" spans="2:58" s="155" customFormat="1" ht="13.5" customHeight="1">
      <c r="B405" s="156"/>
      <c r="C405" s="157"/>
      <c r="D405" s="865"/>
      <c r="E405" s="866"/>
      <c r="F405" s="866"/>
      <c r="G405" s="866"/>
      <c r="H405" s="866"/>
      <c r="I405" s="866"/>
      <c r="J405" s="866"/>
      <c r="K405" s="867"/>
      <c r="L405" s="856"/>
      <c r="M405" s="857"/>
      <c r="N405" s="857"/>
      <c r="O405" s="857"/>
      <c r="P405" s="857"/>
      <c r="Q405" s="857"/>
      <c r="R405" s="857"/>
      <c r="S405" s="857"/>
      <c r="T405" s="857"/>
      <c r="U405" s="857"/>
      <c r="V405" s="857"/>
      <c r="W405" s="857"/>
      <c r="X405" s="857"/>
      <c r="Y405" s="857"/>
      <c r="Z405" s="858"/>
      <c r="AA405" s="850"/>
      <c r="AB405" s="851"/>
      <c r="AC405" s="851"/>
      <c r="AD405" s="852"/>
      <c r="AE405" s="865"/>
      <c r="AF405" s="866"/>
      <c r="AG405" s="866"/>
      <c r="AH405" s="866"/>
      <c r="AI405" s="866"/>
      <c r="AJ405" s="866"/>
      <c r="AK405" s="866"/>
      <c r="AL405" s="866"/>
      <c r="AM405" s="867"/>
      <c r="AN405" s="856"/>
      <c r="AO405" s="857"/>
      <c r="AP405" s="857"/>
      <c r="AQ405" s="857"/>
      <c r="AR405" s="857"/>
      <c r="AS405" s="857"/>
      <c r="AT405" s="857"/>
      <c r="AU405" s="857"/>
      <c r="AV405" s="857"/>
      <c r="AW405" s="857"/>
      <c r="AX405" s="857"/>
      <c r="AY405" s="857"/>
      <c r="AZ405" s="857"/>
      <c r="BA405" s="857"/>
      <c r="BB405" s="858"/>
      <c r="BC405" s="850"/>
      <c r="BD405" s="851"/>
      <c r="BE405" s="851"/>
      <c r="BF405" s="852"/>
    </row>
    <row r="406" spans="2:58" s="155" customFormat="1" ht="13.5" customHeight="1">
      <c r="B406" s="156"/>
      <c r="C406" s="157"/>
      <c r="D406" s="859" t="s">
        <v>223</v>
      </c>
      <c r="E406" s="860"/>
      <c r="F406" s="860"/>
      <c r="G406" s="860"/>
      <c r="H406" s="860"/>
      <c r="I406" s="860"/>
      <c r="J406" s="860"/>
      <c r="K406" s="861"/>
      <c r="L406" s="711"/>
      <c r="M406" s="712"/>
      <c r="N406" s="712"/>
      <c r="O406" s="712"/>
      <c r="P406" s="712"/>
      <c r="Q406" s="712"/>
      <c r="R406" s="712"/>
      <c r="S406" s="712"/>
      <c r="T406" s="712"/>
      <c r="U406" s="712"/>
      <c r="V406" s="712"/>
      <c r="W406" s="712"/>
      <c r="X406" s="712"/>
      <c r="Y406" s="712"/>
      <c r="Z406" s="713"/>
      <c r="AA406" s="853"/>
      <c r="AB406" s="854"/>
      <c r="AC406" s="854"/>
      <c r="AD406" s="855"/>
      <c r="AE406" s="859" t="s">
        <v>223</v>
      </c>
      <c r="AF406" s="860"/>
      <c r="AG406" s="860"/>
      <c r="AH406" s="860"/>
      <c r="AI406" s="860"/>
      <c r="AJ406" s="860"/>
      <c r="AK406" s="860"/>
      <c r="AL406" s="860"/>
      <c r="AM406" s="861"/>
      <c r="AN406" s="711"/>
      <c r="AO406" s="712"/>
      <c r="AP406" s="712"/>
      <c r="AQ406" s="712"/>
      <c r="AR406" s="712"/>
      <c r="AS406" s="712"/>
      <c r="AT406" s="712"/>
      <c r="AU406" s="712"/>
      <c r="AV406" s="712"/>
      <c r="AW406" s="712"/>
      <c r="AX406" s="712"/>
      <c r="AY406" s="712"/>
      <c r="AZ406" s="712"/>
      <c r="BA406" s="712"/>
      <c r="BB406" s="713"/>
      <c r="BC406" s="853"/>
      <c r="BD406" s="854"/>
      <c r="BE406" s="854"/>
      <c r="BF406" s="855"/>
    </row>
    <row r="407" spans="2:58" s="155" customFormat="1" ht="13.5" customHeight="1">
      <c r="B407" s="156"/>
      <c r="C407" s="157"/>
      <c r="D407" s="862"/>
      <c r="E407" s="863"/>
      <c r="F407" s="863"/>
      <c r="G407" s="863"/>
      <c r="H407" s="863"/>
      <c r="I407" s="863"/>
      <c r="J407" s="863"/>
      <c r="K407" s="864"/>
      <c r="L407" s="868"/>
      <c r="M407" s="869"/>
      <c r="N407" s="869"/>
      <c r="O407" s="869"/>
      <c r="P407" s="869"/>
      <c r="Q407" s="869"/>
      <c r="R407" s="869"/>
      <c r="S407" s="869"/>
      <c r="T407" s="869"/>
      <c r="U407" s="869"/>
      <c r="V407" s="869"/>
      <c r="W407" s="869"/>
      <c r="X407" s="869"/>
      <c r="Y407" s="869"/>
      <c r="Z407" s="870"/>
      <c r="AA407" s="847"/>
      <c r="AB407" s="848"/>
      <c r="AC407" s="848"/>
      <c r="AD407" s="849"/>
      <c r="AE407" s="862"/>
      <c r="AF407" s="863"/>
      <c r="AG407" s="863"/>
      <c r="AH407" s="863"/>
      <c r="AI407" s="863"/>
      <c r="AJ407" s="863"/>
      <c r="AK407" s="863"/>
      <c r="AL407" s="863"/>
      <c r="AM407" s="864"/>
      <c r="AN407" s="868"/>
      <c r="AO407" s="869"/>
      <c r="AP407" s="869"/>
      <c r="AQ407" s="869"/>
      <c r="AR407" s="869"/>
      <c r="AS407" s="869"/>
      <c r="AT407" s="869"/>
      <c r="AU407" s="869"/>
      <c r="AV407" s="869"/>
      <c r="AW407" s="869"/>
      <c r="AX407" s="869"/>
      <c r="AY407" s="869"/>
      <c r="AZ407" s="869"/>
      <c r="BA407" s="869"/>
      <c r="BB407" s="870"/>
      <c r="BC407" s="847"/>
      <c r="BD407" s="848"/>
      <c r="BE407" s="848"/>
      <c r="BF407" s="849"/>
    </row>
    <row r="408" spans="2:58" s="155" customFormat="1" ht="13.5" customHeight="1">
      <c r="B408" s="156"/>
      <c r="C408" s="157"/>
      <c r="D408" s="865"/>
      <c r="E408" s="866"/>
      <c r="F408" s="866"/>
      <c r="G408" s="866"/>
      <c r="H408" s="866"/>
      <c r="I408" s="866"/>
      <c r="J408" s="866"/>
      <c r="K408" s="867"/>
      <c r="L408" s="871"/>
      <c r="M408" s="872"/>
      <c r="N408" s="872"/>
      <c r="O408" s="872"/>
      <c r="P408" s="872"/>
      <c r="Q408" s="872"/>
      <c r="R408" s="872"/>
      <c r="S408" s="872"/>
      <c r="T408" s="872"/>
      <c r="U408" s="872"/>
      <c r="V408" s="872"/>
      <c r="W408" s="872"/>
      <c r="X408" s="872"/>
      <c r="Y408" s="872"/>
      <c r="Z408" s="873"/>
      <c r="AA408" s="850"/>
      <c r="AB408" s="851"/>
      <c r="AC408" s="851"/>
      <c r="AD408" s="852"/>
      <c r="AE408" s="865"/>
      <c r="AF408" s="866"/>
      <c r="AG408" s="866"/>
      <c r="AH408" s="866"/>
      <c r="AI408" s="866"/>
      <c r="AJ408" s="866"/>
      <c r="AK408" s="866"/>
      <c r="AL408" s="866"/>
      <c r="AM408" s="867"/>
      <c r="AN408" s="871"/>
      <c r="AO408" s="872"/>
      <c r="AP408" s="872"/>
      <c r="AQ408" s="872"/>
      <c r="AR408" s="872"/>
      <c r="AS408" s="872"/>
      <c r="AT408" s="872"/>
      <c r="AU408" s="872"/>
      <c r="AV408" s="872"/>
      <c r="AW408" s="872"/>
      <c r="AX408" s="872"/>
      <c r="AY408" s="872"/>
      <c r="AZ408" s="872"/>
      <c r="BA408" s="872"/>
      <c r="BB408" s="873"/>
      <c r="BC408" s="850"/>
      <c r="BD408" s="851"/>
      <c r="BE408" s="851"/>
      <c r="BF408" s="852"/>
    </row>
    <row r="409" spans="2:58" s="155" customFormat="1" ht="13.5" customHeight="1">
      <c r="B409" s="156"/>
      <c r="C409" s="157"/>
      <c r="D409" s="865"/>
      <c r="E409" s="866"/>
      <c r="F409" s="866"/>
      <c r="G409" s="866"/>
      <c r="H409" s="866"/>
      <c r="I409" s="866"/>
      <c r="J409" s="866"/>
      <c r="K409" s="867"/>
      <c r="L409" s="856"/>
      <c r="M409" s="857"/>
      <c r="N409" s="857"/>
      <c r="O409" s="857"/>
      <c r="P409" s="857"/>
      <c r="Q409" s="857"/>
      <c r="R409" s="857"/>
      <c r="S409" s="857"/>
      <c r="T409" s="857"/>
      <c r="U409" s="857"/>
      <c r="V409" s="857"/>
      <c r="W409" s="857"/>
      <c r="X409" s="857"/>
      <c r="Y409" s="857"/>
      <c r="Z409" s="858"/>
      <c r="AA409" s="850"/>
      <c r="AB409" s="851"/>
      <c r="AC409" s="851"/>
      <c r="AD409" s="852"/>
      <c r="AE409" s="865"/>
      <c r="AF409" s="866"/>
      <c r="AG409" s="866"/>
      <c r="AH409" s="866"/>
      <c r="AI409" s="866"/>
      <c r="AJ409" s="866"/>
      <c r="AK409" s="866"/>
      <c r="AL409" s="866"/>
      <c r="AM409" s="867"/>
      <c r="AN409" s="856"/>
      <c r="AO409" s="857"/>
      <c r="AP409" s="857"/>
      <c r="AQ409" s="857"/>
      <c r="AR409" s="857"/>
      <c r="AS409" s="857"/>
      <c r="AT409" s="857"/>
      <c r="AU409" s="857"/>
      <c r="AV409" s="857"/>
      <c r="AW409" s="857"/>
      <c r="AX409" s="857"/>
      <c r="AY409" s="857"/>
      <c r="AZ409" s="857"/>
      <c r="BA409" s="857"/>
      <c r="BB409" s="858"/>
      <c r="BC409" s="850"/>
      <c r="BD409" s="851"/>
      <c r="BE409" s="851"/>
      <c r="BF409" s="852"/>
    </row>
    <row r="410" spans="2:58" s="155" customFormat="1" ht="13.5" customHeight="1">
      <c r="B410" s="156"/>
      <c r="C410" s="157"/>
      <c r="D410" s="859" t="s">
        <v>223</v>
      </c>
      <c r="E410" s="860"/>
      <c r="F410" s="860"/>
      <c r="G410" s="860"/>
      <c r="H410" s="860"/>
      <c r="I410" s="860"/>
      <c r="J410" s="860"/>
      <c r="K410" s="861"/>
      <c r="L410" s="711"/>
      <c r="M410" s="712"/>
      <c r="N410" s="712"/>
      <c r="O410" s="712"/>
      <c r="P410" s="712"/>
      <c r="Q410" s="712"/>
      <c r="R410" s="712"/>
      <c r="S410" s="712"/>
      <c r="T410" s="712"/>
      <c r="U410" s="712"/>
      <c r="V410" s="712"/>
      <c r="W410" s="712"/>
      <c r="X410" s="712"/>
      <c r="Y410" s="712"/>
      <c r="Z410" s="713"/>
      <c r="AA410" s="853"/>
      <c r="AB410" s="854"/>
      <c r="AC410" s="854"/>
      <c r="AD410" s="855"/>
      <c r="AE410" s="859" t="s">
        <v>223</v>
      </c>
      <c r="AF410" s="860"/>
      <c r="AG410" s="860"/>
      <c r="AH410" s="860"/>
      <c r="AI410" s="860"/>
      <c r="AJ410" s="860"/>
      <c r="AK410" s="860"/>
      <c r="AL410" s="860"/>
      <c r="AM410" s="861"/>
      <c r="AN410" s="711"/>
      <c r="AO410" s="712"/>
      <c r="AP410" s="712"/>
      <c r="AQ410" s="712"/>
      <c r="AR410" s="712"/>
      <c r="AS410" s="712"/>
      <c r="AT410" s="712"/>
      <c r="AU410" s="712"/>
      <c r="AV410" s="712"/>
      <c r="AW410" s="712"/>
      <c r="AX410" s="712"/>
      <c r="AY410" s="712"/>
      <c r="AZ410" s="712"/>
      <c r="BA410" s="712"/>
      <c r="BB410" s="713"/>
      <c r="BC410" s="853"/>
      <c r="BD410" s="854"/>
      <c r="BE410" s="854"/>
      <c r="BF410" s="855"/>
    </row>
    <row r="411" spans="2:58" s="155" customFormat="1" ht="13.5" customHeight="1">
      <c r="B411" s="156"/>
      <c r="C411" s="157"/>
      <c r="D411" s="862"/>
      <c r="E411" s="863"/>
      <c r="F411" s="863"/>
      <c r="G411" s="863"/>
      <c r="H411" s="863"/>
      <c r="I411" s="863"/>
      <c r="J411" s="863"/>
      <c r="K411" s="864"/>
      <c r="L411" s="868"/>
      <c r="M411" s="869"/>
      <c r="N411" s="869"/>
      <c r="O411" s="869"/>
      <c r="P411" s="869"/>
      <c r="Q411" s="869"/>
      <c r="R411" s="869"/>
      <c r="S411" s="869"/>
      <c r="T411" s="869"/>
      <c r="U411" s="869"/>
      <c r="V411" s="869"/>
      <c r="W411" s="869"/>
      <c r="X411" s="869"/>
      <c r="Y411" s="869"/>
      <c r="Z411" s="870"/>
      <c r="AA411" s="847"/>
      <c r="AB411" s="848"/>
      <c r="AC411" s="848"/>
      <c r="AD411" s="849"/>
      <c r="AE411" s="862"/>
      <c r="AF411" s="863"/>
      <c r="AG411" s="863"/>
      <c r="AH411" s="863"/>
      <c r="AI411" s="863"/>
      <c r="AJ411" s="863"/>
      <c r="AK411" s="863"/>
      <c r="AL411" s="863"/>
      <c r="AM411" s="864"/>
      <c r="AN411" s="868"/>
      <c r="AO411" s="869"/>
      <c r="AP411" s="869"/>
      <c r="AQ411" s="869"/>
      <c r="AR411" s="869"/>
      <c r="AS411" s="869"/>
      <c r="AT411" s="869"/>
      <c r="AU411" s="869"/>
      <c r="AV411" s="869"/>
      <c r="AW411" s="869"/>
      <c r="AX411" s="869"/>
      <c r="AY411" s="869"/>
      <c r="AZ411" s="869"/>
      <c r="BA411" s="869"/>
      <c r="BB411" s="870"/>
      <c r="BC411" s="847"/>
      <c r="BD411" s="848"/>
      <c r="BE411" s="848"/>
      <c r="BF411" s="849"/>
    </row>
    <row r="412" spans="2:58" s="155" customFormat="1" ht="13.5" customHeight="1">
      <c r="B412" s="156"/>
      <c r="C412" s="157"/>
      <c r="D412" s="865"/>
      <c r="E412" s="866"/>
      <c r="F412" s="866"/>
      <c r="G412" s="866"/>
      <c r="H412" s="866"/>
      <c r="I412" s="866"/>
      <c r="J412" s="866"/>
      <c r="K412" s="867"/>
      <c r="L412" s="871"/>
      <c r="M412" s="872"/>
      <c r="N412" s="872"/>
      <c r="O412" s="872"/>
      <c r="P412" s="872"/>
      <c r="Q412" s="872"/>
      <c r="R412" s="872"/>
      <c r="S412" s="872"/>
      <c r="T412" s="872"/>
      <c r="U412" s="872"/>
      <c r="V412" s="872"/>
      <c r="W412" s="872"/>
      <c r="X412" s="872"/>
      <c r="Y412" s="872"/>
      <c r="Z412" s="873"/>
      <c r="AA412" s="850"/>
      <c r="AB412" s="851"/>
      <c r="AC412" s="851"/>
      <c r="AD412" s="852"/>
      <c r="AE412" s="865"/>
      <c r="AF412" s="866"/>
      <c r="AG412" s="866"/>
      <c r="AH412" s="866"/>
      <c r="AI412" s="866"/>
      <c r="AJ412" s="866"/>
      <c r="AK412" s="866"/>
      <c r="AL412" s="866"/>
      <c r="AM412" s="867"/>
      <c r="AN412" s="871"/>
      <c r="AO412" s="872"/>
      <c r="AP412" s="872"/>
      <c r="AQ412" s="872"/>
      <c r="AR412" s="872"/>
      <c r="AS412" s="872"/>
      <c r="AT412" s="872"/>
      <c r="AU412" s="872"/>
      <c r="AV412" s="872"/>
      <c r="AW412" s="872"/>
      <c r="AX412" s="872"/>
      <c r="AY412" s="872"/>
      <c r="AZ412" s="872"/>
      <c r="BA412" s="872"/>
      <c r="BB412" s="873"/>
      <c r="BC412" s="850"/>
      <c r="BD412" s="851"/>
      <c r="BE412" s="851"/>
      <c r="BF412" s="852"/>
    </row>
    <row r="413" spans="2:58" s="155" customFormat="1" ht="13.5" customHeight="1">
      <c r="B413" s="156"/>
      <c r="C413" s="157"/>
      <c r="D413" s="865"/>
      <c r="E413" s="866"/>
      <c r="F413" s="866"/>
      <c r="G413" s="866"/>
      <c r="H413" s="866"/>
      <c r="I413" s="866"/>
      <c r="J413" s="866"/>
      <c r="K413" s="867"/>
      <c r="L413" s="856"/>
      <c r="M413" s="857"/>
      <c r="N413" s="857"/>
      <c r="O413" s="857"/>
      <c r="P413" s="857"/>
      <c r="Q413" s="857"/>
      <c r="R413" s="857"/>
      <c r="S413" s="857"/>
      <c r="T413" s="857"/>
      <c r="U413" s="857"/>
      <c r="V413" s="857"/>
      <c r="W413" s="857"/>
      <c r="X413" s="857"/>
      <c r="Y413" s="857"/>
      <c r="Z413" s="858"/>
      <c r="AA413" s="850"/>
      <c r="AB413" s="851"/>
      <c r="AC413" s="851"/>
      <c r="AD413" s="852"/>
      <c r="AE413" s="865"/>
      <c r="AF413" s="866"/>
      <c r="AG413" s="866"/>
      <c r="AH413" s="866"/>
      <c r="AI413" s="866"/>
      <c r="AJ413" s="866"/>
      <c r="AK413" s="866"/>
      <c r="AL413" s="866"/>
      <c r="AM413" s="867"/>
      <c r="AN413" s="856"/>
      <c r="AO413" s="857"/>
      <c r="AP413" s="857"/>
      <c r="AQ413" s="857"/>
      <c r="AR413" s="857"/>
      <c r="AS413" s="857"/>
      <c r="AT413" s="857"/>
      <c r="AU413" s="857"/>
      <c r="AV413" s="857"/>
      <c r="AW413" s="857"/>
      <c r="AX413" s="857"/>
      <c r="AY413" s="857"/>
      <c r="AZ413" s="857"/>
      <c r="BA413" s="857"/>
      <c r="BB413" s="858"/>
      <c r="BC413" s="850"/>
      <c r="BD413" s="851"/>
      <c r="BE413" s="851"/>
      <c r="BF413" s="852"/>
    </row>
    <row r="414" spans="2:58" s="155" customFormat="1" ht="13.5" customHeight="1">
      <c r="B414" s="156"/>
      <c r="C414" s="157"/>
      <c r="D414" s="859" t="s">
        <v>223</v>
      </c>
      <c r="E414" s="860"/>
      <c r="F414" s="860"/>
      <c r="G414" s="860"/>
      <c r="H414" s="860"/>
      <c r="I414" s="860"/>
      <c r="J414" s="860"/>
      <c r="K414" s="861"/>
      <c r="L414" s="711"/>
      <c r="M414" s="712"/>
      <c r="N414" s="712"/>
      <c r="O414" s="712"/>
      <c r="P414" s="712"/>
      <c r="Q414" s="712"/>
      <c r="R414" s="712"/>
      <c r="S414" s="712"/>
      <c r="T414" s="712"/>
      <c r="U414" s="712"/>
      <c r="V414" s="712"/>
      <c r="W414" s="712"/>
      <c r="X414" s="712"/>
      <c r="Y414" s="712"/>
      <c r="Z414" s="713"/>
      <c r="AA414" s="853"/>
      <c r="AB414" s="854"/>
      <c r="AC414" s="854"/>
      <c r="AD414" s="855"/>
      <c r="AE414" s="859" t="s">
        <v>223</v>
      </c>
      <c r="AF414" s="860"/>
      <c r="AG414" s="860"/>
      <c r="AH414" s="860"/>
      <c r="AI414" s="860"/>
      <c r="AJ414" s="860"/>
      <c r="AK414" s="860"/>
      <c r="AL414" s="860"/>
      <c r="AM414" s="861"/>
      <c r="AN414" s="711"/>
      <c r="AO414" s="712"/>
      <c r="AP414" s="712"/>
      <c r="AQ414" s="712"/>
      <c r="AR414" s="712"/>
      <c r="AS414" s="712"/>
      <c r="AT414" s="712"/>
      <c r="AU414" s="712"/>
      <c r="AV414" s="712"/>
      <c r="AW414" s="712"/>
      <c r="AX414" s="712"/>
      <c r="AY414" s="712"/>
      <c r="AZ414" s="712"/>
      <c r="BA414" s="712"/>
      <c r="BB414" s="713"/>
      <c r="BC414" s="853"/>
      <c r="BD414" s="854"/>
      <c r="BE414" s="854"/>
      <c r="BF414" s="855"/>
    </row>
    <row r="415" spans="2:58" s="155" customFormat="1" ht="13.5" customHeight="1">
      <c r="B415" s="156"/>
      <c r="C415" s="157"/>
      <c r="D415" s="862"/>
      <c r="E415" s="863"/>
      <c r="F415" s="863"/>
      <c r="G415" s="863"/>
      <c r="H415" s="863"/>
      <c r="I415" s="863"/>
      <c r="J415" s="863"/>
      <c r="K415" s="864"/>
      <c r="L415" s="868"/>
      <c r="M415" s="869"/>
      <c r="N415" s="869"/>
      <c r="O415" s="869"/>
      <c r="P415" s="869"/>
      <c r="Q415" s="869"/>
      <c r="R415" s="869"/>
      <c r="S415" s="869"/>
      <c r="T415" s="869"/>
      <c r="U415" s="869"/>
      <c r="V415" s="869"/>
      <c r="W415" s="869"/>
      <c r="X415" s="869"/>
      <c r="Y415" s="869"/>
      <c r="Z415" s="870"/>
      <c r="AA415" s="847"/>
      <c r="AB415" s="848"/>
      <c r="AC415" s="848"/>
      <c r="AD415" s="849"/>
      <c r="AE415" s="862"/>
      <c r="AF415" s="863"/>
      <c r="AG415" s="863"/>
      <c r="AH415" s="863"/>
      <c r="AI415" s="863"/>
      <c r="AJ415" s="863"/>
      <c r="AK415" s="863"/>
      <c r="AL415" s="863"/>
      <c r="AM415" s="864"/>
      <c r="AN415" s="868"/>
      <c r="AO415" s="869"/>
      <c r="AP415" s="869"/>
      <c r="AQ415" s="869"/>
      <c r="AR415" s="869"/>
      <c r="AS415" s="869"/>
      <c r="AT415" s="869"/>
      <c r="AU415" s="869"/>
      <c r="AV415" s="869"/>
      <c r="AW415" s="869"/>
      <c r="AX415" s="869"/>
      <c r="AY415" s="869"/>
      <c r="AZ415" s="869"/>
      <c r="BA415" s="869"/>
      <c r="BB415" s="870"/>
      <c r="BC415" s="847"/>
      <c r="BD415" s="848"/>
      <c r="BE415" s="848"/>
      <c r="BF415" s="849"/>
    </row>
    <row r="416" spans="2:58" s="155" customFormat="1" ht="13.5" customHeight="1">
      <c r="B416" s="156"/>
      <c r="C416" s="157"/>
      <c r="D416" s="865"/>
      <c r="E416" s="866"/>
      <c r="F416" s="866"/>
      <c r="G416" s="866"/>
      <c r="H416" s="866"/>
      <c r="I416" s="866"/>
      <c r="J416" s="866"/>
      <c r="K416" s="867"/>
      <c r="L416" s="871"/>
      <c r="M416" s="872"/>
      <c r="N416" s="872"/>
      <c r="O416" s="872"/>
      <c r="P416" s="872"/>
      <c r="Q416" s="872"/>
      <c r="R416" s="872"/>
      <c r="S416" s="872"/>
      <c r="T416" s="872"/>
      <c r="U416" s="872"/>
      <c r="V416" s="872"/>
      <c r="W416" s="872"/>
      <c r="X416" s="872"/>
      <c r="Y416" s="872"/>
      <c r="Z416" s="873"/>
      <c r="AA416" s="850"/>
      <c r="AB416" s="851"/>
      <c r="AC416" s="851"/>
      <c r="AD416" s="852"/>
      <c r="AE416" s="865"/>
      <c r="AF416" s="866"/>
      <c r="AG416" s="866"/>
      <c r="AH416" s="866"/>
      <c r="AI416" s="866"/>
      <c r="AJ416" s="866"/>
      <c r="AK416" s="866"/>
      <c r="AL416" s="866"/>
      <c r="AM416" s="867"/>
      <c r="AN416" s="871"/>
      <c r="AO416" s="872"/>
      <c r="AP416" s="872"/>
      <c r="AQ416" s="872"/>
      <c r="AR416" s="872"/>
      <c r="AS416" s="872"/>
      <c r="AT416" s="872"/>
      <c r="AU416" s="872"/>
      <c r="AV416" s="872"/>
      <c r="AW416" s="872"/>
      <c r="AX416" s="872"/>
      <c r="AY416" s="872"/>
      <c r="AZ416" s="872"/>
      <c r="BA416" s="872"/>
      <c r="BB416" s="873"/>
      <c r="BC416" s="850"/>
      <c r="BD416" s="851"/>
      <c r="BE416" s="851"/>
      <c r="BF416" s="852"/>
    </row>
    <row r="417" spans="2:58" s="155" customFormat="1" ht="13.5" customHeight="1">
      <c r="B417" s="156"/>
      <c r="C417" s="157"/>
      <c r="D417" s="865"/>
      <c r="E417" s="866"/>
      <c r="F417" s="866"/>
      <c r="G417" s="866"/>
      <c r="H417" s="866"/>
      <c r="I417" s="866"/>
      <c r="J417" s="866"/>
      <c r="K417" s="867"/>
      <c r="L417" s="856"/>
      <c r="M417" s="857"/>
      <c r="N417" s="857"/>
      <c r="O417" s="857"/>
      <c r="P417" s="857"/>
      <c r="Q417" s="857"/>
      <c r="R417" s="857"/>
      <c r="S417" s="857"/>
      <c r="T417" s="857"/>
      <c r="U417" s="857"/>
      <c r="V417" s="857"/>
      <c r="W417" s="857"/>
      <c r="X417" s="857"/>
      <c r="Y417" s="857"/>
      <c r="Z417" s="858"/>
      <c r="AA417" s="850"/>
      <c r="AB417" s="851"/>
      <c r="AC417" s="851"/>
      <c r="AD417" s="852"/>
      <c r="AE417" s="865"/>
      <c r="AF417" s="866"/>
      <c r="AG417" s="866"/>
      <c r="AH417" s="866"/>
      <c r="AI417" s="866"/>
      <c r="AJ417" s="866"/>
      <c r="AK417" s="866"/>
      <c r="AL417" s="866"/>
      <c r="AM417" s="867"/>
      <c r="AN417" s="856"/>
      <c r="AO417" s="857"/>
      <c r="AP417" s="857"/>
      <c r="AQ417" s="857"/>
      <c r="AR417" s="857"/>
      <c r="AS417" s="857"/>
      <c r="AT417" s="857"/>
      <c r="AU417" s="857"/>
      <c r="AV417" s="857"/>
      <c r="AW417" s="857"/>
      <c r="AX417" s="857"/>
      <c r="AY417" s="857"/>
      <c r="AZ417" s="857"/>
      <c r="BA417" s="857"/>
      <c r="BB417" s="858"/>
      <c r="BC417" s="850"/>
      <c r="BD417" s="851"/>
      <c r="BE417" s="851"/>
      <c r="BF417" s="852"/>
    </row>
    <row r="418" spans="2:58" s="155" customFormat="1" ht="13.5" customHeight="1">
      <c r="B418" s="156"/>
      <c r="C418" s="157"/>
      <c r="D418" s="859" t="s">
        <v>223</v>
      </c>
      <c r="E418" s="860"/>
      <c r="F418" s="860"/>
      <c r="G418" s="860"/>
      <c r="H418" s="860"/>
      <c r="I418" s="860"/>
      <c r="J418" s="860"/>
      <c r="K418" s="861"/>
      <c r="L418" s="711"/>
      <c r="M418" s="712"/>
      <c r="N418" s="712"/>
      <c r="O418" s="712"/>
      <c r="P418" s="712"/>
      <c r="Q418" s="712"/>
      <c r="R418" s="712"/>
      <c r="S418" s="712"/>
      <c r="T418" s="712"/>
      <c r="U418" s="712"/>
      <c r="V418" s="712"/>
      <c r="W418" s="712"/>
      <c r="X418" s="712"/>
      <c r="Y418" s="712"/>
      <c r="Z418" s="713"/>
      <c r="AA418" s="853"/>
      <c r="AB418" s="854"/>
      <c r="AC418" s="854"/>
      <c r="AD418" s="855"/>
      <c r="AE418" s="859" t="s">
        <v>223</v>
      </c>
      <c r="AF418" s="860"/>
      <c r="AG418" s="860"/>
      <c r="AH418" s="860"/>
      <c r="AI418" s="860"/>
      <c r="AJ418" s="860"/>
      <c r="AK418" s="860"/>
      <c r="AL418" s="860"/>
      <c r="AM418" s="861"/>
      <c r="AN418" s="711"/>
      <c r="AO418" s="712"/>
      <c r="AP418" s="712"/>
      <c r="AQ418" s="712"/>
      <c r="AR418" s="712"/>
      <c r="AS418" s="712"/>
      <c r="AT418" s="712"/>
      <c r="AU418" s="712"/>
      <c r="AV418" s="712"/>
      <c r="AW418" s="712"/>
      <c r="AX418" s="712"/>
      <c r="AY418" s="712"/>
      <c r="AZ418" s="712"/>
      <c r="BA418" s="712"/>
      <c r="BB418" s="713"/>
      <c r="BC418" s="853"/>
      <c r="BD418" s="854"/>
      <c r="BE418" s="854"/>
      <c r="BF418" s="855"/>
    </row>
    <row r="419" spans="2:58" s="155" customFormat="1" ht="13.5" customHeight="1">
      <c r="B419" s="156"/>
      <c r="C419" s="157"/>
      <c r="D419" s="862"/>
      <c r="E419" s="863"/>
      <c r="F419" s="863"/>
      <c r="G419" s="863"/>
      <c r="H419" s="863"/>
      <c r="I419" s="863"/>
      <c r="J419" s="863"/>
      <c r="K419" s="864"/>
      <c r="L419" s="868"/>
      <c r="M419" s="869"/>
      <c r="N419" s="869"/>
      <c r="O419" s="869"/>
      <c r="P419" s="869"/>
      <c r="Q419" s="869"/>
      <c r="R419" s="869"/>
      <c r="S419" s="869"/>
      <c r="T419" s="869"/>
      <c r="U419" s="869"/>
      <c r="V419" s="869"/>
      <c r="W419" s="869"/>
      <c r="X419" s="869"/>
      <c r="Y419" s="869"/>
      <c r="Z419" s="870"/>
      <c r="AA419" s="847"/>
      <c r="AB419" s="848"/>
      <c r="AC419" s="848"/>
      <c r="AD419" s="849"/>
      <c r="AE419" s="862"/>
      <c r="AF419" s="863"/>
      <c r="AG419" s="863"/>
      <c r="AH419" s="863"/>
      <c r="AI419" s="863"/>
      <c r="AJ419" s="863"/>
      <c r="AK419" s="863"/>
      <c r="AL419" s="863"/>
      <c r="AM419" s="864"/>
      <c r="AN419" s="868"/>
      <c r="AO419" s="869"/>
      <c r="AP419" s="869"/>
      <c r="AQ419" s="869"/>
      <c r="AR419" s="869"/>
      <c r="AS419" s="869"/>
      <c r="AT419" s="869"/>
      <c r="AU419" s="869"/>
      <c r="AV419" s="869"/>
      <c r="AW419" s="869"/>
      <c r="AX419" s="869"/>
      <c r="AY419" s="869"/>
      <c r="AZ419" s="869"/>
      <c r="BA419" s="869"/>
      <c r="BB419" s="870"/>
      <c r="BC419" s="847"/>
      <c r="BD419" s="848"/>
      <c r="BE419" s="848"/>
      <c r="BF419" s="849"/>
    </row>
    <row r="420" spans="2:58" s="155" customFormat="1" ht="13.5" customHeight="1">
      <c r="B420" s="156"/>
      <c r="C420" s="157"/>
      <c r="D420" s="865"/>
      <c r="E420" s="866"/>
      <c r="F420" s="866"/>
      <c r="G420" s="866"/>
      <c r="H420" s="866"/>
      <c r="I420" s="866"/>
      <c r="J420" s="866"/>
      <c r="K420" s="867"/>
      <c r="L420" s="871"/>
      <c r="M420" s="872"/>
      <c r="N420" s="872"/>
      <c r="O420" s="872"/>
      <c r="P420" s="872"/>
      <c r="Q420" s="872"/>
      <c r="R420" s="872"/>
      <c r="S420" s="872"/>
      <c r="T420" s="872"/>
      <c r="U420" s="872"/>
      <c r="V420" s="872"/>
      <c r="W420" s="872"/>
      <c r="X420" s="872"/>
      <c r="Y420" s="872"/>
      <c r="Z420" s="873"/>
      <c r="AA420" s="850"/>
      <c r="AB420" s="851"/>
      <c r="AC420" s="851"/>
      <c r="AD420" s="852"/>
      <c r="AE420" s="865"/>
      <c r="AF420" s="866"/>
      <c r="AG420" s="866"/>
      <c r="AH420" s="866"/>
      <c r="AI420" s="866"/>
      <c r="AJ420" s="866"/>
      <c r="AK420" s="866"/>
      <c r="AL420" s="866"/>
      <c r="AM420" s="867"/>
      <c r="AN420" s="871"/>
      <c r="AO420" s="872"/>
      <c r="AP420" s="872"/>
      <c r="AQ420" s="872"/>
      <c r="AR420" s="872"/>
      <c r="AS420" s="872"/>
      <c r="AT420" s="872"/>
      <c r="AU420" s="872"/>
      <c r="AV420" s="872"/>
      <c r="AW420" s="872"/>
      <c r="AX420" s="872"/>
      <c r="AY420" s="872"/>
      <c r="AZ420" s="872"/>
      <c r="BA420" s="872"/>
      <c r="BB420" s="873"/>
      <c r="BC420" s="850"/>
      <c r="BD420" s="851"/>
      <c r="BE420" s="851"/>
      <c r="BF420" s="852"/>
    </row>
    <row r="421" spans="2:58" s="155" customFormat="1" ht="13.5" customHeight="1">
      <c r="B421" s="156"/>
      <c r="C421" s="157"/>
      <c r="D421" s="865"/>
      <c r="E421" s="866"/>
      <c r="F421" s="866"/>
      <c r="G421" s="866"/>
      <c r="H421" s="866"/>
      <c r="I421" s="866"/>
      <c r="J421" s="866"/>
      <c r="K421" s="867"/>
      <c r="L421" s="856"/>
      <c r="M421" s="857"/>
      <c r="N421" s="857"/>
      <c r="O421" s="857"/>
      <c r="P421" s="857"/>
      <c r="Q421" s="857"/>
      <c r="R421" s="857"/>
      <c r="S421" s="857"/>
      <c r="T421" s="857"/>
      <c r="U421" s="857"/>
      <c r="V421" s="857"/>
      <c r="W421" s="857"/>
      <c r="X421" s="857"/>
      <c r="Y421" s="857"/>
      <c r="Z421" s="858"/>
      <c r="AA421" s="850"/>
      <c r="AB421" s="851"/>
      <c r="AC421" s="851"/>
      <c r="AD421" s="852"/>
      <c r="AE421" s="865"/>
      <c r="AF421" s="866"/>
      <c r="AG421" s="866"/>
      <c r="AH421" s="866"/>
      <c r="AI421" s="866"/>
      <c r="AJ421" s="866"/>
      <c r="AK421" s="866"/>
      <c r="AL421" s="866"/>
      <c r="AM421" s="867"/>
      <c r="AN421" s="856"/>
      <c r="AO421" s="857"/>
      <c r="AP421" s="857"/>
      <c r="AQ421" s="857"/>
      <c r="AR421" s="857"/>
      <c r="AS421" s="857"/>
      <c r="AT421" s="857"/>
      <c r="AU421" s="857"/>
      <c r="AV421" s="857"/>
      <c r="AW421" s="857"/>
      <c r="AX421" s="857"/>
      <c r="AY421" s="857"/>
      <c r="AZ421" s="857"/>
      <c r="BA421" s="857"/>
      <c r="BB421" s="858"/>
      <c r="BC421" s="850"/>
      <c r="BD421" s="851"/>
      <c r="BE421" s="851"/>
      <c r="BF421" s="852"/>
    </row>
    <row r="422" spans="2:58" s="155" customFormat="1" ht="13.5" customHeight="1">
      <c r="B422" s="156"/>
      <c r="C422" s="157"/>
      <c r="D422" s="859" t="s">
        <v>223</v>
      </c>
      <c r="E422" s="860"/>
      <c r="F422" s="860"/>
      <c r="G422" s="860"/>
      <c r="H422" s="860"/>
      <c r="I422" s="860"/>
      <c r="J422" s="860"/>
      <c r="K422" s="861"/>
      <c r="L422" s="711"/>
      <c r="M422" s="712"/>
      <c r="N422" s="712"/>
      <c r="O422" s="712"/>
      <c r="P422" s="712"/>
      <c r="Q422" s="712"/>
      <c r="R422" s="712"/>
      <c r="S422" s="712"/>
      <c r="T422" s="712"/>
      <c r="U422" s="712"/>
      <c r="V422" s="712"/>
      <c r="W422" s="712"/>
      <c r="X422" s="712"/>
      <c r="Y422" s="712"/>
      <c r="Z422" s="713"/>
      <c r="AA422" s="853"/>
      <c r="AB422" s="854"/>
      <c r="AC422" s="854"/>
      <c r="AD422" s="855"/>
      <c r="AE422" s="859" t="s">
        <v>223</v>
      </c>
      <c r="AF422" s="860"/>
      <c r="AG422" s="860"/>
      <c r="AH422" s="860"/>
      <c r="AI422" s="860"/>
      <c r="AJ422" s="860"/>
      <c r="AK422" s="860"/>
      <c r="AL422" s="860"/>
      <c r="AM422" s="861"/>
      <c r="AN422" s="711"/>
      <c r="AO422" s="712"/>
      <c r="AP422" s="712"/>
      <c r="AQ422" s="712"/>
      <c r="AR422" s="712"/>
      <c r="AS422" s="712"/>
      <c r="AT422" s="712"/>
      <c r="AU422" s="712"/>
      <c r="AV422" s="712"/>
      <c r="AW422" s="712"/>
      <c r="AX422" s="712"/>
      <c r="AY422" s="712"/>
      <c r="AZ422" s="712"/>
      <c r="BA422" s="712"/>
      <c r="BB422" s="713"/>
      <c r="BC422" s="853"/>
      <c r="BD422" s="854"/>
      <c r="BE422" s="854"/>
      <c r="BF422" s="855"/>
    </row>
    <row r="423" spans="2:58" s="155" customFormat="1" ht="13.5" customHeight="1">
      <c r="B423" s="156"/>
      <c r="C423" s="157"/>
      <c r="D423" s="862"/>
      <c r="E423" s="863"/>
      <c r="F423" s="863"/>
      <c r="G423" s="863"/>
      <c r="H423" s="863"/>
      <c r="I423" s="863"/>
      <c r="J423" s="863"/>
      <c r="K423" s="864"/>
      <c r="L423" s="868"/>
      <c r="M423" s="869"/>
      <c r="N423" s="869"/>
      <c r="O423" s="869"/>
      <c r="P423" s="869"/>
      <c r="Q423" s="869"/>
      <c r="R423" s="869"/>
      <c r="S423" s="869"/>
      <c r="T423" s="869"/>
      <c r="U423" s="869"/>
      <c r="V423" s="869"/>
      <c r="W423" s="869"/>
      <c r="X423" s="869"/>
      <c r="Y423" s="869"/>
      <c r="Z423" s="870"/>
      <c r="AA423" s="847"/>
      <c r="AB423" s="848"/>
      <c r="AC423" s="848"/>
      <c r="AD423" s="849"/>
      <c r="AE423" s="862"/>
      <c r="AF423" s="863"/>
      <c r="AG423" s="863"/>
      <c r="AH423" s="863"/>
      <c r="AI423" s="863"/>
      <c r="AJ423" s="863"/>
      <c r="AK423" s="863"/>
      <c r="AL423" s="863"/>
      <c r="AM423" s="864"/>
      <c r="AN423" s="868"/>
      <c r="AO423" s="869"/>
      <c r="AP423" s="869"/>
      <c r="AQ423" s="869"/>
      <c r="AR423" s="869"/>
      <c r="AS423" s="869"/>
      <c r="AT423" s="869"/>
      <c r="AU423" s="869"/>
      <c r="AV423" s="869"/>
      <c r="AW423" s="869"/>
      <c r="AX423" s="869"/>
      <c r="AY423" s="869"/>
      <c r="AZ423" s="869"/>
      <c r="BA423" s="869"/>
      <c r="BB423" s="870"/>
      <c r="BC423" s="847"/>
      <c r="BD423" s="848"/>
      <c r="BE423" s="848"/>
      <c r="BF423" s="849"/>
    </row>
    <row r="424" spans="2:58" s="155" customFormat="1" ht="13.5" customHeight="1">
      <c r="B424" s="156"/>
      <c r="C424" s="157"/>
      <c r="D424" s="865"/>
      <c r="E424" s="866"/>
      <c r="F424" s="866"/>
      <c r="G424" s="866"/>
      <c r="H424" s="866"/>
      <c r="I424" s="866"/>
      <c r="J424" s="866"/>
      <c r="K424" s="867"/>
      <c r="L424" s="871"/>
      <c r="M424" s="872"/>
      <c r="N424" s="872"/>
      <c r="O424" s="872"/>
      <c r="P424" s="872"/>
      <c r="Q424" s="872"/>
      <c r="R424" s="872"/>
      <c r="S424" s="872"/>
      <c r="T424" s="872"/>
      <c r="U424" s="872"/>
      <c r="V424" s="872"/>
      <c r="W424" s="872"/>
      <c r="X424" s="872"/>
      <c r="Y424" s="872"/>
      <c r="Z424" s="873"/>
      <c r="AA424" s="850"/>
      <c r="AB424" s="851"/>
      <c r="AC424" s="851"/>
      <c r="AD424" s="852"/>
      <c r="AE424" s="865"/>
      <c r="AF424" s="866"/>
      <c r="AG424" s="866"/>
      <c r="AH424" s="866"/>
      <c r="AI424" s="866"/>
      <c r="AJ424" s="866"/>
      <c r="AK424" s="866"/>
      <c r="AL424" s="866"/>
      <c r="AM424" s="867"/>
      <c r="AN424" s="871"/>
      <c r="AO424" s="872"/>
      <c r="AP424" s="872"/>
      <c r="AQ424" s="872"/>
      <c r="AR424" s="872"/>
      <c r="AS424" s="872"/>
      <c r="AT424" s="872"/>
      <c r="AU424" s="872"/>
      <c r="AV424" s="872"/>
      <c r="AW424" s="872"/>
      <c r="AX424" s="872"/>
      <c r="AY424" s="872"/>
      <c r="AZ424" s="872"/>
      <c r="BA424" s="872"/>
      <c r="BB424" s="873"/>
      <c r="BC424" s="850"/>
      <c r="BD424" s="851"/>
      <c r="BE424" s="851"/>
      <c r="BF424" s="852"/>
    </row>
    <row r="425" spans="2:58" s="155" customFormat="1" ht="13.5" customHeight="1">
      <c r="B425" s="156"/>
      <c r="C425" s="157"/>
      <c r="D425" s="865"/>
      <c r="E425" s="866"/>
      <c r="F425" s="866"/>
      <c r="G425" s="866"/>
      <c r="H425" s="866"/>
      <c r="I425" s="866"/>
      <c r="J425" s="866"/>
      <c r="K425" s="867"/>
      <c r="L425" s="856"/>
      <c r="M425" s="857"/>
      <c r="N425" s="857"/>
      <c r="O425" s="857"/>
      <c r="P425" s="857"/>
      <c r="Q425" s="857"/>
      <c r="R425" s="857"/>
      <c r="S425" s="857"/>
      <c r="T425" s="857"/>
      <c r="U425" s="857"/>
      <c r="V425" s="857"/>
      <c r="W425" s="857"/>
      <c r="X425" s="857"/>
      <c r="Y425" s="857"/>
      <c r="Z425" s="858"/>
      <c r="AA425" s="850"/>
      <c r="AB425" s="851"/>
      <c r="AC425" s="851"/>
      <c r="AD425" s="852"/>
      <c r="AE425" s="865"/>
      <c r="AF425" s="866"/>
      <c r="AG425" s="866"/>
      <c r="AH425" s="866"/>
      <c r="AI425" s="866"/>
      <c r="AJ425" s="866"/>
      <c r="AK425" s="866"/>
      <c r="AL425" s="866"/>
      <c r="AM425" s="867"/>
      <c r="AN425" s="856"/>
      <c r="AO425" s="857"/>
      <c r="AP425" s="857"/>
      <c r="AQ425" s="857"/>
      <c r="AR425" s="857"/>
      <c r="AS425" s="857"/>
      <c r="AT425" s="857"/>
      <c r="AU425" s="857"/>
      <c r="AV425" s="857"/>
      <c r="AW425" s="857"/>
      <c r="AX425" s="857"/>
      <c r="AY425" s="857"/>
      <c r="AZ425" s="857"/>
      <c r="BA425" s="857"/>
      <c r="BB425" s="858"/>
      <c r="BC425" s="850"/>
      <c r="BD425" s="851"/>
      <c r="BE425" s="851"/>
      <c r="BF425" s="852"/>
    </row>
    <row r="426" spans="2:58" s="155" customFormat="1" ht="13.5" customHeight="1">
      <c r="B426" s="156"/>
      <c r="C426" s="157"/>
      <c r="D426" s="859" t="s">
        <v>223</v>
      </c>
      <c r="E426" s="860"/>
      <c r="F426" s="860"/>
      <c r="G426" s="860"/>
      <c r="H426" s="860"/>
      <c r="I426" s="860"/>
      <c r="J426" s="860"/>
      <c r="K426" s="861"/>
      <c r="L426" s="711"/>
      <c r="M426" s="712"/>
      <c r="N426" s="712"/>
      <c r="O426" s="712"/>
      <c r="P426" s="712"/>
      <c r="Q426" s="712"/>
      <c r="R426" s="712"/>
      <c r="S426" s="712"/>
      <c r="T426" s="712"/>
      <c r="U426" s="712"/>
      <c r="V426" s="712"/>
      <c r="W426" s="712"/>
      <c r="X426" s="712"/>
      <c r="Y426" s="712"/>
      <c r="Z426" s="713"/>
      <c r="AA426" s="853"/>
      <c r="AB426" s="854"/>
      <c r="AC426" s="854"/>
      <c r="AD426" s="855"/>
      <c r="AE426" s="859" t="s">
        <v>223</v>
      </c>
      <c r="AF426" s="860"/>
      <c r="AG426" s="860"/>
      <c r="AH426" s="860"/>
      <c r="AI426" s="860"/>
      <c r="AJ426" s="860"/>
      <c r="AK426" s="860"/>
      <c r="AL426" s="860"/>
      <c r="AM426" s="861"/>
      <c r="AN426" s="711"/>
      <c r="AO426" s="712"/>
      <c r="AP426" s="712"/>
      <c r="AQ426" s="712"/>
      <c r="AR426" s="712"/>
      <c r="AS426" s="712"/>
      <c r="AT426" s="712"/>
      <c r="AU426" s="712"/>
      <c r="AV426" s="712"/>
      <c r="AW426" s="712"/>
      <c r="AX426" s="712"/>
      <c r="AY426" s="712"/>
      <c r="AZ426" s="712"/>
      <c r="BA426" s="712"/>
      <c r="BB426" s="713"/>
      <c r="BC426" s="853"/>
      <c r="BD426" s="854"/>
      <c r="BE426" s="854"/>
      <c r="BF426" s="855"/>
    </row>
    <row r="427" spans="2:58" s="155" customFormat="1" ht="13.5" customHeight="1">
      <c r="B427" s="156"/>
      <c r="C427" s="157"/>
      <c r="D427" s="862"/>
      <c r="E427" s="863"/>
      <c r="F427" s="863"/>
      <c r="G427" s="863"/>
      <c r="H427" s="863"/>
      <c r="I427" s="863"/>
      <c r="J427" s="863"/>
      <c r="K427" s="864"/>
      <c r="L427" s="868"/>
      <c r="M427" s="869"/>
      <c r="N427" s="869"/>
      <c r="O427" s="869"/>
      <c r="P427" s="869"/>
      <c r="Q427" s="869"/>
      <c r="R427" s="869"/>
      <c r="S427" s="869"/>
      <c r="T427" s="869"/>
      <c r="U427" s="869"/>
      <c r="V427" s="869"/>
      <c r="W427" s="869"/>
      <c r="X427" s="869"/>
      <c r="Y427" s="869"/>
      <c r="Z427" s="870"/>
      <c r="AA427" s="847"/>
      <c r="AB427" s="848"/>
      <c r="AC427" s="848"/>
      <c r="AD427" s="849"/>
      <c r="AE427" s="862"/>
      <c r="AF427" s="863"/>
      <c r="AG427" s="863"/>
      <c r="AH427" s="863"/>
      <c r="AI427" s="863"/>
      <c r="AJ427" s="863"/>
      <c r="AK427" s="863"/>
      <c r="AL427" s="863"/>
      <c r="AM427" s="864"/>
      <c r="AN427" s="868"/>
      <c r="AO427" s="869"/>
      <c r="AP427" s="869"/>
      <c r="AQ427" s="869"/>
      <c r="AR427" s="869"/>
      <c r="AS427" s="869"/>
      <c r="AT427" s="869"/>
      <c r="AU427" s="869"/>
      <c r="AV427" s="869"/>
      <c r="AW427" s="869"/>
      <c r="AX427" s="869"/>
      <c r="AY427" s="869"/>
      <c r="AZ427" s="869"/>
      <c r="BA427" s="869"/>
      <c r="BB427" s="870"/>
      <c r="BC427" s="847"/>
      <c r="BD427" s="848"/>
      <c r="BE427" s="848"/>
      <c r="BF427" s="849"/>
    </row>
    <row r="428" spans="2:58" s="155" customFormat="1" ht="13.5" customHeight="1">
      <c r="B428" s="156"/>
      <c r="C428" s="157"/>
      <c r="D428" s="865"/>
      <c r="E428" s="866"/>
      <c r="F428" s="866"/>
      <c r="G428" s="866"/>
      <c r="H428" s="866"/>
      <c r="I428" s="866"/>
      <c r="J428" s="866"/>
      <c r="K428" s="867"/>
      <c r="L428" s="871"/>
      <c r="M428" s="872"/>
      <c r="N428" s="872"/>
      <c r="O428" s="872"/>
      <c r="P428" s="872"/>
      <c r="Q428" s="872"/>
      <c r="R428" s="872"/>
      <c r="S428" s="872"/>
      <c r="T428" s="872"/>
      <c r="U428" s="872"/>
      <c r="V428" s="872"/>
      <c r="W428" s="872"/>
      <c r="X428" s="872"/>
      <c r="Y428" s="872"/>
      <c r="Z428" s="873"/>
      <c r="AA428" s="850"/>
      <c r="AB428" s="851"/>
      <c r="AC428" s="851"/>
      <c r="AD428" s="852"/>
      <c r="AE428" s="865"/>
      <c r="AF428" s="866"/>
      <c r="AG428" s="866"/>
      <c r="AH428" s="866"/>
      <c r="AI428" s="866"/>
      <c r="AJ428" s="866"/>
      <c r="AK428" s="866"/>
      <c r="AL428" s="866"/>
      <c r="AM428" s="867"/>
      <c r="AN428" s="871"/>
      <c r="AO428" s="872"/>
      <c r="AP428" s="872"/>
      <c r="AQ428" s="872"/>
      <c r="AR428" s="872"/>
      <c r="AS428" s="872"/>
      <c r="AT428" s="872"/>
      <c r="AU428" s="872"/>
      <c r="AV428" s="872"/>
      <c r="AW428" s="872"/>
      <c r="AX428" s="872"/>
      <c r="AY428" s="872"/>
      <c r="AZ428" s="872"/>
      <c r="BA428" s="872"/>
      <c r="BB428" s="873"/>
      <c r="BC428" s="850"/>
      <c r="BD428" s="851"/>
      <c r="BE428" s="851"/>
      <c r="BF428" s="852"/>
    </row>
    <row r="429" spans="2:58" s="155" customFormat="1" ht="13.5" customHeight="1">
      <c r="B429" s="156"/>
      <c r="C429" s="157"/>
      <c r="D429" s="865"/>
      <c r="E429" s="866"/>
      <c r="F429" s="866"/>
      <c r="G429" s="866"/>
      <c r="H429" s="866"/>
      <c r="I429" s="866"/>
      <c r="J429" s="866"/>
      <c r="K429" s="867"/>
      <c r="L429" s="856"/>
      <c r="M429" s="857"/>
      <c r="N429" s="857"/>
      <c r="O429" s="857"/>
      <c r="P429" s="857"/>
      <c r="Q429" s="857"/>
      <c r="R429" s="857"/>
      <c r="S429" s="857"/>
      <c r="T429" s="857"/>
      <c r="U429" s="857"/>
      <c r="V429" s="857"/>
      <c r="W429" s="857"/>
      <c r="X429" s="857"/>
      <c r="Y429" s="857"/>
      <c r="Z429" s="858"/>
      <c r="AA429" s="850"/>
      <c r="AB429" s="851"/>
      <c r="AC429" s="851"/>
      <c r="AD429" s="852"/>
      <c r="AE429" s="865"/>
      <c r="AF429" s="866"/>
      <c r="AG429" s="866"/>
      <c r="AH429" s="866"/>
      <c r="AI429" s="866"/>
      <c r="AJ429" s="866"/>
      <c r="AK429" s="866"/>
      <c r="AL429" s="866"/>
      <c r="AM429" s="867"/>
      <c r="AN429" s="856"/>
      <c r="AO429" s="857"/>
      <c r="AP429" s="857"/>
      <c r="AQ429" s="857"/>
      <c r="AR429" s="857"/>
      <c r="AS429" s="857"/>
      <c r="AT429" s="857"/>
      <c r="AU429" s="857"/>
      <c r="AV429" s="857"/>
      <c r="AW429" s="857"/>
      <c r="AX429" s="857"/>
      <c r="AY429" s="857"/>
      <c r="AZ429" s="857"/>
      <c r="BA429" s="857"/>
      <c r="BB429" s="858"/>
      <c r="BC429" s="850"/>
      <c r="BD429" s="851"/>
      <c r="BE429" s="851"/>
      <c r="BF429" s="852"/>
    </row>
    <row r="430" spans="2:58" s="155" customFormat="1" ht="13.5" customHeight="1">
      <c r="B430" s="156"/>
      <c r="C430" s="157"/>
      <c r="D430" s="859" t="s">
        <v>223</v>
      </c>
      <c r="E430" s="860"/>
      <c r="F430" s="860"/>
      <c r="G430" s="860"/>
      <c r="H430" s="860"/>
      <c r="I430" s="860"/>
      <c r="J430" s="860"/>
      <c r="K430" s="861"/>
      <c r="L430" s="711"/>
      <c r="M430" s="712"/>
      <c r="N430" s="712"/>
      <c r="O430" s="712"/>
      <c r="P430" s="712"/>
      <c r="Q430" s="712"/>
      <c r="R430" s="712"/>
      <c r="S430" s="712"/>
      <c r="T430" s="712"/>
      <c r="U430" s="712"/>
      <c r="V430" s="712"/>
      <c r="W430" s="712"/>
      <c r="X430" s="712"/>
      <c r="Y430" s="712"/>
      <c r="Z430" s="713"/>
      <c r="AA430" s="853"/>
      <c r="AB430" s="854"/>
      <c r="AC430" s="854"/>
      <c r="AD430" s="855"/>
      <c r="AE430" s="859" t="s">
        <v>223</v>
      </c>
      <c r="AF430" s="860"/>
      <c r="AG430" s="860"/>
      <c r="AH430" s="860"/>
      <c r="AI430" s="860"/>
      <c r="AJ430" s="860"/>
      <c r="AK430" s="860"/>
      <c r="AL430" s="860"/>
      <c r="AM430" s="861"/>
      <c r="AN430" s="711"/>
      <c r="AO430" s="712"/>
      <c r="AP430" s="712"/>
      <c r="AQ430" s="712"/>
      <c r="AR430" s="712"/>
      <c r="AS430" s="712"/>
      <c r="AT430" s="712"/>
      <c r="AU430" s="712"/>
      <c r="AV430" s="712"/>
      <c r="AW430" s="712"/>
      <c r="AX430" s="712"/>
      <c r="AY430" s="712"/>
      <c r="AZ430" s="712"/>
      <c r="BA430" s="712"/>
      <c r="BB430" s="713"/>
      <c r="BC430" s="853"/>
      <c r="BD430" s="854"/>
      <c r="BE430" s="854"/>
      <c r="BF430" s="855"/>
    </row>
    <row r="431" spans="2:58" s="155" customFormat="1" ht="13.5" customHeight="1">
      <c r="B431" s="156"/>
      <c r="C431" s="157"/>
      <c r="D431" s="862"/>
      <c r="E431" s="863"/>
      <c r="F431" s="863"/>
      <c r="G431" s="863"/>
      <c r="H431" s="863"/>
      <c r="I431" s="863"/>
      <c r="J431" s="863"/>
      <c r="K431" s="864"/>
      <c r="L431" s="868"/>
      <c r="M431" s="869"/>
      <c r="N431" s="869"/>
      <c r="O431" s="869"/>
      <c r="P431" s="869"/>
      <c r="Q431" s="869"/>
      <c r="R431" s="869"/>
      <c r="S431" s="869"/>
      <c r="T431" s="869"/>
      <c r="U431" s="869"/>
      <c r="V431" s="869"/>
      <c r="W431" s="869"/>
      <c r="X431" s="869"/>
      <c r="Y431" s="869"/>
      <c r="Z431" s="870"/>
      <c r="AA431" s="847"/>
      <c r="AB431" s="848"/>
      <c r="AC431" s="848"/>
      <c r="AD431" s="849"/>
      <c r="AE431" s="862"/>
      <c r="AF431" s="863"/>
      <c r="AG431" s="863"/>
      <c r="AH431" s="863"/>
      <c r="AI431" s="863"/>
      <c r="AJ431" s="863"/>
      <c r="AK431" s="863"/>
      <c r="AL431" s="863"/>
      <c r="AM431" s="864"/>
      <c r="AN431" s="868"/>
      <c r="AO431" s="869"/>
      <c r="AP431" s="869"/>
      <c r="AQ431" s="869"/>
      <c r="AR431" s="869"/>
      <c r="AS431" s="869"/>
      <c r="AT431" s="869"/>
      <c r="AU431" s="869"/>
      <c r="AV431" s="869"/>
      <c r="AW431" s="869"/>
      <c r="AX431" s="869"/>
      <c r="AY431" s="869"/>
      <c r="AZ431" s="869"/>
      <c r="BA431" s="869"/>
      <c r="BB431" s="870"/>
      <c r="BC431" s="847"/>
      <c r="BD431" s="848"/>
      <c r="BE431" s="848"/>
      <c r="BF431" s="849"/>
    </row>
    <row r="432" spans="2:58" s="155" customFormat="1" ht="13.5" customHeight="1">
      <c r="B432" s="156"/>
      <c r="C432" s="157"/>
      <c r="D432" s="865"/>
      <c r="E432" s="866"/>
      <c r="F432" s="866"/>
      <c r="G432" s="866"/>
      <c r="H432" s="866"/>
      <c r="I432" s="866"/>
      <c r="J432" s="866"/>
      <c r="K432" s="867"/>
      <c r="L432" s="871"/>
      <c r="M432" s="872"/>
      <c r="N432" s="872"/>
      <c r="O432" s="872"/>
      <c r="P432" s="872"/>
      <c r="Q432" s="872"/>
      <c r="R432" s="872"/>
      <c r="S432" s="872"/>
      <c r="T432" s="872"/>
      <c r="U432" s="872"/>
      <c r="V432" s="872"/>
      <c r="W432" s="872"/>
      <c r="X432" s="872"/>
      <c r="Y432" s="872"/>
      <c r="Z432" s="873"/>
      <c r="AA432" s="850"/>
      <c r="AB432" s="851"/>
      <c r="AC432" s="851"/>
      <c r="AD432" s="852"/>
      <c r="AE432" s="865"/>
      <c r="AF432" s="866"/>
      <c r="AG432" s="866"/>
      <c r="AH432" s="866"/>
      <c r="AI432" s="866"/>
      <c r="AJ432" s="866"/>
      <c r="AK432" s="866"/>
      <c r="AL432" s="866"/>
      <c r="AM432" s="867"/>
      <c r="AN432" s="871"/>
      <c r="AO432" s="872"/>
      <c r="AP432" s="872"/>
      <c r="AQ432" s="872"/>
      <c r="AR432" s="872"/>
      <c r="AS432" s="872"/>
      <c r="AT432" s="872"/>
      <c r="AU432" s="872"/>
      <c r="AV432" s="872"/>
      <c r="AW432" s="872"/>
      <c r="AX432" s="872"/>
      <c r="AY432" s="872"/>
      <c r="AZ432" s="872"/>
      <c r="BA432" s="872"/>
      <c r="BB432" s="873"/>
      <c r="BC432" s="850"/>
      <c r="BD432" s="851"/>
      <c r="BE432" s="851"/>
      <c r="BF432" s="852"/>
    </row>
    <row r="433" spans="2:58" s="155" customFormat="1" ht="13.5" customHeight="1">
      <c r="B433" s="156"/>
      <c r="C433" s="157"/>
      <c r="D433" s="865"/>
      <c r="E433" s="866"/>
      <c r="F433" s="866"/>
      <c r="G433" s="866"/>
      <c r="H433" s="866"/>
      <c r="I433" s="866"/>
      <c r="J433" s="866"/>
      <c r="K433" s="867"/>
      <c r="L433" s="856"/>
      <c r="M433" s="857"/>
      <c r="N433" s="857"/>
      <c r="O433" s="857"/>
      <c r="P433" s="857"/>
      <c r="Q433" s="857"/>
      <c r="R433" s="857"/>
      <c r="S433" s="857"/>
      <c r="T433" s="857"/>
      <c r="U433" s="857"/>
      <c r="V433" s="857"/>
      <c r="W433" s="857"/>
      <c r="X433" s="857"/>
      <c r="Y433" s="857"/>
      <c r="Z433" s="858"/>
      <c r="AA433" s="850"/>
      <c r="AB433" s="851"/>
      <c r="AC433" s="851"/>
      <c r="AD433" s="852"/>
      <c r="AE433" s="865"/>
      <c r="AF433" s="866"/>
      <c r="AG433" s="866"/>
      <c r="AH433" s="866"/>
      <c r="AI433" s="866"/>
      <c r="AJ433" s="866"/>
      <c r="AK433" s="866"/>
      <c r="AL433" s="866"/>
      <c r="AM433" s="867"/>
      <c r="AN433" s="856"/>
      <c r="AO433" s="857"/>
      <c r="AP433" s="857"/>
      <c r="AQ433" s="857"/>
      <c r="AR433" s="857"/>
      <c r="AS433" s="857"/>
      <c r="AT433" s="857"/>
      <c r="AU433" s="857"/>
      <c r="AV433" s="857"/>
      <c r="AW433" s="857"/>
      <c r="AX433" s="857"/>
      <c r="AY433" s="857"/>
      <c r="AZ433" s="857"/>
      <c r="BA433" s="857"/>
      <c r="BB433" s="858"/>
      <c r="BC433" s="850"/>
      <c r="BD433" s="851"/>
      <c r="BE433" s="851"/>
      <c r="BF433" s="852"/>
    </row>
    <row r="434" spans="2:58" s="155" customFormat="1" ht="13.5" customHeight="1">
      <c r="B434" s="156"/>
      <c r="C434" s="157"/>
      <c r="D434" s="859" t="s">
        <v>223</v>
      </c>
      <c r="E434" s="860"/>
      <c r="F434" s="860"/>
      <c r="G434" s="860"/>
      <c r="H434" s="860"/>
      <c r="I434" s="860"/>
      <c r="J434" s="860"/>
      <c r="K434" s="861"/>
      <c r="L434" s="711"/>
      <c r="M434" s="712"/>
      <c r="N434" s="712"/>
      <c r="O434" s="712"/>
      <c r="P434" s="712"/>
      <c r="Q434" s="712"/>
      <c r="R434" s="712"/>
      <c r="S434" s="712"/>
      <c r="T434" s="712"/>
      <c r="U434" s="712"/>
      <c r="V434" s="712"/>
      <c r="W434" s="712"/>
      <c r="X434" s="712"/>
      <c r="Y434" s="712"/>
      <c r="Z434" s="713"/>
      <c r="AA434" s="853"/>
      <c r="AB434" s="854"/>
      <c r="AC434" s="854"/>
      <c r="AD434" s="855"/>
      <c r="AE434" s="859" t="s">
        <v>223</v>
      </c>
      <c r="AF434" s="860"/>
      <c r="AG434" s="860"/>
      <c r="AH434" s="860"/>
      <c r="AI434" s="860"/>
      <c r="AJ434" s="860"/>
      <c r="AK434" s="860"/>
      <c r="AL434" s="860"/>
      <c r="AM434" s="861"/>
      <c r="AN434" s="711"/>
      <c r="AO434" s="712"/>
      <c r="AP434" s="712"/>
      <c r="AQ434" s="712"/>
      <c r="AR434" s="712"/>
      <c r="AS434" s="712"/>
      <c r="AT434" s="712"/>
      <c r="AU434" s="712"/>
      <c r="AV434" s="712"/>
      <c r="AW434" s="712"/>
      <c r="AX434" s="712"/>
      <c r="AY434" s="712"/>
      <c r="AZ434" s="712"/>
      <c r="BA434" s="712"/>
      <c r="BB434" s="713"/>
      <c r="BC434" s="853"/>
      <c r="BD434" s="854"/>
      <c r="BE434" s="854"/>
      <c r="BF434" s="855"/>
    </row>
    <row r="435" spans="2:58" s="155" customFormat="1" ht="13.5" customHeight="1">
      <c r="B435" s="156"/>
      <c r="C435" s="157"/>
      <c r="D435" s="862"/>
      <c r="E435" s="863"/>
      <c r="F435" s="863"/>
      <c r="G435" s="863"/>
      <c r="H435" s="863"/>
      <c r="I435" s="863"/>
      <c r="J435" s="863"/>
      <c r="K435" s="864"/>
      <c r="L435" s="868"/>
      <c r="M435" s="869"/>
      <c r="N435" s="869"/>
      <c r="O435" s="869"/>
      <c r="P435" s="869"/>
      <c r="Q435" s="869"/>
      <c r="R435" s="869"/>
      <c r="S435" s="869"/>
      <c r="T435" s="869"/>
      <c r="U435" s="869"/>
      <c r="V435" s="869"/>
      <c r="W435" s="869"/>
      <c r="X435" s="869"/>
      <c r="Y435" s="869"/>
      <c r="Z435" s="870"/>
      <c r="AA435" s="847"/>
      <c r="AB435" s="848"/>
      <c r="AC435" s="848"/>
      <c r="AD435" s="849"/>
      <c r="AE435" s="862"/>
      <c r="AF435" s="863"/>
      <c r="AG435" s="863"/>
      <c r="AH435" s="863"/>
      <c r="AI435" s="863"/>
      <c r="AJ435" s="863"/>
      <c r="AK435" s="863"/>
      <c r="AL435" s="863"/>
      <c r="AM435" s="864"/>
      <c r="AN435" s="868"/>
      <c r="AO435" s="869"/>
      <c r="AP435" s="869"/>
      <c r="AQ435" s="869"/>
      <c r="AR435" s="869"/>
      <c r="AS435" s="869"/>
      <c r="AT435" s="869"/>
      <c r="AU435" s="869"/>
      <c r="AV435" s="869"/>
      <c r="AW435" s="869"/>
      <c r="AX435" s="869"/>
      <c r="AY435" s="869"/>
      <c r="AZ435" s="869"/>
      <c r="BA435" s="869"/>
      <c r="BB435" s="870"/>
      <c r="BC435" s="847"/>
      <c r="BD435" s="848"/>
      <c r="BE435" s="848"/>
      <c r="BF435" s="849"/>
    </row>
    <row r="436" spans="2:58" s="155" customFormat="1" ht="13.5" customHeight="1">
      <c r="B436" s="156"/>
      <c r="C436" s="157"/>
      <c r="D436" s="865"/>
      <c r="E436" s="866"/>
      <c r="F436" s="866"/>
      <c r="G436" s="866"/>
      <c r="H436" s="866"/>
      <c r="I436" s="866"/>
      <c r="J436" s="866"/>
      <c r="K436" s="867"/>
      <c r="L436" s="871"/>
      <c r="M436" s="872"/>
      <c r="N436" s="872"/>
      <c r="O436" s="872"/>
      <c r="P436" s="872"/>
      <c r="Q436" s="872"/>
      <c r="R436" s="872"/>
      <c r="S436" s="872"/>
      <c r="T436" s="872"/>
      <c r="U436" s="872"/>
      <c r="V436" s="872"/>
      <c r="W436" s="872"/>
      <c r="X436" s="872"/>
      <c r="Y436" s="872"/>
      <c r="Z436" s="873"/>
      <c r="AA436" s="850"/>
      <c r="AB436" s="851"/>
      <c r="AC436" s="851"/>
      <c r="AD436" s="852"/>
      <c r="AE436" s="865"/>
      <c r="AF436" s="866"/>
      <c r="AG436" s="866"/>
      <c r="AH436" s="866"/>
      <c r="AI436" s="866"/>
      <c r="AJ436" s="866"/>
      <c r="AK436" s="866"/>
      <c r="AL436" s="866"/>
      <c r="AM436" s="867"/>
      <c r="AN436" s="871"/>
      <c r="AO436" s="872"/>
      <c r="AP436" s="872"/>
      <c r="AQ436" s="872"/>
      <c r="AR436" s="872"/>
      <c r="AS436" s="872"/>
      <c r="AT436" s="872"/>
      <c r="AU436" s="872"/>
      <c r="AV436" s="872"/>
      <c r="AW436" s="872"/>
      <c r="AX436" s="872"/>
      <c r="AY436" s="872"/>
      <c r="AZ436" s="872"/>
      <c r="BA436" s="872"/>
      <c r="BB436" s="873"/>
      <c r="BC436" s="850"/>
      <c r="BD436" s="851"/>
      <c r="BE436" s="851"/>
      <c r="BF436" s="852"/>
    </row>
    <row r="437" spans="2:58" s="155" customFormat="1" ht="13.5" customHeight="1">
      <c r="B437" s="156"/>
      <c r="C437" s="157"/>
      <c r="D437" s="865"/>
      <c r="E437" s="866"/>
      <c r="F437" s="866"/>
      <c r="G437" s="866"/>
      <c r="H437" s="866"/>
      <c r="I437" s="866"/>
      <c r="J437" s="866"/>
      <c r="K437" s="867"/>
      <c r="L437" s="856"/>
      <c r="M437" s="857"/>
      <c r="N437" s="857"/>
      <c r="O437" s="857"/>
      <c r="P437" s="857"/>
      <c r="Q437" s="857"/>
      <c r="R437" s="857"/>
      <c r="S437" s="857"/>
      <c r="T437" s="857"/>
      <c r="U437" s="857"/>
      <c r="V437" s="857"/>
      <c r="W437" s="857"/>
      <c r="X437" s="857"/>
      <c r="Y437" s="857"/>
      <c r="Z437" s="858"/>
      <c r="AA437" s="850"/>
      <c r="AB437" s="851"/>
      <c r="AC437" s="851"/>
      <c r="AD437" s="852"/>
      <c r="AE437" s="865"/>
      <c r="AF437" s="866"/>
      <c r="AG437" s="866"/>
      <c r="AH437" s="866"/>
      <c r="AI437" s="866"/>
      <c r="AJ437" s="866"/>
      <c r="AK437" s="866"/>
      <c r="AL437" s="866"/>
      <c r="AM437" s="867"/>
      <c r="AN437" s="856"/>
      <c r="AO437" s="857"/>
      <c r="AP437" s="857"/>
      <c r="AQ437" s="857"/>
      <c r="AR437" s="857"/>
      <c r="AS437" s="857"/>
      <c r="AT437" s="857"/>
      <c r="AU437" s="857"/>
      <c r="AV437" s="857"/>
      <c r="AW437" s="857"/>
      <c r="AX437" s="857"/>
      <c r="AY437" s="857"/>
      <c r="AZ437" s="857"/>
      <c r="BA437" s="857"/>
      <c r="BB437" s="858"/>
      <c r="BC437" s="850"/>
      <c r="BD437" s="851"/>
      <c r="BE437" s="851"/>
      <c r="BF437" s="852"/>
    </row>
    <row r="438" spans="2:58" s="155" customFormat="1" ht="13.5" customHeight="1">
      <c r="B438" s="156"/>
      <c r="C438" s="157"/>
      <c r="D438" s="859" t="s">
        <v>223</v>
      </c>
      <c r="E438" s="860"/>
      <c r="F438" s="860"/>
      <c r="G438" s="860"/>
      <c r="H438" s="860"/>
      <c r="I438" s="860"/>
      <c r="J438" s="860"/>
      <c r="K438" s="861"/>
      <c r="L438" s="711"/>
      <c r="M438" s="712"/>
      <c r="N438" s="712"/>
      <c r="O438" s="712"/>
      <c r="P438" s="712"/>
      <c r="Q438" s="712"/>
      <c r="R438" s="712"/>
      <c r="S438" s="712"/>
      <c r="T438" s="712"/>
      <c r="U438" s="712"/>
      <c r="V438" s="712"/>
      <c r="W438" s="712"/>
      <c r="X438" s="712"/>
      <c r="Y438" s="712"/>
      <c r="Z438" s="713"/>
      <c r="AA438" s="853"/>
      <c r="AB438" s="854"/>
      <c r="AC438" s="854"/>
      <c r="AD438" s="855"/>
      <c r="AE438" s="859" t="s">
        <v>223</v>
      </c>
      <c r="AF438" s="860"/>
      <c r="AG438" s="860"/>
      <c r="AH438" s="860"/>
      <c r="AI438" s="860"/>
      <c r="AJ438" s="860"/>
      <c r="AK438" s="860"/>
      <c r="AL438" s="860"/>
      <c r="AM438" s="861"/>
      <c r="AN438" s="711"/>
      <c r="AO438" s="712"/>
      <c r="AP438" s="712"/>
      <c r="AQ438" s="712"/>
      <c r="AR438" s="712"/>
      <c r="AS438" s="712"/>
      <c r="AT438" s="712"/>
      <c r="AU438" s="712"/>
      <c r="AV438" s="712"/>
      <c r="AW438" s="712"/>
      <c r="AX438" s="712"/>
      <c r="AY438" s="712"/>
      <c r="AZ438" s="712"/>
      <c r="BA438" s="712"/>
      <c r="BB438" s="713"/>
      <c r="BC438" s="853"/>
      <c r="BD438" s="854"/>
      <c r="BE438" s="854"/>
      <c r="BF438" s="855"/>
    </row>
    <row r="439" spans="2:58" s="155" customFormat="1" ht="13.5" customHeight="1">
      <c r="B439" s="156"/>
      <c r="C439" s="157"/>
      <c r="D439" s="862"/>
      <c r="E439" s="863"/>
      <c r="F439" s="863"/>
      <c r="G439" s="863"/>
      <c r="H439" s="863"/>
      <c r="I439" s="863"/>
      <c r="J439" s="863"/>
      <c r="K439" s="864"/>
      <c r="L439" s="868"/>
      <c r="M439" s="869"/>
      <c r="N439" s="869"/>
      <c r="O439" s="869"/>
      <c r="P439" s="869"/>
      <c r="Q439" s="869"/>
      <c r="R439" s="869"/>
      <c r="S439" s="869"/>
      <c r="T439" s="869"/>
      <c r="U439" s="869"/>
      <c r="V439" s="869"/>
      <c r="W439" s="869"/>
      <c r="X439" s="869"/>
      <c r="Y439" s="869"/>
      <c r="Z439" s="870"/>
      <c r="AA439" s="847"/>
      <c r="AB439" s="848"/>
      <c r="AC439" s="848"/>
      <c r="AD439" s="849"/>
      <c r="AE439" s="862"/>
      <c r="AF439" s="863"/>
      <c r="AG439" s="863"/>
      <c r="AH439" s="863"/>
      <c r="AI439" s="863"/>
      <c r="AJ439" s="863"/>
      <c r="AK439" s="863"/>
      <c r="AL439" s="863"/>
      <c r="AM439" s="864"/>
      <c r="AN439" s="868"/>
      <c r="AO439" s="869"/>
      <c r="AP439" s="869"/>
      <c r="AQ439" s="869"/>
      <c r="AR439" s="869"/>
      <c r="AS439" s="869"/>
      <c r="AT439" s="869"/>
      <c r="AU439" s="869"/>
      <c r="AV439" s="869"/>
      <c r="AW439" s="869"/>
      <c r="AX439" s="869"/>
      <c r="AY439" s="869"/>
      <c r="AZ439" s="869"/>
      <c r="BA439" s="869"/>
      <c r="BB439" s="870"/>
      <c r="BC439" s="847"/>
      <c r="BD439" s="848"/>
      <c r="BE439" s="848"/>
      <c r="BF439" s="849"/>
    </row>
    <row r="440" spans="2:58" s="155" customFormat="1" ht="13.5" customHeight="1">
      <c r="B440" s="156"/>
      <c r="C440" s="157"/>
      <c r="D440" s="865"/>
      <c r="E440" s="866"/>
      <c r="F440" s="866"/>
      <c r="G440" s="866"/>
      <c r="H440" s="866"/>
      <c r="I440" s="866"/>
      <c r="J440" s="866"/>
      <c r="K440" s="867"/>
      <c r="L440" s="871"/>
      <c r="M440" s="872"/>
      <c r="N440" s="872"/>
      <c r="O440" s="872"/>
      <c r="P440" s="872"/>
      <c r="Q440" s="872"/>
      <c r="R440" s="872"/>
      <c r="S440" s="872"/>
      <c r="T440" s="872"/>
      <c r="U440" s="872"/>
      <c r="V440" s="872"/>
      <c r="W440" s="872"/>
      <c r="X440" s="872"/>
      <c r="Y440" s="872"/>
      <c r="Z440" s="873"/>
      <c r="AA440" s="850"/>
      <c r="AB440" s="851"/>
      <c r="AC440" s="851"/>
      <c r="AD440" s="852"/>
      <c r="AE440" s="865"/>
      <c r="AF440" s="866"/>
      <c r="AG440" s="866"/>
      <c r="AH440" s="866"/>
      <c r="AI440" s="866"/>
      <c r="AJ440" s="866"/>
      <c r="AK440" s="866"/>
      <c r="AL440" s="866"/>
      <c r="AM440" s="867"/>
      <c r="AN440" s="871"/>
      <c r="AO440" s="872"/>
      <c r="AP440" s="872"/>
      <c r="AQ440" s="872"/>
      <c r="AR440" s="872"/>
      <c r="AS440" s="872"/>
      <c r="AT440" s="872"/>
      <c r="AU440" s="872"/>
      <c r="AV440" s="872"/>
      <c r="AW440" s="872"/>
      <c r="AX440" s="872"/>
      <c r="AY440" s="872"/>
      <c r="AZ440" s="872"/>
      <c r="BA440" s="872"/>
      <c r="BB440" s="873"/>
      <c r="BC440" s="850"/>
      <c r="BD440" s="851"/>
      <c r="BE440" s="851"/>
      <c r="BF440" s="852"/>
    </row>
    <row r="441" spans="2:58" s="155" customFormat="1" ht="13.5" customHeight="1">
      <c r="B441" s="156"/>
      <c r="C441" s="157"/>
      <c r="D441" s="865"/>
      <c r="E441" s="866"/>
      <c r="F441" s="866"/>
      <c r="G441" s="866"/>
      <c r="H441" s="866"/>
      <c r="I441" s="866"/>
      <c r="J441" s="866"/>
      <c r="K441" s="867"/>
      <c r="L441" s="856"/>
      <c r="M441" s="857"/>
      <c r="N441" s="857"/>
      <c r="O441" s="857"/>
      <c r="P441" s="857"/>
      <c r="Q441" s="857"/>
      <c r="R441" s="857"/>
      <c r="S441" s="857"/>
      <c r="T441" s="857"/>
      <c r="U441" s="857"/>
      <c r="V441" s="857"/>
      <c r="W441" s="857"/>
      <c r="X441" s="857"/>
      <c r="Y441" s="857"/>
      <c r="Z441" s="858"/>
      <c r="AA441" s="850"/>
      <c r="AB441" s="851"/>
      <c r="AC441" s="851"/>
      <c r="AD441" s="852"/>
      <c r="AE441" s="865"/>
      <c r="AF441" s="866"/>
      <c r="AG441" s="866"/>
      <c r="AH441" s="866"/>
      <c r="AI441" s="866"/>
      <c r="AJ441" s="866"/>
      <c r="AK441" s="866"/>
      <c r="AL441" s="866"/>
      <c r="AM441" s="867"/>
      <c r="AN441" s="856"/>
      <c r="AO441" s="857"/>
      <c r="AP441" s="857"/>
      <c r="AQ441" s="857"/>
      <c r="AR441" s="857"/>
      <c r="AS441" s="857"/>
      <c r="AT441" s="857"/>
      <c r="AU441" s="857"/>
      <c r="AV441" s="857"/>
      <c r="AW441" s="857"/>
      <c r="AX441" s="857"/>
      <c r="AY441" s="857"/>
      <c r="AZ441" s="857"/>
      <c r="BA441" s="857"/>
      <c r="BB441" s="858"/>
      <c r="BC441" s="850"/>
      <c r="BD441" s="851"/>
      <c r="BE441" s="851"/>
      <c r="BF441" s="852"/>
    </row>
    <row r="442" spans="2:58" s="155" customFormat="1" ht="13.5" customHeight="1">
      <c r="B442" s="156"/>
      <c r="C442" s="157"/>
      <c r="D442" s="859" t="s">
        <v>223</v>
      </c>
      <c r="E442" s="860"/>
      <c r="F442" s="860"/>
      <c r="G442" s="860"/>
      <c r="H442" s="860"/>
      <c r="I442" s="860"/>
      <c r="J442" s="860"/>
      <c r="K442" s="861"/>
      <c r="L442" s="711"/>
      <c r="M442" s="712"/>
      <c r="N442" s="712"/>
      <c r="O442" s="712"/>
      <c r="P442" s="712"/>
      <c r="Q442" s="712"/>
      <c r="R442" s="712"/>
      <c r="S442" s="712"/>
      <c r="T442" s="712"/>
      <c r="U442" s="712"/>
      <c r="V442" s="712"/>
      <c r="W442" s="712"/>
      <c r="X442" s="712"/>
      <c r="Y442" s="712"/>
      <c r="Z442" s="713"/>
      <c r="AA442" s="853"/>
      <c r="AB442" s="854"/>
      <c r="AC442" s="854"/>
      <c r="AD442" s="855"/>
      <c r="AE442" s="859" t="s">
        <v>223</v>
      </c>
      <c r="AF442" s="860"/>
      <c r="AG442" s="860"/>
      <c r="AH442" s="860"/>
      <c r="AI442" s="860"/>
      <c r="AJ442" s="860"/>
      <c r="AK442" s="860"/>
      <c r="AL442" s="860"/>
      <c r="AM442" s="861"/>
      <c r="AN442" s="711"/>
      <c r="AO442" s="712"/>
      <c r="AP442" s="712"/>
      <c r="AQ442" s="712"/>
      <c r="AR442" s="712"/>
      <c r="AS442" s="712"/>
      <c r="AT442" s="712"/>
      <c r="AU442" s="712"/>
      <c r="AV442" s="712"/>
      <c r="AW442" s="712"/>
      <c r="AX442" s="712"/>
      <c r="AY442" s="712"/>
      <c r="AZ442" s="712"/>
      <c r="BA442" s="712"/>
      <c r="BB442" s="713"/>
      <c r="BC442" s="853"/>
      <c r="BD442" s="854"/>
      <c r="BE442" s="854"/>
      <c r="BF442" s="855"/>
    </row>
    <row r="443" spans="2:58" s="155" customFormat="1" ht="13.5" customHeight="1">
      <c r="B443" s="156"/>
      <c r="C443" s="157"/>
      <c r="D443" s="862"/>
      <c r="E443" s="863"/>
      <c r="F443" s="863"/>
      <c r="G443" s="863"/>
      <c r="H443" s="863"/>
      <c r="I443" s="863"/>
      <c r="J443" s="863"/>
      <c r="K443" s="864"/>
      <c r="L443" s="868"/>
      <c r="M443" s="869"/>
      <c r="N443" s="869"/>
      <c r="O443" s="869"/>
      <c r="P443" s="869"/>
      <c r="Q443" s="869"/>
      <c r="R443" s="869"/>
      <c r="S443" s="869"/>
      <c r="T443" s="869"/>
      <c r="U443" s="869"/>
      <c r="V443" s="869"/>
      <c r="W443" s="869"/>
      <c r="X443" s="869"/>
      <c r="Y443" s="869"/>
      <c r="Z443" s="870"/>
      <c r="AA443" s="847"/>
      <c r="AB443" s="848"/>
      <c r="AC443" s="848"/>
      <c r="AD443" s="849"/>
      <c r="AE443" s="862"/>
      <c r="AF443" s="863"/>
      <c r="AG443" s="863"/>
      <c r="AH443" s="863"/>
      <c r="AI443" s="863"/>
      <c r="AJ443" s="863"/>
      <c r="AK443" s="863"/>
      <c r="AL443" s="863"/>
      <c r="AM443" s="864"/>
      <c r="AN443" s="868"/>
      <c r="AO443" s="869"/>
      <c r="AP443" s="869"/>
      <c r="AQ443" s="869"/>
      <c r="AR443" s="869"/>
      <c r="AS443" s="869"/>
      <c r="AT443" s="869"/>
      <c r="AU443" s="869"/>
      <c r="AV443" s="869"/>
      <c r="AW443" s="869"/>
      <c r="AX443" s="869"/>
      <c r="AY443" s="869"/>
      <c r="AZ443" s="869"/>
      <c r="BA443" s="869"/>
      <c r="BB443" s="870"/>
      <c r="BC443" s="847"/>
      <c r="BD443" s="848"/>
      <c r="BE443" s="848"/>
      <c r="BF443" s="849"/>
    </row>
    <row r="444" spans="2:58" s="155" customFormat="1" ht="13.5" customHeight="1">
      <c r="B444" s="156"/>
      <c r="C444" s="157"/>
      <c r="D444" s="865"/>
      <c r="E444" s="866"/>
      <c r="F444" s="866"/>
      <c r="G444" s="866"/>
      <c r="H444" s="866"/>
      <c r="I444" s="866"/>
      <c r="J444" s="866"/>
      <c r="K444" s="867"/>
      <c r="L444" s="871"/>
      <c r="M444" s="872"/>
      <c r="N444" s="872"/>
      <c r="O444" s="872"/>
      <c r="P444" s="872"/>
      <c r="Q444" s="872"/>
      <c r="R444" s="872"/>
      <c r="S444" s="872"/>
      <c r="T444" s="872"/>
      <c r="U444" s="872"/>
      <c r="V444" s="872"/>
      <c r="W444" s="872"/>
      <c r="X444" s="872"/>
      <c r="Y444" s="872"/>
      <c r="Z444" s="873"/>
      <c r="AA444" s="850"/>
      <c r="AB444" s="851"/>
      <c r="AC444" s="851"/>
      <c r="AD444" s="852"/>
      <c r="AE444" s="865"/>
      <c r="AF444" s="866"/>
      <c r="AG444" s="866"/>
      <c r="AH444" s="866"/>
      <c r="AI444" s="866"/>
      <c r="AJ444" s="866"/>
      <c r="AK444" s="866"/>
      <c r="AL444" s="866"/>
      <c r="AM444" s="867"/>
      <c r="AN444" s="871"/>
      <c r="AO444" s="872"/>
      <c r="AP444" s="872"/>
      <c r="AQ444" s="872"/>
      <c r="AR444" s="872"/>
      <c r="AS444" s="872"/>
      <c r="AT444" s="872"/>
      <c r="AU444" s="872"/>
      <c r="AV444" s="872"/>
      <c r="AW444" s="872"/>
      <c r="AX444" s="872"/>
      <c r="AY444" s="872"/>
      <c r="AZ444" s="872"/>
      <c r="BA444" s="872"/>
      <c r="BB444" s="873"/>
      <c r="BC444" s="850"/>
      <c r="BD444" s="851"/>
      <c r="BE444" s="851"/>
      <c r="BF444" s="852"/>
    </row>
    <row r="445" spans="2:58" s="155" customFormat="1" ht="13.5" customHeight="1">
      <c r="B445" s="156"/>
      <c r="C445" s="157"/>
      <c r="D445" s="865"/>
      <c r="E445" s="866"/>
      <c r="F445" s="866"/>
      <c r="G445" s="866"/>
      <c r="H445" s="866"/>
      <c r="I445" s="866"/>
      <c r="J445" s="866"/>
      <c r="K445" s="867"/>
      <c r="L445" s="856"/>
      <c r="M445" s="857"/>
      <c r="N445" s="857"/>
      <c r="O445" s="857"/>
      <c r="P445" s="857"/>
      <c r="Q445" s="857"/>
      <c r="R445" s="857"/>
      <c r="S445" s="857"/>
      <c r="T445" s="857"/>
      <c r="U445" s="857"/>
      <c r="V445" s="857"/>
      <c r="W445" s="857"/>
      <c r="X445" s="857"/>
      <c r="Y445" s="857"/>
      <c r="Z445" s="858"/>
      <c r="AA445" s="850"/>
      <c r="AB445" s="851"/>
      <c r="AC445" s="851"/>
      <c r="AD445" s="852"/>
      <c r="AE445" s="865"/>
      <c r="AF445" s="866"/>
      <c r="AG445" s="866"/>
      <c r="AH445" s="866"/>
      <c r="AI445" s="866"/>
      <c r="AJ445" s="866"/>
      <c r="AK445" s="866"/>
      <c r="AL445" s="866"/>
      <c r="AM445" s="867"/>
      <c r="AN445" s="856"/>
      <c r="AO445" s="857"/>
      <c r="AP445" s="857"/>
      <c r="AQ445" s="857"/>
      <c r="AR445" s="857"/>
      <c r="AS445" s="857"/>
      <c r="AT445" s="857"/>
      <c r="AU445" s="857"/>
      <c r="AV445" s="857"/>
      <c r="AW445" s="857"/>
      <c r="AX445" s="857"/>
      <c r="AY445" s="857"/>
      <c r="AZ445" s="857"/>
      <c r="BA445" s="857"/>
      <c r="BB445" s="858"/>
      <c r="BC445" s="850"/>
      <c r="BD445" s="851"/>
      <c r="BE445" s="851"/>
      <c r="BF445" s="852"/>
    </row>
    <row r="446" spans="2:58" s="155" customFormat="1" ht="13.5" customHeight="1">
      <c r="B446" s="156"/>
      <c r="C446" s="157"/>
      <c r="D446" s="859" t="s">
        <v>223</v>
      </c>
      <c r="E446" s="860"/>
      <c r="F446" s="860"/>
      <c r="G446" s="860"/>
      <c r="H446" s="860"/>
      <c r="I446" s="860"/>
      <c r="J446" s="860"/>
      <c r="K446" s="861"/>
      <c r="L446" s="711"/>
      <c r="M446" s="712"/>
      <c r="N446" s="712"/>
      <c r="O446" s="712"/>
      <c r="P446" s="712"/>
      <c r="Q446" s="712"/>
      <c r="R446" s="712"/>
      <c r="S446" s="712"/>
      <c r="T446" s="712"/>
      <c r="U446" s="712"/>
      <c r="V446" s="712"/>
      <c r="W446" s="712"/>
      <c r="X446" s="712"/>
      <c r="Y446" s="712"/>
      <c r="Z446" s="713"/>
      <c r="AA446" s="853"/>
      <c r="AB446" s="854"/>
      <c r="AC446" s="854"/>
      <c r="AD446" s="855"/>
      <c r="AE446" s="859" t="s">
        <v>223</v>
      </c>
      <c r="AF446" s="860"/>
      <c r="AG446" s="860"/>
      <c r="AH446" s="860"/>
      <c r="AI446" s="860"/>
      <c r="AJ446" s="860"/>
      <c r="AK446" s="860"/>
      <c r="AL446" s="860"/>
      <c r="AM446" s="861"/>
      <c r="AN446" s="711"/>
      <c r="AO446" s="712"/>
      <c r="AP446" s="712"/>
      <c r="AQ446" s="712"/>
      <c r="AR446" s="712"/>
      <c r="AS446" s="712"/>
      <c r="AT446" s="712"/>
      <c r="AU446" s="712"/>
      <c r="AV446" s="712"/>
      <c r="AW446" s="712"/>
      <c r="AX446" s="712"/>
      <c r="AY446" s="712"/>
      <c r="AZ446" s="712"/>
      <c r="BA446" s="712"/>
      <c r="BB446" s="713"/>
      <c r="BC446" s="853"/>
      <c r="BD446" s="854"/>
      <c r="BE446" s="854"/>
      <c r="BF446" s="855"/>
    </row>
    <row r="447" spans="2:58" s="155" customFormat="1" ht="13.5" customHeight="1">
      <c r="B447" s="156"/>
      <c r="C447" s="157"/>
      <c r="D447" s="862"/>
      <c r="E447" s="863"/>
      <c r="F447" s="863"/>
      <c r="G447" s="863"/>
      <c r="H447" s="863"/>
      <c r="I447" s="863"/>
      <c r="J447" s="863"/>
      <c r="K447" s="864"/>
      <c r="L447" s="868"/>
      <c r="M447" s="869"/>
      <c r="N447" s="869"/>
      <c r="O447" s="869"/>
      <c r="P447" s="869"/>
      <c r="Q447" s="869"/>
      <c r="R447" s="869"/>
      <c r="S447" s="869"/>
      <c r="T447" s="869"/>
      <c r="U447" s="869"/>
      <c r="V447" s="869"/>
      <c r="W447" s="869"/>
      <c r="X447" s="869"/>
      <c r="Y447" s="869"/>
      <c r="Z447" s="870"/>
      <c r="AA447" s="847"/>
      <c r="AB447" s="848"/>
      <c r="AC447" s="848"/>
      <c r="AD447" s="849"/>
      <c r="AE447" s="862"/>
      <c r="AF447" s="863"/>
      <c r="AG447" s="863"/>
      <c r="AH447" s="863"/>
      <c r="AI447" s="863"/>
      <c r="AJ447" s="863"/>
      <c r="AK447" s="863"/>
      <c r="AL447" s="863"/>
      <c r="AM447" s="864"/>
      <c r="AN447" s="868"/>
      <c r="AO447" s="869"/>
      <c r="AP447" s="869"/>
      <c r="AQ447" s="869"/>
      <c r="AR447" s="869"/>
      <c r="AS447" s="869"/>
      <c r="AT447" s="869"/>
      <c r="AU447" s="869"/>
      <c r="AV447" s="869"/>
      <c r="AW447" s="869"/>
      <c r="AX447" s="869"/>
      <c r="AY447" s="869"/>
      <c r="AZ447" s="869"/>
      <c r="BA447" s="869"/>
      <c r="BB447" s="870"/>
      <c r="BC447" s="847"/>
      <c r="BD447" s="848"/>
      <c r="BE447" s="848"/>
      <c r="BF447" s="849"/>
    </row>
    <row r="448" spans="2:58" s="155" customFormat="1" ht="13.5" customHeight="1">
      <c r="B448" s="156"/>
      <c r="C448" s="157"/>
      <c r="D448" s="865"/>
      <c r="E448" s="866"/>
      <c r="F448" s="866"/>
      <c r="G448" s="866"/>
      <c r="H448" s="866"/>
      <c r="I448" s="866"/>
      <c r="J448" s="866"/>
      <c r="K448" s="867"/>
      <c r="L448" s="871"/>
      <c r="M448" s="872"/>
      <c r="N448" s="872"/>
      <c r="O448" s="872"/>
      <c r="P448" s="872"/>
      <c r="Q448" s="872"/>
      <c r="R448" s="872"/>
      <c r="S448" s="872"/>
      <c r="T448" s="872"/>
      <c r="U448" s="872"/>
      <c r="V448" s="872"/>
      <c r="W448" s="872"/>
      <c r="X448" s="872"/>
      <c r="Y448" s="872"/>
      <c r="Z448" s="873"/>
      <c r="AA448" s="850"/>
      <c r="AB448" s="851"/>
      <c r="AC448" s="851"/>
      <c r="AD448" s="852"/>
      <c r="AE448" s="865"/>
      <c r="AF448" s="866"/>
      <c r="AG448" s="866"/>
      <c r="AH448" s="866"/>
      <c r="AI448" s="866"/>
      <c r="AJ448" s="866"/>
      <c r="AK448" s="866"/>
      <c r="AL448" s="866"/>
      <c r="AM448" s="867"/>
      <c r="AN448" s="871"/>
      <c r="AO448" s="872"/>
      <c r="AP448" s="872"/>
      <c r="AQ448" s="872"/>
      <c r="AR448" s="872"/>
      <c r="AS448" s="872"/>
      <c r="AT448" s="872"/>
      <c r="AU448" s="872"/>
      <c r="AV448" s="872"/>
      <c r="AW448" s="872"/>
      <c r="AX448" s="872"/>
      <c r="AY448" s="872"/>
      <c r="AZ448" s="872"/>
      <c r="BA448" s="872"/>
      <c r="BB448" s="873"/>
      <c r="BC448" s="850"/>
      <c r="BD448" s="851"/>
      <c r="BE448" s="851"/>
      <c r="BF448" s="852"/>
    </row>
    <row r="449" spans="1:63" s="155" customFormat="1" ht="13.5" customHeight="1">
      <c r="B449" s="156"/>
      <c r="C449" s="157"/>
      <c r="D449" s="865"/>
      <c r="E449" s="866"/>
      <c r="F449" s="866"/>
      <c r="G449" s="866"/>
      <c r="H449" s="866"/>
      <c r="I449" s="866"/>
      <c r="J449" s="866"/>
      <c r="K449" s="867"/>
      <c r="L449" s="856"/>
      <c r="M449" s="857"/>
      <c r="N449" s="857"/>
      <c r="O449" s="857"/>
      <c r="P449" s="857"/>
      <c r="Q449" s="857"/>
      <c r="R449" s="857"/>
      <c r="S449" s="857"/>
      <c r="T449" s="857"/>
      <c r="U449" s="857"/>
      <c r="V449" s="857"/>
      <c r="W449" s="857"/>
      <c r="X449" s="857"/>
      <c r="Y449" s="857"/>
      <c r="Z449" s="858"/>
      <c r="AA449" s="850"/>
      <c r="AB449" s="851"/>
      <c r="AC449" s="851"/>
      <c r="AD449" s="852"/>
      <c r="AE449" s="865"/>
      <c r="AF449" s="866"/>
      <c r="AG449" s="866"/>
      <c r="AH449" s="866"/>
      <c r="AI449" s="866"/>
      <c r="AJ449" s="866"/>
      <c r="AK449" s="866"/>
      <c r="AL449" s="866"/>
      <c r="AM449" s="867"/>
      <c r="AN449" s="856"/>
      <c r="AO449" s="857"/>
      <c r="AP449" s="857"/>
      <c r="AQ449" s="857"/>
      <c r="AR449" s="857"/>
      <c r="AS449" s="857"/>
      <c r="AT449" s="857"/>
      <c r="AU449" s="857"/>
      <c r="AV449" s="857"/>
      <c r="AW449" s="857"/>
      <c r="AX449" s="857"/>
      <c r="AY449" s="857"/>
      <c r="AZ449" s="857"/>
      <c r="BA449" s="857"/>
      <c r="BB449" s="858"/>
      <c r="BC449" s="850"/>
      <c r="BD449" s="851"/>
      <c r="BE449" s="851"/>
      <c r="BF449" s="852"/>
    </row>
    <row r="450" spans="1:63" s="155" customFormat="1" ht="13.5" customHeight="1">
      <c r="B450" s="156"/>
      <c r="C450" s="157"/>
      <c r="D450" s="859" t="s">
        <v>223</v>
      </c>
      <c r="E450" s="860"/>
      <c r="F450" s="860"/>
      <c r="G450" s="860"/>
      <c r="H450" s="860"/>
      <c r="I450" s="860"/>
      <c r="J450" s="860"/>
      <c r="K450" s="861"/>
      <c r="L450" s="711"/>
      <c r="M450" s="712"/>
      <c r="N450" s="712"/>
      <c r="O450" s="712"/>
      <c r="P450" s="712"/>
      <c r="Q450" s="712"/>
      <c r="R450" s="712"/>
      <c r="S450" s="712"/>
      <c r="T450" s="712"/>
      <c r="U450" s="712"/>
      <c r="V450" s="712"/>
      <c r="W450" s="712"/>
      <c r="X450" s="712"/>
      <c r="Y450" s="712"/>
      <c r="Z450" s="713"/>
      <c r="AA450" s="853"/>
      <c r="AB450" s="854"/>
      <c r="AC450" s="854"/>
      <c r="AD450" s="855"/>
      <c r="AE450" s="859" t="s">
        <v>223</v>
      </c>
      <c r="AF450" s="860"/>
      <c r="AG450" s="860"/>
      <c r="AH450" s="860"/>
      <c r="AI450" s="860"/>
      <c r="AJ450" s="860"/>
      <c r="AK450" s="860"/>
      <c r="AL450" s="860"/>
      <c r="AM450" s="861"/>
      <c r="AN450" s="711"/>
      <c r="AO450" s="712"/>
      <c r="AP450" s="712"/>
      <c r="AQ450" s="712"/>
      <c r="AR450" s="712"/>
      <c r="AS450" s="712"/>
      <c r="AT450" s="712"/>
      <c r="AU450" s="712"/>
      <c r="AV450" s="712"/>
      <c r="AW450" s="712"/>
      <c r="AX450" s="712"/>
      <c r="AY450" s="712"/>
      <c r="AZ450" s="712"/>
      <c r="BA450" s="712"/>
      <c r="BB450" s="713"/>
      <c r="BC450" s="853"/>
      <c r="BD450" s="854"/>
      <c r="BE450" s="854"/>
      <c r="BF450" s="855"/>
    </row>
    <row r="451" spans="1:63" ht="13.5" customHeight="1">
      <c r="D451" s="933" t="s">
        <v>233</v>
      </c>
      <c r="E451" s="933"/>
      <c r="F451" s="933"/>
      <c r="G451" s="933"/>
      <c r="H451" s="933"/>
      <c r="I451" s="933"/>
      <c r="J451" s="933"/>
      <c r="K451" s="933"/>
      <c r="L451" s="933"/>
      <c r="M451" s="933"/>
      <c r="N451" s="933"/>
      <c r="O451" s="933"/>
      <c r="P451" s="933"/>
      <c r="Q451" s="933"/>
      <c r="R451" s="933"/>
      <c r="S451" s="933"/>
      <c r="T451" s="933"/>
      <c r="U451" s="933"/>
      <c r="V451" s="933"/>
      <c r="W451" s="933"/>
      <c r="X451" s="933"/>
      <c r="Y451" s="933"/>
      <c r="Z451" s="933"/>
      <c r="AA451" s="933"/>
      <c r="AB451" s="933"/>
      <c r="AC451" s="933"/>
      <c r="AD451" s="933"/>
      <c r="AE451" s="933"/>
      <c r="AF451" s="933"/>
      <c r="AG451" s="933"/>
      <c r="AH451" s="933"/>
      <c r="AI451" s="933"/>
      <c r="AJ451" s="933"/>
      <c r="AK451" s="933"/>
      <c r="AL451" s="933"/>
      <c r="AM451" s="933"/>
      <c r="AN451" s="933"/>
      <c r="AO451" s="933"/>
      <c r="AP451" s="933"/>
      <c r="AQ451" s="933"/>
      <c r="AR451" s="933"/>
      <c r="AS451" s="934"/>
      <c r="AT451" s="828" t="s">
        <v>215</v>
      </c>
      <c r="AU451" s="286"/>
      <c r="AV451" s="286"/>
      <c r="AW451" s="286"/>
      <c r="AX451" s="286"/>
      <c r="AY451" s="281"/>
      <c r="AZ451" s="830"/>
      <c r="BA451" s="831"/>
      <c r="BB451" s="831"/>
      <c r="BC451" s="831"/>
      <c r="BD451" s="832"/>
      <c r="BE451" s="487" t="s">
        <v>12</v>
      </c>
      <c r="BF451" s="290"/>
    </row>
    <row r="452" spans="1:63" ht="13.5" customHeight="1">
      <c r="D452" s="340"/>
      <c r="E452" s="340"/>
      <c r="F452" s="340"/>
      <c r="G452" s="340"/>
      <c r="H452" s="340"/>
      <c r="I452" s="340"/>
      <c r="J452" s="340"/>
      <c r="K452" s="340"/>
      <c r="L452" s="340"/>
      <c r="M452" s="340"/>
      <c r="N452" s="340"/>
      <c r="O452" s="340"/>
      <c r="P452" s="340"/>
      <c r="Q452" s="340"/>
      <c r="R452" s="340"/>
      <c r="S452" s="340"/>
      <c r="T452" s="340"/>
      <c r="U452" s="340"/>
      <c r="V452" s="340"/>
      <c r="W452" s="340"/>
      <c r="X452" s="340"/>
      <c r="Y452" s="340"/>
      <c r="Z452" s="340"/>
      <c r="AA452" s="340"/>
      <c r="AB452" s="340"/>
      <c r="AC452" s="340"/>
      <c r="AD452" s="340"/>
      <c r="AE452" s="340"/>
      <c r="AF452" s="340"/>
      <c r="AG452" s="340"/>
      <c r="AH452" s="340"/>
      <c r="AI452" s="340"/>
      <c r="AJ452" s="340"/>
      <c r="AK452" s="340"/>
      <c r="AL452" s="340"/>
      <c r="AM452" s="340"/>
      <c r="AN452" s="340"/>
      <c r="AO452" s="340"/>
      <c r="AP452" s="340"/>
      <c r="AQ452" s="340"/>
      <c r="AR452" s="340"/>
      <c r="AS452" s="935"/>
      <c r="AT452" s="282"/>
      <c r="AU452" s="287"/>
      <c r="AV452" s="287"/>
      <c r="AW452" s="287"/>
      <c r="AX452" s="287"/>
      <c r="AY452" s="283"/>
      <c r="AZ452" s="833"/>
      <c r="BA452" s="834"/>
      <c r="BB452" s="834"/>
      <c r="BC452" s="834"/>
      <c r="BD452" s="835"/>
      <c r="BE452" s="463"/>
      <c r="BF452" s="232"/>
    </row>
    <row r="453" spans="1:63" ht="13.5" customHeight="1">
      <c r="D453" s="340"/>
      <c r="E453" s="340"/>
      <c r="F453" s="340"/>
      <c r="G453" s="340"/>
      <c r="H453" s="340"/>
      <c r="I453" s="340"/>
      <c r="J453" s="340"/>
      <c r="K453" s="340"/>
      <c r="L453" s="340"/>
      <c r="M453" s="340"/>
      <c r="N453" s="340"/>
      <c r="O453" s="340"/>
      <c r="P453" s="340"/>
      <c r="Q453" s="340"/>
      <c r="R453" s="340"/>
      <c r="S453" s="340"/>
      <c r="T453" s="340"/>
      <c r="U453" s="340"/>
      <c r="V453" s="340"/>
      <c r="W453" s="340"/>
      <c r="X453" s="340"/>
      <c r="Y453" s="340"/>
      <c r="Z453" s="340"/>
      <c r="AA453" s="340"/>
      <c r="AB453" s="340"/>
      <c r="AC453" s="340"/>
      <c r="AD453" s="340"/>
      <c r="AE453" s="340"/>
      <c r="AF453" s="340"/>
      <c r="AG453" s="340"/>
      <c r="AH453" s="340"/>
      <c r="AI453" s="340"/>
      <c r="AJ453" s="340"/>
      <c r="AK453" s="340"/>
      <c r="AL453" s="340"/>
      <c r="AM453" s="340"/>
      <c r="AN453" s="340"/>
      <c r="AO453" s="340"/>
      <c r="AP453" s="340"/>
      <c r="AQ453" s="340"/>
      <c r="AR453" s="340"/>
      <c r="AS453" s="935"/>
      <c r="AT453" s="540"/>
      <c r="AU453" s="829"/>
      <c r="AV453" s="829"/>
      <c r="AW453" s="829"/>
      <c r="AX453" s="829"/>
      <c r="AY453" s="431"/>
      <c r="AZ453" s="836"/>
      <c r="BA453" s="837"/>
      <c r="BB453" s="837"/>
      <c r="BC453" s="837"/>
      <c r="BD453" s="838"/>
      <c r="BE453" s="839"/>
      <c r="BF453" s="393"/>
    </row>
    <row r="454" spans="1:63" ht="15" customHeight="1">
      <c r="B454" s="6" t="s">
        <v>234</v>
      </c>
      <c r="D454" s="43"/>
      <c r="E454" s="43"/>
      <c r="F454" s="43"/>
      <c r="G454" s="43"/>
      <c r="H454" s="43"/>
      <c r="I454" s="43"/>
      <c r="J454" s="43"/>
      <c r="K454" s="43"/>
      <c r="L454" s="43"/>
    </row>
    <row r="455" spans="1:63" ht="15" customHeight="1">
      <c r="B455" s="9"/>
      <c r="C455" s="45"/>
      <c r="D455" s="280" t="s">
        <v>22</v>
      </c>
      <c r="E455" s="250"/>
      <c r="F455" s="250"/>
      <c r="G455" s="250"/>
      <c r="H455" s="250"/>
      <c r="I455" s="250"/>
      <c r="J455" s="290"/>
      <c r="K455" s="289" t="s">
        <v>23</v>
      </c>
      <c r="L455" s="250"/>
      <c r="M455" s="250"/>
      <c r="N455" s="250"/>
      <c r="O455" s="250"/>
      <c r="P455" s="250"/>
      <c r="Q455" s="250"/>
      <c r="R455" s="250"/>
      <c r="S455" s="250"/>
      <c r="T455" s="250"/>
      <c r="U455" s="250"/>
      <c r="V455" s="250"/>
      <c r="W455" s="250"/>
      <c r="X455" s="250"/>
      <c r="Y455" s="250"/>
      <c r="Z455" s="290"/>
      <c r="AA455" s="723" t="s">
        <v>26</v>
      </c>
      <c r="AB455" s="724"/>
      <c r="AC455" s="724"/>
      <c r="AD455" s="724"/>
      <c r="AE455" s="724"/>
      <c r="AF455" s="725"/>
      <c r="AG455" s="732" t="s">
        <v>27</v>
      </c>
      <c r="AH455" s="801"/>
      <c r="AI455" s="801"/>
      <c r="AJ455" s="801"/>
      <c r="AK455" s="801"/>
      <c r="AL455" s="802"/>
      <c r="AM455" s="916" t="s">
        <v>28</v>
      </c>
      <c r="AN455" s="917"/>
      <c r="AO455" s="917"/>
      <c r="AP455" s="917"/>
      <c r="AQ455" s="917"/>
      <c r="AR455" s="918"/>
      <c r="AS455" s="732" t="s">
        <v>29</v>
      </c>
      <c r="AT455" s="925"/>
      <c r="AU455" s="925"/>
      <c r="AV455" s="925"/>
      <c r="AW455" s="925"/>
      <c r="AX455" s="926"/>
    </row>
    <row r="456" spans="1:63" ht="15" customHeight="1">
      <c r="B456" s="9"/>
      <c r="C456" s="45"/>
      <c r="D456" s="230"/>
      <c r="E456" s="231"/>
      <c r="F456" s="231"/>
      <c r="G456" s="231"/>
      <c r="H456" s="231"/>
      <c r="I456" s="231"/>
      <c r="J456" s="232"/>
      <c r="K456" s="230"/>
      <c r="L456" s="231"/>
      <c r="M456" s="231"/>
      <c r="N456" s="231"/>
      <c r="O456" s="231"/>
      <c r="P456" s="231"/>
      <c r="Q456" s="231"/>
      <c r="R456" s="231"/>
      <c r="S456" s="231"/>
      <c r="T456" s="231"/>
      <c r="U456" s="231"/>
      <c r="V456" s="231"/>
      <c r="W456" s="231"/>
      <c r="X456" s="231"/>
      <c r="Y456" s="231"/>
      <c r="Z456" s="232"/>
      <c r="AA456" s="726"/>
      <c r="AB456" s="727"/>
      <c r="AC456" s="727"/>
      <c r="AD456" s="727"/>
      <c r="AE456" s="727"/>
      <c r="AF456" s="728"/>
      <c r="AG456" s="803"/>
      <c r="AH456" s="346"/>
      <c r="AI456" s="346"/>
      <c r="AJ456" s="346"/>
      <c r="AK456" s="346"/>
      <c r="AL456" s="347"/>
      <c r="AM456" s="919"/>
      <c r="AN456" s="920"/>
      <c r="AO456" s="920"/>
      <c r="AP456" s="920"/>
      <c r="AQ456" s="920"/>
      <c r="AR456" s="921"/>
      <c r="AS456" s="927"/>
      <c r="AT456" s="928"/>
      <c r="AU456" s="928"/>
      <c r="AV456" s="928"/>
      <c r="AW456" s="928"/>
      <c r="AX456" s="929"/>
    </row>
    <row r="457" spans="1:63" ht="6" customHeight="1">
      <c r="B457" s="9"/>
      <c r="C457" s="45"/>
      <c r="D457" s="392"/>
      <c r="E457" s="251"/>
      <c r="F457" s="251"/>
      <c r="G457" s="251"/>
      <c r="H457" s="251"/>
      <c r="I457" s="251"/>
      <c r="J457" s="393"/>
      <c r="K457" s="392"/>
      <c r="L457" s="251"/>
      <c r="M457" s="251"/>
      <c r="N457" s="251"/>
      <c r="O457" s="251"/>
      <c r="P457" s="251"/>
      <c r="Q457" s="251"/>
      <c r="R457" s="251"/>
      <c r="S457" s="251"/>
      <c r="T457" s="251"/>
      <c r="U457" s="251"/>
      <c r="V457" s="251"/>
      <c r="W457" s="251"/>
      <c r="X457" s="251"/>
      <c r="Y457" s="251"/>
      <c r="Z457" s="393"/>
      <c r="AA457" s="729"/>
      <c r="AB457" s="730"/>
      <c r="AC457" s="730"/>
      <c r="AD457" s="730"/>
      <c r="AE457" s="730"/>
      <c r="AF457" s="731"/>
      <c r="AG457" s="804"/>
      <c r="AH457" s="805"/>
      <c r="AI457" s="805"/>
      <c r="AJ457" s="805"/>
      <c r="AK457" s="805"/>
      <c r="AL457" s="806"/>
      <c r="AM457" s="922"/>
      <c r="AN457" s="923"/>
      <c r="AO457" s="923"/>
      <c r="AP457" s="923"/>
      <c r="AQ457" s="923"/>
      <c r="AR457" s="924"/>
      <c r="AS457" s="930"/>
      <c r="AT457" s="931"/>
      <c r="AU457" s="931"/>
      <c r="AV457" s="931"/>
      <c r="AW457" s="931"/>
      <c r="AX457" s="932"/>
    </row>
    <row r="458" spans="1:63" ht="12" customHeight="1">
      <c r="A458" s="155"/>
      <c r="B458" s="156"/>
      <c r="C458" s="157"/>
      <c r="D458" s="874"/>
      <c r="E458" s="875"/>
      <c r="F458" s="875"/>
      <c r="G458" s="875"/>
      <c r="H458" s="875"/>
      <c r="I458" s="875"/>
      <c r="J458" s="876"/>
      <c r="K458" s="677"/>
      <c r="L458" s="678"/>
      <c r="M458" s="678"/>
      <c r="N458" s="678"/>
      <c r="O458" s="678"/>
      <c r="P458" s="678"/>
      <c r="Q458" s="678"/>
      <c r="R458" s="678"/>
      <c r="S458" s="678"/>
      <c r="T458" s="678"/>
      <c r="U458" s="678"/>
      <c r="V458" s="678"/>
      <c r="W458" s="678"/>
      <c r="X458" s="678"/>
      <c r="Y458" s="678"/>
      <c r="Z458" s="679"/>
      <c r="AA458" s="683"/>
      <c r="AB458" s="881"/>
      <c r="AC458" s="881"/>
      <c r="AD458" s="881"/>
      <c r="AE458" s="881"/>
      <c r="AF458" s="882"/>
      <c r="AG458" s="889"/>
      <c r="AH458" s="890"/>
      <c r="AI458" s="890"/>
      <c r="AJ458" s="890"/>
      <c r="AK458" s="890"/>
      <c r="AL458" s="891"/>
      <c r="AM458" s="898"/>
      <c r="AN458" s="899"/>
      <c r="AO458" s="899"/>
      <c r="AP458" s="899"/>
      <c r="AQ458" s="899"/>
      <c r="AR458" s="900"/>
      <c r="AS458" s="907">
        <f>AM458*AG458</f>
        <v>0</v>
      </c>
      <c r="AT458" s="908"/>
      <c r="AU458" s="908"/>
      <c r="AV458" s="908"/>
      <c r="AW458" s="908"/>
      <c r="AX458" s="909"/>
      <c r="AY458" s="155"/>
      <c r="AZ458" s="155"/>
      <c r="BA458" s="155"/>
      <c r="BB458" s="155"/>
      <c r="BC458" s="155"/>
      <c r="BD458" s="155"/>
      <c r="BE458" s="155"/>
      <c r="BF458" s="155"/>
      <c r="BG458" s="155"/>
    </row>
    <row r="459" spans="1:63" ht="12" customHeight="1">
      <c r="A459" s="155"/>
      <c r="B459" s="156"/>
      <c r="C459" s="157"/>
      <c r="D459" s="877"/>
      <c r="E459" s="878"/>
      <c r="F459" s="878"/>
      <c r="G459" s="878"/>
      <c r="H459" s="878"/>
      <c r="I459" s="878"/>
      <c r="J459" s="879"/>
      <c r="K459" s="680"/>
      <c r="L459" s="681"/>
      <c r="M459" s="681"/>
      <c r="N459" s="681"/>
      <c r="O459" s="681"/>
      <c r="P459" s="681"/>
      <c r="Q459" s="681"/>
      <c r="R459" s="681"/>
      <c r="S459" s="681"/>
      <c r="T459" s="681"/>
      <c r="U459" s="681"/>
      <c r="V459" s="681"/>
      <c r="W459" s="681"/>
      <c r="X459" s="681"/>
      <c r="Y459" s="681"/>
      <c r="Z459" s="682"/>
      <c r="AA459" s="883"/>
      <c r="AB459" s="884"/>
      <c r="AC459" s="884"/>
      <c r="AD459" s="884"/>
      <c r="AE459" s="884"/>
      <c r="AF459" s="885"/>
      <c r="AG459" s="892"/>
      <c r="AH459" s="893"/>
      <c r="AI459" s="893"/>
      <c r="AJ459" s="893"/>
      <c r="AK459" s="893"/>
      <c r="AL459" s="894"/>
      <c r="AM459" s="901"/>
      <c r="AN459" s="902"/>
      <c r="AO459" s="902"/>
      <c r="AP459" s="902"/>
      <c r="AQ459" s="902"/>
      <c r="AR459" s="903"/>
      <c r="AS459" s="910"/>
      <c r="AT459" s="911"/>
      <c r="AU459" s="911"/>
      <c r="AV459" s="911"/>
      <c r="AW459" s="911"/>
      <c r="AX459" s="912"/>
      <c r="AY459" s="155"/>
      <c r="AZ459" s="155"/>
      <c r="BA459" s="155"/>
      <c r="BB459" s="155"/>
      <c r="BC459" s="155"/>
      <c r="BD459" s="155"/>
      <c r="BE459" s="155"/>
      <c r="BF459" s="155"/>
      <c r="BG459" s="155"/>
    </row>
    <row r="460" spans="1:63" ht="12" customHeight="1">
      <c r="A460" s="155"/>
      <c r="B460" s="156"/>
      <c r="C460" s="157"/>
      <c r="D460" s="880"/>
      <c r="E460" s="740"/>
      <c r="F460" s="740"/>
      <c r="G460" s="740"/>
      <c r="H460" s="740"/>
      <c r="I460" s="740"/>
      <c r="J460" s="741"/>
      <c r="K460" s="711" t="s">
        <v>295</v>
      </c>
      <c r="L460" s="712"/>
      <c r="M460" s="712"/>
      <c r="N460" s="712"/>
      <c r="O460" s="712"/>
      <c r="P460" s="712"/>
      <c r="Q460" s="712"/>
      <c r="R460" s="712"/>
      <c r="S460" s="712"/>
      <c r="T460" s="712"/>
      <c r="U460" s="712"/>
      <c r="V460" s="712"/>
      <c r="W460" s="712"/>
      <c r="X460" s="712"/>
      <c r="Y460" s="712"/>
      <c r="Z460" s="713"/>
      <c r="AA460" s="886"/>
      <c r="AB460" s="887"/>
      <c r="AC460" s="887"/>
      <c r="AD460" s="887"/>
      <c r="AE460" s="887"/>
      <c r="AF460" s="888"/>
      <c r="AG460" s="895"/>
      <c r="AH460" s="896"/>
      <c r="AI460" s="896"/>
      <c r="AJ460" s="896"/>
      <c r="AK460" s="896"/>
      <c r="AL460" s="897"/>
      <c r="AM460" s="904"/>
      <c r="AN460" s="905"/>
      <c r="AO460" s="905"/>
      <c r="AP460" s="905"/>
      <c r="AQ460" s="905"/>
      <c r="AR460" s="906"/>
      <c r="AS460" s="913"/>
      <c r="AT460" s="914"/>
      <c r="AU460" s="914"/>
      <c r="AV460" s="914"/>
      <c r="AW460" s="914"/>
      <c r="AX460" s="915"/>
      <c r="AY460" s="155"/>
      <c r="AZ460" s="155"/>
      <c r="BA460" s="155"/>
      <c r="BB460" s="155"/>
      <c r="BC460" s="155"/>
      <c r="BD460" s="155"/>
      <c r="BE460" s="155"/>
      <c r="BF460" s="155"/>
      <c r="BG460" s="155"/>
    </row>
    <row r="461" spans="1:63" ht="19.5" customHeight="1">
      <c r="W461" s="103"/>
      <c r="X461" s="103"/>
      <c r="Y461" s="103"/>
      <c r="Z461" s="103"/>
      <c r="AA461" s="103"/>
      <c r="AB461" s="952" t="s">
        <v>237</v>
      </c>
      <c r="AC461" s="952"/>
      <c r="AD461" s="952"/>
      <c r="AE461" s="952"/>
      <c r="AF461" s="952"/>
      <c r="AG461" s="952"/>
      <c r="AH461" s="952"/>
      <c r="AI461" s="952"/>
      <c r="AJ461" s="952"/>
      <c r="AK461" s="952"/>
      <c r="AL461" s="952"/>
      <c r="AM461" s="952"/>
      <c r="AN461" s="952"/>
      <c r="AO461" s="952"/>
      <c r="AP461" s="952"/>
      <c r="AQ461" s="952"/>
      <c r="AR461" s="953"/>
      <c r="AS461" s="954">
        <f>ROUNDDOWN(AS458/160,1)</f>
        <v>0</v>
      </c>
      <c r="AT461" s="955"/>
      <c r="AU461" s="955"/>
      <c r="AV461" s="955"/>
      <c r="AW461" s="955"/>
      <c r="AX461" s="955"/>
      <c r="AY461" s="956" t="s">
        <v>12</v>
      </c>
      <c r="AZ461" s="593"/>
      <c r="BA461" s="396"/>
    </row>
    <row r="462" spans="1:63" ht="14.25" customHeight="1">
      <c r="A462" s="6" t="s">
        <v>60</v>
      </c>
    </row>
    <row r="463" spans="1:63" s="43" customFormat="1">
      <c r="A463" s="6"/>
      <c r="B463" s="98" t="s">
        <v>61</v>
      </c>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I463" s="6"/>
      <c r="BJ463" s="6"/>
      <c r="BK463" s="6"/>
    </row>
    <row r="464" spans="1:63" s="43" customFormat="1" ht="24.75" customHeight="1">
      <c r="A464" s="6"/>
      <c r="B464" s="6"/>
      <c r="C464" s="793" t="s">
        <v>59</v>
      </c>
      <c r="D464" s="793"/>
      <c r="E464" s="793"/>
      <c r="F464" s="793"/>
      <c r="G464" s="793"/>
      <c r="H464" s="793"/>
      <c r="I464" s="793"/>
      <c r="J464" s="793"/>
      <c r="K464" s="793"/>
      <c r="L464" s="793"/>
      <c r="M464" s="793"/>
      <c r="N464" s="793"/>
      <c r="O464" s="793"/>
      <c r="P464" s="793"/>
      <c r="Q464" s="793"/>
      <c r="R464" s="793"/>
      <c r="S464" s="793"/>
      <c r="T464" s="793"/>
      <c r="U464" s="793"/>
      <c r="V464" s="793"/>
      <c r="W464" s="793"/>
      <c r="X464" s="793"/>
      <c r="Y464" s="793"/>
      <c r="Z464" s="793"/>
      <c r="AA464" s="793"/>
      <c r="AB464" s="793"/>
      <c r="AC464" s="793"/>
      <c r="AD464" s="793"/>
      <c r="AE464" s="793"/>
      <c r="AF464" s="793"/>
      <c r="AG464" s="793"/>
      <c r="AH464" s="793"/>
      <c r="AI464" s="793"/>
      <c r="AJ464" s="793"/>
      <c r="AK464" s="793"/>
      <c r="AL464" s="793"/>
      <c r="AM464" s="793"/>
      <c r="AN464" s="793"/>
      <c r="AO464" s="793"/>
      <c r="AP464" s="793"/>
      <c r="AQ464" s="793"/>
      <c r="AR464" s="793"/>
      <c r="AS464" s="793"/>
      <c r="AT464" s="793"/>
      <c r="AU464" s="793"/>
      <c r="AV464" s="793"/>
      <c r="AW464" s="793"/>
      <c r="AX464" s="793"/>
      <c r="AY464" s="793"/>
      <c r="AZ464" s="793"/>
      <c r="BA464" s="793"/>
      <c r="BB464" s="793"/>
      <c r="BC464" s="793"/>
      <c r="BD464" s="793"/>
      <c r="BE464" s="793"/>
      <c r="BF464" s="793"/>
      <c r="BG464" s="61"/>
      <c r="BH464" s="61"/>
      <c r="BI464" s="61"/>
      <c r="BJ464" s="61"/>
      <c r="BK464" s="6"/>
    </row>
    <row r="465" spans="1:63" ht="15.75" customHeight="1">
      <c r="B465" s="9"/>
      <c r="C465" s="45"/>
      <c r="D465" s="280" t="s">
        <v>22</v>
      </c>
      <c r="E465" s="566"/>
      <c r="F465" s="566"/>
      <c r="G465" s="566"/>
      <c r="H465" s="566"/>
      <c r="I465" s="794"/>
      <c r="J465" s="957" t="s">
        <v>32</v>
      </c>
      <c r="K465" s="957"/>
      <c r="L465" s="957"/>
      <c r="M465" s="957"/>
      <c r="N465" s="957"/>
      <c r="O465" s="957"/>
      <c r="P465" s="957"/>
      <c r="Q465" s="957"/>
      <c r="R465" s="957"/>
      <c r="S465" s="957"/>
      <c r="T465" s="957"/>
      <c r="U465" s="957"/>
      <c r="V465" s="957"/>
      <c r="W465" s="957"/>
      <c r="X465" s="957" t="s">
        <v>190</v>
      </c>
      <c r="Y465" s="957"/>
      <c r="Z465" s="957"/>
      <c r="AA465" s="957"/>
      <c r="AB465" s="957"/>
      <c r="AC465" s="808" t="s">
        <v>62</v>
      </c>
      <c r="AD465" s="808"/>
      <c r="AE465" s="808"/>
      <c r="AF465" s="808"/>
      <c r="AG465" s="808"/>
      <c r="AH465" s="808"/>
      <c r="AI465" s="808"/>
      <c r="AJ465" s="808"/>
      <c r="AK465" s="808"/>
      <c r="AL465" s="808" t="s">
        <v>27</v>
      </c>
      <c r="AM465" s="808"/>
      <c r="AN465" s="808"/>
      <c r="AO465" s="808"/>
      <c r="AP465" s="808"/>
      <c r="AQ465" s="916" t="s">
        <v>28</v>
      </c>
      <c r="AR465" s="959"/>
      <c r="AS465" s="959"/>
      <c r="AT465" s="959"/>
      <c r="AU465" s="959"/>
      <c r="AV465" s="808" t="s">
        <v>29</v>
      </c>
      <c r="AW465" s="808"/>
      <c r="AX465" s="808"/>
      <c r="AY465" s="808"/>
      <c r="AZ465" s="808"/>
      <c r="BA465" s="398" t="s">
        <v>63</v>
      </c>
      <c r="BB465" s="398"/>
      <c r="BC465" s="398"/>
      <c r="BD465" s="398"/>
      <c r="BE465" s="398"/>
      <c r="BF465" s="398"/>
    </row>
    <row r="466" spans="1:63" ht="15.75" customHeight="1">
      <c r="B466" s="9"/>
      <c r="C466" s="45"/>
      <c r="D466" s="568"/>
      <c r="E466" s="468"/>
      <c r="F466" s="468"/>
      <c r="G466" s="468"/>
      <c r="H466" s="468"/>
      <c r="I466" s="469"/>
      <c r="J466" s="958"/>
      <c r="K466" s="958"/>
      <c r="L466" s="958"/>
      <c r="M466" s="958"/>
      <c r="N466" s="958"/>
      <c r="O466" s="958"/>
      <c r="P466" s="958"/>
      <c r="Q466" s="958"/>
      <c r="R466" s="958"/>
      <c r="S466" s="958"/>
      <c r="T466" s="958"/>
      <c r="U466" s="958"/>
      <c r="V466" s="958"/>
      <c r="W466" s="958"/>
      <c r="X466" s="957"/>
      <c r="Y466" s="957"/>
      <c r="Z466" s="957"/>
      <c r="AA466" s="957"/>
      <c r="AB466" s="957"/>
      <c r="AC466" s="808"/>
      <c r="AD466" s="808"/>
      <c r="AE466" s="808"/>
      <c r="AF466" s="808"/>
      <c r="AG466" s="808"/>
      <c r="AH466" s="808"/>
      <c r="AI466" s="808"/>
      <c r="AJ466" s="808"/>
      <c r="AK466" s="808"/>
      <c r="AL466" s="808"/>
      <c r="AM466" s="808"/>
      <c r="AN466" s="808"/>
      <c r="AO466" s="808"/>
      <c r="AP466" s="808"/>
      <c r="AQ466" s="960"/>
      <c r="AR466" s="356"/>
      <c r="AS466" s="356"/>
      <c r="AT466" s="356"/>
      <c r="AU466" s="356"/>
      <c r="AV466" s="808"/>
      <c r="AW466" s="808"/>
      <c r="AX466" s="808"/>
      <c r="AY466" s="808"/>
      <c r="AZ466" s="808"/>
      <c r="BA466" s="398"/>
      <c r="BB466" s="398"/>
      <c r="BC466" s="398"/>
      <c r="BD466" s="398"/>
      <c r="BE466" s="398"/>
      <c r="BF466" s="398"/>
    </row>
    <row r="467" spans="1:63" ht="15.75" customHeight="1">
      <c r="B467" s="9"/>
      <c r="C467" s="45"/>
      <c r="D467" s="795"/>
      <c r="E467" s="796"/>
      <c r="F467" s="796"/>
      <c r="G467" s="796"/>
      <c r="H467" s="796"/>
      <c r="I467" s="797"/>
      <c r="J467" s="815" t="s">
        <v>64</v>
      </c>
      <c r="K467" s="816"/>
      <c r="L467" s="816"/>
      <c r="M467" s="816"/>
      <c r="N467" s="816"/>
      <c r="O467" s="816"/>
      <c r="P467" s="816"/>
      <c r="Q467" s="816"/>
      <c r="R467" s="816"/>
      <c r="S467" s="816"/>
      <c r="T467" s="816"/>
      <c r="U467" s="816"/>
      <c r="V467" s="816"/>
      <c r="W467" s="817"/>
      <c r="X467" s="957"/>
      <c r="Y467" s="957"/>
      <c r="Z467" s="957"/>
      <c r="AA467" s="957"/>
      <c r="AB467" s="957"/>
      <c r="AC467" s="808"/>
      <c r="AD467" s="808"/>
      <c r="AE467" s="808"/>
      <c r="AF467" s="808"/>
      <c r="AG467" s="808"/>
      <c r="AH467" s="808"/>
      <c r="AI467" s="808"/>
      <c r="AJ467" s="808"/>
      <c r="AK467" s="808"/>
      <c r="AL467" s="808"/>
      <c r="AM467" s="808"/>
      <c r="AN467" s="808"/>
      <c r="AO467" s="808"/>
      <c r="AP467" s="808"/>
      <c r="AQ467" s="961"/>
      <c r="AR467" s="962"/>
      <c r="AS467" s="962"/>
      <c r="AT467" s="962"/>
      <c r="AU467" s="962"/>
      <c r="AV467" s="808"/>
      <c r="AW467" s="808"/>
      <c r="AX467" s="808"/>
      <c r="AY467" s="808"/>
      <c r="AZ467" s="808"/>
      <c r="BA467" s="398"/>
      <c r="BB467" s="398"/>
      <c r="BC467" s="398"/>
      <c r="BD467" s="398"/>
      <c r="BE467" s="398"/>
      <c r="BF467" s="398"/>
    </row>
    <row r="468" spans="1:63" ht="15.75" customHeight="1">
      <c r="A468" s="155"/>
      <c r="B468" s="156"/>
      <c r="C468" s="157"/>
      <c r="D468" s="862"/>
      <c r="E468" s="863"/>
      <c r="F468" s="863"/>
      <c r="G468" s="863"/>
      <c r="H468" s="863"/>
      <c r="I468" s="864"/>
      <c r="J468" s="936"/>
      <c r="K468" s="936"/>
      <c r="L468" s="936"/>
      <c r="M468" s="936"/>
      <c r="N468" s="936"/>
      <c r="O468" s="936"/>
      <c r="P468" s="936"/>
      <c r="Q468" s="936"/>
      <c r="R468" s="936"/>
      <c r="S468" s="936"/>
      <c r="T468" s="936"/>
      <c r="U468" s="936"/>
      <c r="V468" s="936"/>
      <c r="W468" s="936"/>
      <c r="X468" s="938"/>
      <c r="Y468" s="939"/>
      <c r="Z468" s="939"/>
      <c r="AA468" s="939"/>
      <c r="AB468" s="940"/>
      <c r="AC468" s="947" t="s">
        <v>72</v>
      </c>
      <c r="AD468" s="948"/>
      <c r="AE468" s="948"/>
      <c r="AF468" s="948"/>
      <c r="AG468" s="948"/>
      <c r="AH468" s="949"/>
      <c r="AI468" s="949"/>
      <c r="AJ468" s="949"/>
      <c r="AK468" s="950" t="s">
        <v>11</v>
      </c>
      <c r="AL468" s="760"/>
      <c r="AM468" s="761"/>
      <c r="AN468" s="761"/>
      <c r="AO468" s="761"/>
      <c r="AP468" s="762"/>
      <c r="AQ468" s="769"/>
      <c r="AR468" s="770"/>
      <c r="AS468" s="770"/>
      <c r="AT468" s="770"/>
      <c r="AU468" s="771"/>
      <c r="AV468" s="963">
        <f>AL468*AQ468</f>
        <v>0</v>
      </c>
      <c r="AW468" s="964"/>
      <c r="AX468" s="964"/>
      <c r="AY468" s="964"/>
      <c r="AZ468" s="965"/>
      <c r="BA468" s="972"/>
      <c r="BB468" s="787"/>
      <c r="BC468" s="787"/>
      <c r="BD468" s="787"/>
      <c r="BE468" s="787"/>
      <c r="BF468" s="788"/>
      <c r="BG468" s="155"/>
    </row>
    <row r="469" spans="1:63" ht="15.75" customHeight="1">
      <c r="A469" s="155"/>
      <c r="B469" s="156"/>
      <c r="C469" s="157"/>
      <c r="D469" s="865"/>
      <c r="E469" s="866"/>
      <c r="F469" s="866"/>
      <c r="G469" s="866"/>
      <c r="H469" s="866"/>
      <c r="I469" s="867"/>
      <c r="J469" s="937"/>
      <c r="K469" s="937"/>
      <c r="L469" s="937"/>
      <c r="M469" s="937"/>
      <c r="N469" s="937"/>
      <c r="O469" s="937"/>
      <c r="P469" s="937"/>
      <c r="Q469" s="937"/>
      <c r="R469" s="937"/>
      <c r="S469" s="937"/>
      <c r="T469" s="937"/>
      <c r="U469" s="937"/>
      <c r="V469" s="937"/>
      <c r="W469" s="937"/>
      <c r="X469" s="941"/>
      <c r="Y469" s="942"/>
      <c r="Z469" s="942"/>
      <c r="AA469" s="942"/>
      <c r="AB469" s="943"/>
      <c r="AC469" s="974" t="s">
        <v>72</v>
      </c>
      <c r="AD469" s="975"/>
      <c r="AE469" s="975"/>
      <c r="AF469" s="975"/>
      <c r="AG469" s="975"/>
      <c r="AH469" s="976"/>
      <c r="AI469" s="976"/>
      <c r="AJ469" s="976"/>
      <c r="AK469" s="951"/>
      <c r="AL469" s="763"/>
      <c r="AM469" s="764"/>
      <c r="AN469" s="764"/>
      <c r="AO469" s="764"/>
      <c r="AP469" s="765"/>
      <c r="AQ469" s="772"/>
      <c r="AR469" s="773"/>
      <c r="AS469" s="773"/>
      <c r="AT469" s="773"/>
      <c r="AU469" s="774"/>
      <c r="AV469" s="966"/>
      <c r="AW469" s="967"/>
      <c r="AX469" s="967"/>
      <c r="AY469" s="967"/>
      <c r="AZ469" s="968"/>
      <c r="BA469" s="973"/>
      <c r="BB469" s="789"/>
      <c r="BC469" s="789"/>
      <c r="BD469" s="789"/>
      <c r="BE469" s="789"/>
      <c r="BF469" s="790"/>
      <c r="BG469" s="155"/>
    </row>
    <row r="470" spans="1:63" ht="15.75" customHeight="1">
      <c r="A470" s="155"/>
      <c r="B470" s="156"/>
      <c r="C470" s="157"/>
      <c r="D470" s="859"/>
      <c r="E470" s="860"/>
      <c r="F470" s="860"/>
      <c r="G470" s="860"/>
      <c r="H470" s="860"/>
      <c r="I470" s="861"/>
      <c r="J470" s="986"/>
      <c r="K470" s="986"/>
      <c r="L470" s="986"/>
      <c r="M470" s="986"/>
      <c r="N470" s="986"/>
      <c r="O470" s="986"/>
      <c r="P470" s="986"/>
      <c r="Q470" s="986"/>
      <c r="R470" s="986"/>
      <c r="S470" s="986"/>
      <c r="T470" s="986"/>
      <c r="U470" s="986"/>
      <c r="V470" s="986"/>
      <c r="W470" s="986"/>
      <c r="X470" s="944"/>
      <c r="Y470" s="945"/>
      <c r="Z470" s="945"/>
      <c r="AA470" s="945"/>
      <c r="AB470" s="946"/>
      <c r="AC470" s="977" t="s">
        <v>72</v>
      </c>
      <c r="AD470" s="978"/>
      <c r="AE470" s="978"/>
      <c r="AF470" s="978"/>
      <c r="AG470" s="978"/>
      <c r="AH470" s="979"/>
      <c r="AI470" s="979"/>
      <c r="AJ470" s="979"/>
      <c r="AK470" s="951"/>
      <c r="AL470" s="766"/>
      <c r="AM470" s="767"/>
      <c r="AN470" s="767"/>
      <c r="AO470" s="767"/>
      <c r="AP470" s="768"/>
      <c r="AQ470" s="775"/>
      <c r="AR470" s="776"/>
      <c r="AS470" s="776"/>
      <c r="AT470" s="776"/>
      <c r="AU470" s="777"/>
      <c r="AV470" s="969"/>
      <c r="AW470" s="970"/>
      <c r="AX470" s="970"/>
      <c r="AY470" s="970"/>
      <c r="AZ470" s="971"/>
      <c r="BA470" s="980" t="s">
        <v>69</v>
      </c>
      <c r="BB470" s="981"/>
      <c r="BC470" s="981"/>
      <c r="BD470" s="981"/>
      <c r="BE470" s="981"/>
      <c r="BF470" s="982"/>
      <c r="BG470" s="155"/>
    </row>
    <row r="471" spans="1:63" ht="15.75" customHeight="1">
      <c r="A471" s="155"/>
      <c r="B471" s="156"/>
      <c r="C471" s="157"/>
      <c r="D471" s="862"/>
      <c r="E471" s="863"/>
      <c r="F471" s="863"/>
      <c r="G471" s="863"/>
      <c r="H471" s="863"/>
      <c r="I471" s="864"/>
      <c r="J471" s="936"/>
      <c r="K471" s="936"/>
      <c r="L471" s="936"/>
      <c r="M471" s="936"/>
      <c r="N471" s="936"/>
      <c r="O471" s="936"/>
      <c r="P471" s="936"/>
      <c r="Q471" s="936"/>
      <c r="R471" s="936"/>
      <c r="S471" s="936"/>
      <c r="T471" s="936"/>
      <c r="U471" s="936"/>
      <c r="V471" s="936"/>
      <c r="W471" s="936"/>
      <c r="X471" s="938"/>
      <c r="Y471" s="939"/>
      <c r="Z471" s="939"/>
      <c r="AA471" s="939"/>
      <c r="AB471" s="940"/>
      <c r="AC471" s="947" t="s">
        <v>72</v>
      </c>
      <c r="AD471" s="948"/>
      <c r="AE471" s="948"/>
      <c r="AF471" s="948"/>
      <c r="AG471" s="948"/>
      <c r="AH471" s="949"/>
      <c r="AI471" s="949"/>
      <c r="AJ471" s="949"/>
      <c r="AK471" s="983" t="s">
        <v>11</v>
      </c>
      <c r="AL471" s="760"/>
      <c r="AM471" s="761"/>
      <c r="AN471" s="761"/>
      <c r="AO471" s="761"/>
      <c r="AP471" s="762"/>
      <c r="AQ471" s="769"/>
      <c r="AR471" s="770"/>
      <c r="AS471" s="770"/>
      <c r="AT471" s="770"/>
      <c r="AU471" s="771"/>
      <c r="AV471" s="963">
        <f>AL471*AQ471</f>
        <v>0</v>
      </c>
      <c r="AW471" s="964"/>
      <c r="AX471" s="964"/>
      <c r="AY471" s="964"/>
      <c r="AZ471" s="965"/>
      <c r="BA471" s="972"/>
      <c r="BB471" s="787"/>
      <c r="BC471" s="787"/>
      <c r="BD471" s="787"/>
      <c r="BE471" s="787"/>
      <c r="BF471" s="788"/>
      <c r="BG471" s="161"/>
      <c r="BH471" s="63"/>
    </row>
    <row r="472" spans="1:63" ht="15.75" customHeight="1">
      <c r="A472" s="155"/>
      <c r="B472" s="156"/>
      <c r="C472" s="157"/>
      <c r="D472" s="865"/>
      <c r="E472" s="866"/>
      <c r="F472" s="866"/>
      <c r="G472" s="866"/>
      <c r="H472" s="866"/>
      <c r="I472" s="867"/>
      <c r="J472" s="937"/>
      <c r="K472" s="937"/>
      <c r="L472" s="937"/>
      <c r="M472" s="937"/>
      <c r="N472" s="937"/>
      <c r="O472" s="937"/>
      <c r="P472" s="937"/>
      <c r="Q472" s="937"/>
      <c r="R472" s="937"/>
      <c r="S472" s="937"/>
      <c r="T472" s="937"/>
      <c r="U472" s="937"/>
      <c r="V472" s="937"/>
      <c r="W472" s="937"/>
      <c r="X472" s="941"/>
      <c r="Y472" s="942"/>
      <c r="Z472" s="942"/>
      <c r="AA472" s="942"/>
      <c r="AB472" s="943"/>
      <c r="AC472" s="974" t="s">
        <v>72</v>
      </c>
      <c r="AD472" s="975"/>
      <c r="AE472" s="975"/>
      <c r="AF472" s="975"/>
      <c r="AG472" s="975"/>
      <c r="AH472" s="976"/>
      <c r="AI472" s="976"/>
      <c r="AJ472" s="976"/>
      <c r="AK472" s="984"/>
      <c r="AL472" s="763"/>
      <c r="AM472" s="764"/>
      <c r="AN472" s="764"/>
      <c r="AO472" s="764"/>
      <c r="AP472" s="765"/>
      <c r="AQ472" s="772"/>
      <c r="AR472" s="773"/>
      <c r="AS472" s="773"/>
      <c r="AT472" s="773"/>
      <c r="AU472" s="774"/>
      <c r="AV472" s="966"/>
      <c r="AW472" s="967"/>
      <c r="AX472" s="967"/>
      <c r="AY472" s="967"/>
      <c r="AZ472" s="968"/>
      <c r="BA472" s="973"/>
      <c r="BB472" s="789"/>
      <c r="BC472" s="789"/>
      <c r="BD472" s="789"/>
      <c r="BE472" s="789"/>
      <c r="BF472" s="790"/>
      <c r="BG472" s="161"/>
      <c r="BH472" s="63"/>
    </row>
    <row r="473" spans="1:63" ht="15.75" customHeight="1">
      <c r="A473" s="155"/>
      <c r="B473" s="156"/>
      <c r="C473" s="157"/>
      <c r="D473" s="859"/>
      <c r="E473" s="860"/>
      <c r="F473" s="860"/>
      <c r="G473" s="860"/>
      <c r="H473" s="860"/>
      <c r="I473" s="861"/>
      <c r="J473" s="986"/>
      <c r="K473" s="986"/>
      <c r="L473" s="986"/>
      <c r="M473" s="986"/>
      <c r="N473" s="986"/>
      <c r="O473" s="986"/>
      <c r="P473" s="986"/>
      <c r="Q473" s="986"/>
      <c r="R473" s="986"/>
      <c r="S473" s="986"/>
      <c r="T473" s="986"/>
      <c r="U473" s="986"/>
      <c r="V473" s="986"/>
      <c r="W473" s="986"/>
      <c r="X473" s="944"/>
      <c r="Y473" s="945"/>
      <c r="Z473" s="945"/>
      <c r="AA473" s="945"/>
      <c r="AB473" s="946"/>
      <c r="AC473" s="977" t="s">
        <v>72</v>
      </c>
      <c r="AD473" s="978"/>
      <c r="AE473" s="978"/>
      <c r="AF473" s="978"/>
      <c r="AG473" s="978"/>
      <c r="AH473" s="979"/>
      <c r="AI473" s="979"/>
      <c r="AJ473" s="979"/>
      <c r="AK473" s="985"/>
      <c r="AL473" s="766"/>
      <c r="AM473" s="767"/>
      <c r="AN473" s="767"/>
      <c r="AO473" s="767"/>
      <c r="AP473" s="768"/>
      <c r="AQ473" s="775"/>
      <c r="AR473" s="776"/>
      <c r="AS473" s="776"/>
      <c r="AT473" s="776"/>
      <c r="AU473" s="777"/>
      <c r="AV473" s="969"/>
      <c r="AW473" s="970"/>
      <c r="AX473" s="970"/>
      <c r="AY473" s="970"/>
      <c r="AZ473" s="971"/>
      <c r="BA473" s="980" t="s">
        <v>69</v>
      </c>
      <c r="BB473" s="981"/>
      <c r="BC473" s="981"/>
      <c r="BD473" s="981"/>
      <c r="BE473" s="981"/>
      <c r="BF473" s="982"/>
      <c r="BG473" s="162"/>
      <c r="BH473" s="9"/>
    </row>
    <row r="474" spans="1:63" ht="15.75" customHeight="1">
      <c r="A474" s="155"/>
      <c r="B474" s="156"/>
      <c r="C474" s="157"/>
      <c r="D474" s="862"/>
      <c r="E474" s="863"/>
      <c r="F474" s="863"/>
      <c r="G474" s="863"/>
      <c r="H474" s="863"/>
      <c r="I474" s="864"/>
      <c r="J474" s="994"/>
      <c r="K474" s="995"/>
      <c r="L474" s="995"/>
      <c r="M474" s="995"/>
      <c r="N474" s="995"/>
      <c r="O474" s="995"/>
      <c r="P474" s="995"/>
      <c r="Q474" s="995"/>
      <c r="R474" s="995"/>
      <c r="S474" s="995"/>
      <c r="T474" s="995"/>
      <c r="U474" s="995"/>
      <c r="V474" s="995"/>
      <c r="W474" s="996"/>
      <c r="X474" s="1000"/>
      <c r="Y474" s="939"/>
      <c r="Z474" s="939"/>
      <c r="AA474" s="939"/>
      <c r="AB474" s="940"/>
      <c r="AC474" s="947" t="s">
        <v>72</v>
      </c>
      <c r="AD474" s="948"/>
      <c r="AE474" s="948"/>
      <c r="AF474" s="948"/>
      <c r="AG474" s="948"/>
      <c r="AH474" s="949"/>
      <c r="AI474" s="949"/>
      <c r="AJ474" s="949"/>
      <c r="AK474" s="983" t="s">
        <v>11</v>
      </c>
      <c r="AL474" s="760"/>
      <c r="AM474" s="761"/>
      <c r="AN474" s="761"/>
      <c r="AO474" s="761"/>
      <c r="AP474" s="762"/>
      <c r="AQ474" s="769"/>
      <c r="AR474" s="770"/>
      <c r="AS474" s="770"/>
      <c r="AT474" s="770"/>
      <c r="AU474" s="771"/>
      <c r="AV474" s="963">
        <f>AL474*AQ474</f>
        <v>0</v>
      </c>
      <c r="AW474" s="964"/>
      <c r="AX474" s="964"/>
      <c r="AY474" s="964"/>
      <c r="AZ474" s="965"/>
      <c r="BA474" s="972"/>
      <c r="BB474" s="787"/>
      <c r="BC474" s="787"/>
      <c r="BD474" s="787"/>
      <c r="BE474" s="787"/>
      <c r="BF474" s="788"/>
      <c r="BG474" s="163"/>
      <c r="BH474" s="66"/>
    </row>
    <row r="475" spans="1:63" ht="15.75" customHeight="1">
      <c r="A475" s="155"/>
      <c r="B475" s="156"/>
      <c r="C475" s="157"/>
      <c r="D475" s="865"/>
      <c r="E475" s="866"/>
      <c r="F475" s="866"/>
      <c r="G475" s="866"/>
      <c r="H475" s="866"/>
      <c r="I475" s="867"/>
      <c r="J475" s="997"/>
      <c r="K475" s="998"/>
      <c r="L475" s="998"/>
      <c r="M475" s="998"/>
      <c r="N475" s="998"/>
      <c r="O475" s="998"/>
      <c r="P475" s="998"/>
      <c r="Q475" s="998"/>
      <c r="R475" s="998"/>
      <c r="S475" s="998"/>
      <c r="T475" s="998"/>
      <c r="U475" s="998"/>
      <c r="V475" s="998"/>
      <c r="W475" s="999"/>
      <c r="X475" s="941"/>
      <c r="Y475" s="942"/>
      <c r="Z475" s="942"/>
      <c r="AA475" s="942"/>
      <c r="AB475" s="943"/>
      <c r="AC475" s="974" t="s">
        <v>72</v>
      </c>
      <c r="AD475" s="975"/>
      <c r="AE475" s="975"/>
      <c r="AF475" s="975"/>
      <c r="AG475" s="975"/>
      <c r="AH475" s="976"/>
      <c r="AI475" s="976"/>
      <c r="AJ475" s="976"/>
      <c r="AK475" s="984"/>
      <c r="AL475" s="763"/>
      <c r="AM475" s="764"/>
      <c r="AN475" s="764"/>
      <c r="AO475" s="764"/>
      <c r="AP475" s="765"/>
      <c r="AQ475" s="772"/>
      <c r="AR475" s="773"/>
      <c r="AS475" s="773"/>
      <c r="AT475" s="773"/>
      <c r="AU475" s="774"/>
      <c r="AV475" s="966"/>
      <c r="AW475" s="967"/>
      <c r="AX475" s="967"/>
      <c r="AY475" s="967"/>
      <c r="AZ475" s="968"/>
      <c r="BA475" s="973"/>
      <c r="BB475" s="789"/>
      <c r="BC475" s="789"/>
      <c r="BD475" s="789"/>
      <c r="BE475" s="789"/>
      <c r="BF475" s="790"/>
      <c r="BG475" s="163"/>
      <c r="BH475" s="66"/>
    </row>
    <row r="476" spans="1:63" ht="15.75" customHeight="1">
      <c r="A476" s="155"/>
      <c r="B476" s="156"/>
      <c r="C476" s="157"/>
      <c r="D476" s="859"/>
      <c r="E476" s="860"/>
      <c r="F476" s="860"/>
      <c r="G476" s="860"/>
      <c r="H476" s="860"/>
      <c r="I476" s="861"/>
      <c r="J476" s="1001"/>
      <c r="K476" s="1002"/>
      <c r="L476" s="1002"/>
      <c r="M476" s="1002"/>
      <c r="N476" s="1002"/>
      <c r="O476" s="1002"/>
      <c r="P476" s="1002"/>
      <c r="Q476" s="1002"/>
      <c r="R476" s="1002"/>
      <c r="S476" s="1002"/>
      <c r="T476" s="1002"/>
      <c r="U476" s="1002"/>
      <c r="V476" s="1002"/>
      <c r="W476" s="1003"/>
      <c r="X476" s="944"/>
      <c r="Y476" s="945"/>
      <c r="Z476" s="945"/>
      <c r="AA476" s="945"/>
      <c r="AB476" s="946"/>
      <c r="AC476" s="977" t="s">
        <v>72</v>
      </c>
      <c r="AD476" s="978"/>
      <c r="AE476" s="978"/>
      <c r="AF476" s="978"/>
      <c r="AG476" s="978"/>
      <c r="AH476" s="979"/>
      <c r="AI476" s="979"/>
      <c r="AJ476" s="979"/>
      <c r="AK476" s="985"/>
      <c r="AL476" s="766"/>
      <c r="AM476" s="767"/>
      <c r="AN476" s="767"/>
      <c r="AO476" s="767"/>
      <c r="AP476" s="768"/>
      <c r="AQ476" s="775"/>
      <c r="AR476" s="776"/>
      <c r="AS476" s="776"/>
      <c r="AT476" s="776"/>
      <c r="AU476" s="777"/>
      <c r="AV476" s="969"/>
      <c r="AW476" s="970"/>
      <c r="AX476" s="970"/>
      <c r="AY476" s="970"/>
      <c r="AZ476" s="971"/>
      <c r="BA476" s="980" t="s">
        <v>69</v>
      </c>
      <c r="BB476" s="981"/>
      <c r="BC476" s="981"/>
      <c r="BD476" s="981"/>
      <c r="BE476" s="981"/>
      <c r="BF476" s="982"/>
      <c r="BG476" s="155"/>
    </row>
    <row r="477" spans="1:63" ht="15.75" customHeight="1">
      <c r="B477" s="9"/>
      <c r="C477" s="9"/>
      <c r="D477" s="13" t="s">
        <v>73</v>
      </c>
      <c r="E477" s="115"/>
      <c r="F477" s="115"/>
      <c r="G477" s="115"/>
      <c r="H477" s="115"/>
      <c r="I477" s="115"/>
      <c r="J477" s="38"/>
      <c r="K477" s="38"/>
      <c r="L477" s="38"/>
      <c r="M477" s="38"/>
      <c r="N477" s="38"/>
      <c r="O477" s="38"/>
      <c r="P477" s="38"/>
      <c r="Q477" s="38"/>
      <c r="R477" s="38"/>
      <c r="S477" s="38"/>
      <c r="T477" s="38"/>
      <c r="U477" s="38"/>
      <c r="V477" s="38"/>
      <c r="W477" s="38"/>
      <c r="X477" s="10"/>
      <c r="Y477" s="10"/>
      <c r="Z477" s="10"/>
      <c r="AA477" s="10"/>
      <c r="AB477" s="10"/>
      <c r="AC477" s="10"/>
      <c r="AD477" s="10"/>
      <c r="AE477" s="10"/>
      <c r="AF477" s="10"/>
      <c r="AG477" s="100"/>
      <c r="AH477" s="100"/>
      <c r="AI477" s="100"/>
      <c r="AJ477" s="100"/>
      <c r="AK477" s="100"/>
      <c r="AL477" s="100"/>
      <c r="AM477" s="100"/>
      <c r="AN477" s="47"/>
      <c r="AO477" s="103"/>
      <c r="AP477" s="67"/>
      <c r="AQ477" s="280" t="s">
        <v>74</v>
      </c>
      <c r="AR477" s="566"/>
      <c r="AS477" s="566"/>
      <c r="AT477" s="566"/>
      <c r="AU477" s="794"/>
      <c r="AV477" s="987">
        <f>SUM(AV468:AZ476)</f>
        <v>0</v>
      </c>
      <c r="AW477" s="988"/>
      <c r="AX477" s="988"/>
      <c r="AY477" s="988"/>
      <c r="AZ477" s="988"/>
      <c r="BA477" s="988"/>
      <c r="BB477" s="988"/>
      <c r="BC477" s="988"/>
      <c r="BD477" s="988"/>
      <c r="BE477" s="988"/>
      <c r="BF477" s="989"/>
    </row>
    <row r="478" spans="1:63" ht="15.75" customHeight="1">
      <c r="B478" s="9"/>
      <c r="C478" s="9"/>
      <c r="D478" s="9" t="s">
        <v>75</v>
      </c>
      <c r="E478" s="115"/>
      <c r="F478" s="115"/>
      <c r="G478" s="115"/>
      <c r="H478" s="115"/>
      <c r="I478" s="115"/>
      <c r="J478" s="38"/>
      <c r="K478" s="38"/>
      <c r="L478" s="38"/>
      <c r="M478" s="38"/>
      <c r="N478" s="38"/>
      <c r="O478" s="38"/>
      <c r="P478" s="38"/>
      <c r="Q478" s="38"/>
      <c r="R478" s="38"/>
      <c r="S478" s="38"/>
      <c r="T478" s="38"/>
      <c r="U478" s="38"/>
      <c r="V478" s="38"/>
      <c r="W478" s="38"/>
      <c r="X478" s="10"/>
      <c r="Y478" s="10"/>
      <c r="Z478" s="10"/>
      <c r="AA478" s="10"/>
      <c r="AB478" s="10"/>
      <c r="AC478" s="10"/>
      <c r="AD478" s="10"/>
      <c r="AE478" s="10"/>
      <c r="AF478" s="10"/>
      <c r="AG478" s="100"/>
      <c r="AH478" s="100"/>
      <c r="AI478" s="100"/>
      <c r="AJ478" s="100"/>
      <c r="AK478" s="100"/>
      <c r="AL478" s="100"/>
      <c r="AM478" s="100"/>
      <c r="AN478" s="47"/>
      <c r="AO478" s="63"/>
      <c r="AP478" s="68"/>
      <c r="AQ478" s="795"/>
      <c r="AR478" s="796"/>
      <c r="AS478" s="796"/>
      <c r="AT478" s="796"/>
      <c r="AU478" s="797"/>
      <c r="AV478" s="990"/>
      <c r="AW478" s="991"/>
      <c r="AX478" s="991"/>
      <c r="AY478" s="991"/>
      <c r="AZ478" s="991"/>
      <c r="BA478" s="991"/>
      <c r="BB478" s="991"/>
      <c r="BC478" s="991"/>
      <c r="BD478" s="991"/>
      <c r="BE478" s="991"/>
      <c r="BF478" s="992"/>
    </row>
    <row r="479" spans="1:63" ht="15" customHeight="1">
      <c r="B479" s="9"/>
      <c r="C479" s="9"/>
      <c r="D479" s="6" t="s">
        <v>76</v>
      </c>
      <c r="E479" s="63"/>
      <c r="F479" s="63"/>
      <c r="G479" s="63"/>
      <c r="H479" s="63"/>
      <c r="I479" s="63"/>
      <c r="J479" s="63"/>
      <c r="K479" s="63"/>
      <c r="L479" s="63"/>
      <c r="M479" s="63"/>
      <c r="N479" s="63"/>
      <c r="O479" s="63"/>
      <c r="P479" s="63"/>
      <c r="Q479" s="63"/>
      <c r="R479" s="63"/>
      <c r="S479" s="63"/>
      <c r="T479" s="63"/>
      <c r="U479" s="63"/>
      <c r="V479" s="63"/>
      <c r="W479" s="63"/>
      <c r="X479" s="63"/>
      <c r="Y479" s="63"/>
      <c r="Z479" s="63"/>
      <c r="AA479" s="63"/>
      <c r="AB479" s="63"/>
      <c r="AC479" s="63"/>
      <c r="AD479" s="63"/>
      <c r="AE479" s="63"/>
      <c r="AF479" s="63"/>
      <c r="AG479" s="63"/>
      <c r="AH479" s="63"/>
      <c r="AI479" s="63"/>
      <c r="AJ479" s="63"/>
      <c r="AK479" s="63"/>
      <c r="AL479" s="63"/>
      <c r="AM479" s="63"/>
      <c r="AN479" s="63"/>
      <c r="AO479" s="63"/>
      <c r="AP479" s="63"/>
      <c r="AQ479" s="63"/>
      <c r="AR479" s="63"/>
      <c r="AS479" s="63"/>
      <c r="AT479" s="63"/>
      <c r="AU479" s="63"/>
      <c r="AV479" s="63"/>
      <c r="AW479" s="63"/>
      <c r="AX479" s="63"/>
      <c r="AY479" s="63"/>
      <c r="AZ479" s="63"/>
      <c r="BA479" s="63"/>
      <c r="BB479" s="63"/>
      <c r="BC479" s="63"/>
      <c r="BD479" s="63"/>
      <c r="BE479" s="63"/>
    </row>
    <row r="480" spans="1:63" ht="15" customHeight="1">
      <c r="B480" s="9"/>
      <c r="C480" s="9"/>
      <c r="D480" s="993" t="s">
        <v>77</v>
      </c>
      <c r="E480" s="993"/>
      <c r="F480" s="993"/>
      <c r="G480" s="993"/>
      <c r="H480" s="993"/>
      <c r="I480" s="993"/>
      <c r="J480" s="993"/>
      <c r="K480" s="993"/>
      <c r="L480" s="993"/>
      <c r="M480" s="993"/>
      <c r="N480" s="993"/>
      <c r="O480" s="993"/>
      <c r="P480" s="993"/>
      <c r="Q480" s="993"/>
      <c r="R480" s="993"/>
      <c r="S480" s="993"/>
      <c r="T480" s="993"/>
      <c r="U480" s="993"/>
      <c r="V480" s="993"/>
      <c r="W480" s="993"/>
      <c r="X480" s="993"/>
      <c r="Y480" s="993"/>
      <c r="Z480" s="993"/>
      <c r="AA480" s="993"/>
      <c r="AB480" s="993"/>
      <c r="AC480" s="993"/>
      <c r="AD480" s="993"/>
      <c r="AE480" s="993"/>
      <c r="AF480" s="993"/>
      <c r="AG480" s="993"/>
      <c r="AH480" s="993"/>
      <c r="AI480" s="993"/>
      <c r="AJ480" s="993"/>
      <c r="AK480" s="993"/>
      <c r="AL480" s="993"/>
      <c r="AM480" s="993"/>
      <c r="AN480" s="993"/>
      <c r="AO480" s="993"/>
      <c r="AP480" s="993"/>
      <c r="AQ480" s="993"/>
      <c r="AR480" s="993"/>
      <c r="AS480" s="993"/>
      <c r="AT480" s="993"/>
      <c r="AU480" s="993"/>
      <c r="AV480" s="993"/>
      <c r="AW480" s="993"/>
      <c r="AX480" s="993"/>
      <c r="AY480" s="993"/>
      <c r="AZ480" s="993"/>
      <c r="BA480" s="993"/>
      <c r="BB480" s="993"/>
      <c r="BC480" s="993"/>
      <c r="BD480" s="993"/>
      <c r="BE480" s="993"/>
      <c r="BF480" s="993"/>
      <c r="BG480" s="993"/>
      <c r="BH480" s="993"/>
      <c r="BI480" s="993"/>
      <c r="BJ480" s="993"/>
      <c r="BK480" s="993"/>
    </row>
    <row r="481" spans="1:63" ht="15" customHeight="1">
      <c r="B481" s="9"/>
      <c r="C481" s="9"/>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1"/>
      <c r="AY481" s="111"/>
      <c r="AZ481" s="111"/>
      <c r="BA481" s="111"/>
      <c r="BB481" s="111"/>
      <c r="BC481" s="111"/>
      <c r="BD481" s="111"/>
      <c r="BE481" s="111"/>
      <c r="BF481" s="111"/>
      <c r="BG481" s="111"/>
      <c r="BH481" s="111"/>
      <c r="BI481" s="111"/>
      <c r="BJ481" s="111"/>
      <c r="BK481" s="111"/>
    </row>
    <row r="482" spans="1:63" ht="15" customHeight="1">
      <c r="A482" s="6" t="s">
        <v>352</v>
      </c>
    </row>
    <row r="483" spans="1:63" ht="15" customHeight="1">
      <c r="B483" s="6" t="s">
        <v>239</v>
      </c>
    </row>
    <row r="484" spans="1:63" ht="15" customHeight="1">
      <c r="B484" s="9"/>
      <c r="C484" s="45"/>
      <c r="D484" s="289" t="s">
        <v>23</v>
      </c>
      <c r="E484" s="250"/>
      <c r="F484" s="250"/>
      <c r="G484" s="250"/>
      <c r="H484" s="250"/>
      <c r="I484" s="250"/>
      <c r="J484" s="250"/>
      <c r="K484" s="250"/>
      <c r="L484" s="250"/>
      <c r="M484" s="250"/>
      <c r="N484" s="250"/>
      <c r="O484" s="250"/>
      <c r="P484" s="250"/>
      <c r="Q484" s="250"/>
      <c r="R484" s="250"/>
      <c r="S484" s="290"/>
      <c r="T484" s="723" t="s">
        <v>26</v>
      </c>
      <c r="U484" s="724"/>
      <c r="V484" s="724"/>
      <c r="W484" s="724"/>
      <c r="X484" s="724"/>
      <c r="Y484" s="725"/>
      <c r="Z484" s="732" t="s">
        <v>27</v>
      </c>
      <c r="AA484" s="801"/>
      <c r="AB484" s="801"/>
      <c r="AC484" s="801"/>
      <c r="AD484" s="801"/>
      <c r="AE484" s="802"/>
      <c r="AF484" s="916" t="s">
        <v>28</v>
      </c>
      <c r="AG484" s="917"/>
      <c r="AH484" s="917"/>
      <c r="AI484" s="917"/>
      <c r="AJ484" s="917"/>
      <c r="AK484" s="918"/>
      <c r="AL484" s="732" t="s">
        <v>29</v>
      </c>
      <c r="AM484" s="925"/>
      <c r="AN484" s="925"/>
      <c r="AO484" s="925"/>
      <c r="AP484" s="925"/>
      <c r="AQ484" s="926"/>
    </row>
    <row r="485" spans="1:63" ht="15" customHeight="1">
      <c r="B485" s="9"/>
      <c r="C485" s="45"/>
      <c r="D485" s="230"/>
      <c r="E485" s="231"/>
      <c r="F485" s="231"/>
      <c r="G485" s="231"/>
      <c r="H485" s="231"/>
      <c r="I485" s="231"/>
      <c r="J485" s="231"/>
      <c r="K485" s="231"/>
      <c r="L485" s="231"/>
      <c r="M485" s="231"/>
      <c r="N485" s="231"/>
      <c r="O485" s="231"/>
      <c r="P485" s="231"/>
      <c r="Q485" s="231"/>
      <c r="R485" s="231"/>
      <c r="S485" s="232"/>
      <c r="T485" s="726"/>
      <c r="U485" s="727"/>
      <c r="V485" s="727"/>
      <c r="W485" s="727"/>
      <c r="X485" s="727"/>
      <c r="Y485" s="728"/>
      <c r="Z485" s="803"/>
      <c r="AA485" s="346"/>
      <c r="AB485" s="346"/>
      <c r="AC485" s="346"/>
      <c r="AD485" s="346"/>
      <c r="AE485" s="347"/>
      <c r="AF485" s="919"/>
      <c r="AG485" s="920"/>
      <c r="AH485" s="920"/>
      <c r="AI485" s="920"/>
      <c r="AJ485" s="920"/>
      <c r="AK485" s="921"/>
      <c r="AL485" s="927"/>
      <c r="AM485" s="928"/>
      <c r="AN485" s="928"/>
      <c r="AO485" s="928"/>
      <c r="AP485" s="928"/>
      <c r="AQ485" s="929"/>
    </row>
    <row r="486" spans="1:63" ht="15" customHeight="1">
      <c r="B486" s="9"/>
      <c r="C486" s="45"/>
      <c r="D486" s="392"/>
      <c r="E486" s="251"/>
      <c r="F486" s="251"/>
      <c r="G486" s="251"/>
      <c r="H486" s="251"/>
      <c r="I486" s="251"/>
      <c r="J486" s="251"/>
      <c r="K486" s="251"/>
      <c r="L486" s="251"/>
      <c r="M486" s="251"/>
      <c r="N486" s="251"/>
      <c r="O486" s="251"/>
      <c r="P486" s="251"/>
      <c r="Q486" s="251"/>
      <c r="R486" s="251"/>
      <c r="S486" s="393"/>
      <c r="T486" s="729"/>
      <c r="U486" s="730"/>
      <c r="V486" s="730"/>
      <c r="W486" s="730"/>
      <c r="X486" s="730"/>
      <c r="Y486" s="731"/>
      <c r="Z486" s="804"/>
      <c r="AA486" s="805"/>
      <c r="AB486" s="805"/>
      <c r="AC486" s="805"/>
      <c r="AD486" s="805"/>
      <c r="AE486" s="806"/>
      <c r="AF486" s="922"/>
      <c r="AG486" s="923"/>
      <c r="AH486" s="923"/>
      <c r="AI486" s="923"/>
      <c r="AJ486" s="923"/>
      <c r="AK486" s="924"/>
      <c r="AL486" s="930"/>
      <c r="AM486" s="931"/>
      <c r="AN486" s="931"/>
      <c r="AO486" s="931"/>
      <c r="AP486" s="931"/>
      <c r="AQ486" s="932"/>
    </row>
    <row r="487" spans="1:63" ht="15" customHeight="1">
      <c r="B487" s="9"/>
      <c r="C487" s="45"/>
      <c r="D487" s="677"/>
      <c r="E487" s="678"/>
      <c r="F487" s="678"/>
      <c r="G487" s="678"/>
      <c r="H487" s="678"/>
      <c r="I487" s="678"/>
      <c r="J487" s="678"/>
      <c r="K487" s="678"/>
      <c r="L487" s="678"/>
      <c r="M487" s="678"/>
      <c r="N487" s="678"/>
      <c r="O487" s="678"/>
      <c r="P487" s="678"/>
      <c r="Q487" s="678"/>
      <c r="R487" s="678"/>
      <c r="S487" s="679"/>
      <c r="T487" s="683"/>
      <c r="U487" s="684"/>
      <c r="V487" s="684"/>
      <c r="W487" s="684"/>
      <c r="X487" s="684"/>
      <c r="Y487" s="685"/>
      <c r="Z487" s="889"/>
      <c r="AA487" s="890"/>
      <c r="AB487" s="890"/>
      <c r="AC487" s="890"/>
      <c r="AD487" s="890"/>
      <c r="AE487" s="891"/>
      <c r="AF487" s="898"/>
      <c r="AG487" s="899"/>
      <c r="AH487" s="899"/>
      <c r="AI487" s="899"/>
      <c r="AJ487" s="899"/>
      <c r="AK487" s="900"/>
      <c r="AL487" s="907">
        <f>Z487*AF487</f>
        <v>0</v>
      </c>
      <c r="AM487" s="908"/>
      <c r="AN487" s="908"/>
      <c r="AO487" s="908"/>
      <c r="AP487" s="908"/>
      <c r="AQ487" s="909"/>
    </row>
    <row r="488" spans="1:63" ht="15" customHeight="1">
      <c r="B488" s="9"/>
      <c r="C488" s="45"/>
      <c r="D488" s="680"/>
      <c r="E488" s="681"/>
      <c r="F488" s="681"/>
      <c r="G488" s="681"/>
      <c r="H488" s="681"/>
      <c r="I488" s="681"/>
      <c r="J488" s="681"/>
      <c r="K488" s="681"/>
      <c r="L488" s="681"/>
      <c r="M488" s="681"/>
      <c r="N488" s="681"/>
      <c r="O488" s="681"/>
      <c r="P488" s="681"/>
      <c r="Q488" s="681"/>
      <c r="R488" s="681"/>
      <c r="S488" s="682"/>
      <c r="T488" s="686"/>
      <c r="U488" s="687"/>
      <c r="V488" s="687"/>
      <c r="W488" s="687"/>
      <c r="X488" s="687"/>
      <c r="Y488" s="688"/>
      <c r="Z488" s="892"/>
      <c r="AA488" s="893"/>
      <c r="AB488" s="893"/>
      <c r="AC488" s="893"/>
      <c r="AD488" s="893"/>
      <c r="AE488" s="894"/>
      <c r="AF488" s="901"/>
      <c r="AG488" s="902"/>
      <c r="AH488" s="902"/>
      <c r="AI488" s="902"/>
      <c r="AJ488" s="902"/>
      <c r="AK488" s="903"/>
      <c r="AL488" s="910"/>
      <c r="AM488" s="911"/>
      <c r="AN488" s="911"/>
      <c r="AO488" s="911"/>
      <c r="AP488" s="911"/>
      <c r="AQ488" s="912"/>
    </row>
    <row r="489" spans="1:63" ht="24" customHeight="1">
      <c r="B489" s="9"/>
      <c r="C489" s="45"/>
      <c r="D489" s="1020" t="s">
        <v>296</v>
      </c>
      <c r="E489" s="1021"/>
      <c r="F489" s="1021"/>
      <c r="G489" s="1021"/>
      <c r="H489" s="1021"/>
      <c r="I489" s="1021"/>
      <c r="J489" s="1021"/>
      <c r="K489" s="1021"/>
      <c r="L489" s="1021"/>
      <c r="M489" s="1021"/>
      <c r="N489" s="1021"/>
      <c r="O489" s="1021"/>
      <c r="P489" s="1021"/>
      <c r="Q489" s="1021"/>
      <c r="R489" s="1021"/>
      <c r="S489" s="1022"/>
      <c r="T489" s="689"/>
      <c r="U489" s="690"/>
      <c r="V489" s="690"/>
      <c r="W489" s="690"/>
      <c r="X489" s="690"/>
      <c r="Y489" s="691"/>
      <c r="Z489" s="895"/>
      <c r="AA489" s="896"/>
      <c r="AB489" s="896"/>
      <c r="AC489" s="896"/>
      <c r="AD489" s="896"/>
      <c r="AE489" s="897"/>
      <c r="AF489" s="904"/>
      <c r="AG489" s="905"/>
      <c r="AH489" s="905"/>
      <c r="AI489" s="905"/>
      <c r="AJ489" s="905"/>
      <c r="AK489" s="906"/>
      <c r="AL489" s="913"/>
      <c r="AM489" s="914"/>
      <c r="AN489" s="914"/>
      <c r="AO489" s="914"/>
      <c r="AP489" s="914"/>
      <c r="AQ489" s="915"/>
    </row>
    <row r="490" spans="1:63" ht="15" customHeight="1">
      <c r="B490" s="9"/>
      <c r="C490" s="9"/>
      <c r="D490" s="13" t="s">
        <v>242</v>
      </c>
      <c r="E490" s="115"/>
      <c r="F490" s="115"/>
      <c r="G490" s="115"/>
      <c r="H490" s="115"/>
      <c r="I490" s="115"/>
      <c r="J490" s="115"/>
      <c r="K490" s="46"/>
      <c r="L490" s="46"/>
      <c r="M490" s="46"/>
      <c r="N490" s="46"/>
      <c r="O490" s="46"/>
      <c r="P490" s="46"/>
      <c r="Q490" s="46"/>
      <c r="R490" s="46"/>
      <c r="S490" s="46"/>
      <c r="T490" s="46"/>
      <c r="U490" s="46"/>
      <c r="V490" s="46"/>
      <c r="W490" s="46"/>
      <c r="X490" s="46"/>
      <c r="Y490" s="46"/>
      <c r="Z490" s="46"/>
      <c r="AA490" s="116"/>
      <c r="AB490" s="116"/>
      <c r="AC490" s="116"/>
      <c r="AD490" s="116"/>
      <c r="AE490" s="116"/>
      <c r="AF490" s="116"/>
      <c r="AG490" s="69"/>
      <c r="AH490" s="69"/>
      <c r="AI490" s="69"/>
      <c r="AJ490" s="69"/>
      <c r="AK490" s="69"/>
      <c r="AL490" s="69"/>
      <c r="AM490" s="69"/>
      <c r="AN490" s="21"/>
      <c r="AO490" s="21"/>
      <c r="AP490" s="21"/>
      <c r="AQ490" s="21"/>
      <c r="AR490" s="21"/>
      <c r="AS490" s="21"/>
      <c r="AT490" s="21"/>
      <c r="AU490" s="21"/>
      <c r="AV490" s="21"/>
      <c r="AW490" s="21"/>
      <c r="AX490" s="21"/>
      <c r="AY490" s="21"/>
      <c r="AZ490" s="21"/>
      <c r="BA490" s="21"/>
      <c r="BB490" s="21"/>
      <c r="BC490" s="21"/>
      <c r="BD490" s="21"/>
      <c r="BE490" s="21"/>
    </row>
    <row r="491" spans="1:63" s="70" customFormat="1" ht="15.75" customHeight="1">
      <c r="D491" s="738" t="s">
        <v>243</v>
      </c>
      <c r="E491" s="738"/>
      <c r="F491" s="738"/>
      <c r="G491" s="738"/>
      <c r="H491" s="738"/>
      <c r="I491" s="738"/>
      <c r="J491" s="738"/>
      <c r="K491" s="738"/>
      <c r="L491" s="738"/>
      <c r="M491" s="738"/>
      <c r="N491" s="738"/>
      <c r="O491" s="738"/>
      <c r="P491" s="738"/>
      <c r="Q491" s="738"/>
      <c r="R491" s="738"/>
      <c r="S491" s="738"/>
      <c r="T491" s="738"/>
      <c r="U491" s="738"/>
      <c r="V491" s="738"/>
      <c r="W491" s="738"/>
      <c r="X491" s="738"/>
      <c r="Y491" s="738"/>
      <c r="Z491" s="738"/>
      <c r="AA491" s="738"/>
      <c r="AB491" s="738"/>
      <c r="AC491" s="738"/>
      <c r="AD491" s="738"/>
      <c r="AE491" s="738"/>
      <c r="AF491" s="738"/>
      <c r="AG491" s="738"/>
      <c r="AH491" s="738"/>
      <c r="AI491" s="738"/>
      <c r="AJ491" s="738"/>
      <c r="AK491" s="738"/>
      <c r="AL491" s="738"/>
      <c r="AM491" s="738"/>
      <c r="AN491" s="738"/>
      <c r="AO491" s="738"/>
      <c r="AP491" s="738"/>
      <c r="AQ491" s="738"/>
      <c r="AR491" s="738"/>
      <c r="AS491" s="738"/>
      <c r="AT491" s="738"/>
      <c r="AU491" s="738"/>
      <c r="AV491" s="738"/>
      <c r="AW491" s="738"/>
      <c r="AX491" s="738"/>
      <c r="AY491" s="738"/>
      <c r="AZ491" s="738"/>
      <c r="BA491" s="738"/>
      <c r="BB491" s="738"/>
      <c r="BC491" s="738"/>
      <c r="BD491" s="738"/>
      <c r="BE491" s="738"/>
      <c r="BF491" s="738"/>
    </row>
    <row r="492" spans="1:63" s="70" customFormat="1" ht="12.75" customHeight="1">
      <c r="D492" s="738"/>
      <c r="E492" s="738"/>
      <c r="F492" s="738"/>
      <c r="G492" s="738"/>
      <c r="H492" s="738"/>
      <c r="I492" s="738"/>
      <c r="J492" s="738"/>
      <c r="K492" s="738"/>
      <c r="L492" s="738"/>
      <c r="M492" s="738"/>
      <c r="N492" s="738"/>
      <c r="O492" s="738"/>
      <c r="P492" s="738"/>
      <c r="Q492" s="738"/>
      <c r="R492" s="738"/>
      <c r="S492" s="738"/>
      <c r="T492" s="738"/>
      <c r="U492" s="738"/>
      <c r="V492" s="738"/>
      <c r="W492" s="738"/>
      <c r="X492" s="738"/>
      <c r="Y492" s="738"/>
      <c r="Z492" s="738"/>
      <c r="AA492" s="738"/>
      <c r="AB492" s="738"/>
      <c r="AC492" s="738"/>
      <c r="AD492" s="738"/>
      <c r="AE492" s="738"/>
      <c r="AF492" s="738"/>
      <c r="AG492" s="738"/>
      <c r="AH492" s="738"/>
      <c r="AI492" s="738"/>
      <c r="AJ492" s="738"/>
      <c r="AK492" s="738"/>
      <c r="AL492" s="738"/>
      <c r="AM492" s="738"/>
      <c r="AN492" s="738"/>
      <c r="AO492" s="738"/>
      <c r="AP492" s="738"/>
      <c r="AQ492" s="738"/>
      <c r="AR492" s="738"/>
      <c r="AS492" s="738"/>
      <c r="AT492" s="738"/>
      <c r="AU492" s="738"/>
      <c r="AV492" s="738"/>
      <c r="AW492" s="738"/>
      <c r="AX492" s="738"/>
      <c r="AY492" s="738"/>
      <c r="AZ492" s="738"/>
      <c r="BA492" s="738"/>
      <c r="BB492" s="738"/>
      <c r="BC492" s="738"/>
      <c r="BD492" s="738"/>
      <c r="BE492" s="738"/>
      <c r="BF492" s="738"/>
    </row>
    <row r="493" spans="1:63" ht="9" customHeight="1">
      <c r="B493" s="9"/>
      <c r="C493" s="9"/>
      <c r="D493" s="115"/>
      <c r="E493" s="115"/>
      <c r="F493" s="115"/>
      <c r="G493" s="115"/>
      <c r="H493" s="115"/>
      <c r="I493" s="115"/>
      <c r="J493" s="115"/>
      <c r="K493" s="115"/>
      <c r="L493" s="115"/>
      <c r="M493" s="46"/>
      <c r="N493" s="46"/>
      <c r="O493" s="46"/>
      <c r="P493" s="46"/>
      <c r="Q493" s="46"/>
      <c r="R493" s="46"/>
      <c r="S493" s="46"/>
      <c r="T493" s="46"/>
      <c r="U493" s="46"/>
      <c r="V493" s="46"/>
      <c r="W493" s="46"/>
      <c r="X493" s="46"/>
      <c r="Y493" s="46"/>
      <c r="Z493" s="46"/>
      <c r="AA493" s="46"/>
      <c r="AB493" s="46"/>
      <c r="AC493" s="46"/>
      <c r="AD493" s="46"/>
      <c r="AE493" s="46"/>
      <c r="AF493" s="46"/>
      <c r="AG493" s="69"/>
      <c r="AH493" s="69"/>
      <c r="AI493" s="69"/>
      <c r="AJ493" s="69"/>
      <c r="AK493" s="69"/>
      <c r="AL493" s="69"/>
      <c r="AM493" s="69"/>
      <c r="AN493" s="21"/>
      <c r="AO493" s="21"/>
      <c r="AP493" s="21"/>
      <c r="AQ493" s="21"/>
      <c r="AR493" s="21"/>
      <c r="AS493" s="21"/>
      <c r="AT493" s="21"/>
      <c r="AU493" s="21"/>
      <c r="AV493" s="21"/>
      <c r="AW493" s="21"/>
      <c r="AX493" s="21"/>
      <c r="AY493" s="21"/>
      <c r="AZ493" s="21"/>
      <c r="BA493" s="21"/>
      <c r="BB493" s="21"/>
      <c r="BC493" s="21"/>
      <c r="BD493" s="21"/>
      <c r="BE493" s="21"/>
    </row>
    <row r="494" spans="1:63" s="118" customFormat="1" ht="14.25" customHeight="1">
      <c r="A494" s="118" t="s">
        <v>308</v>
      </c>
    </row>
    <row r="495" spans="1:63" s="118" customFormat="1" ht="14.25" customHeight="1">
      <c r="A495" s="118" t="s">
        <v>328</v>
      </c>
    </row>
    <row r="496" spans="1:63" s="118" customFormat="1" ht="15" customHeight="1"/>
    <row r="497" spans="1:66" s="118" customFormat="1" ht="15" customHeight="1"/>
    <row r="498" spans="1:66" s="118" customFormat="1" ht="15" customHeight="1"/>
    <row r="499" spans="1:66" s="118" customFormat="1" ht="15" customHeight="1">
      <c r="D499" s="214" t="s">
        <v>346</v>
      </c>
      <c r="E499" s="214"/>
      <c r="F499" s="214"/>
      <c r="G499" s="214"/>
      <c r="H499" s="214"/>
      <c r="I499" s="214"/>
      <c r="J499" s="214"/>
      <c r="K499" s="214"/>
      <c r="L499" s="214"/>
      <c r="M499" s="214"/>
      <c r="N499" s="214"/>
      <c r="O499" s="214"/>
      <c r="P499" s="214"/>
      <c r="Q499" s="214"/>
      <c r="R499" s="214"/>
      <c r="S499" s="214"/>
      <c r="T499" s="214"/>
      <c r="U499" s="214"/>
      <c r="V499" s="214"/>
      <c r="W499" s="214"/>
      <c r="X499" s="214"/>
      <c r="Y499" s="214"/>
      <c r="Z499" s="214"/>
      <c r="AA499" s="214"/>
      <c r="AB499" s="214"/>
      <c r="AC499" s="214"/>
      <c r="AD499" s="214"/>
      <c r="AE499" s="214"/>
      <c r="AF499" s="214"/>
      <c r="AG499" s="175"/>
      <c r="AH499" s="175"/>
      <c r="AI499" s="175"/>
      <c r="AJ499" s="175"/>
      <c r="AK499" s="175"/>
      <c r="AL499" s="175"/>
      <c r="AM499" s="175"/>
      <c r="AN499" s="175"/>
      <c r="AO499" s="175"/>
      <c r="AP499" s="175"/>
      <c r="AQ499" s="175"/>
      <c r="AR499" s="175"/>
      <c r="AS499" s="175"/>
      <c r="AT499" s="175"/>
      <c r="AU499" s="175"/>
      <c r="AV499" s="175"/>
      <c r="AW499" s="175"/>
      <c r="AX499" s="175"/>
      <c r="AY499" s="175"/>
      <c r="AZ499" s="175"/>
      <c r="BA499" s="175"/>
      <c r="BB499" s="175"/>
      <c r="BC499" s="175"/>
      <c r="BD499" s="175"/>
    </row>
    <row r="500" spans="1:66" s="118" customFormat="1" ht="15" customHeight="1"/>
    <row r="501" spans="1:66" s="118" customFormat="1" ht="14.25" customHeight="1">
      <c r="D501" s="1027" t="s">
        <v>22</v>
      </c>
      <c r="E501" s="1028"/>
      <c r="F501" s="1028"/>
      <c r="G501" s="1028"/>
      <c r="H501" s="1028"/>
      <c r="I501" s="1028"/>
      <c r="J501" s="1029"/>
      <c r="K501" s="1078" t="s">
        <v>23</v>
      </c>
      <c r="L501" s="1028"/>
      <c r="M501" s="1028"/>
      <c r="N501" s="1028"/>
      <c r="O501" s="1028"/>
      <c r="P501" s="1028"/>
      <c r="Q501" s="1028"/>
      <c r="R501" s="1028"/>
      <c r="S501" s="1028"/>
      <c r="T501" s="1028"/>
      <c r="U501" s="1028"/>
      <c r="V501" s="1028"/>
      <c r="W501" s="1028"/>
      <c r="X501" s="1028"/>
      <c r="Y501" s="1028"/>
      <c r="Z501" s="1029"/>
      <c r="AA501" s="1036" t="s">
        <v>26</v>
      </c>
      <c r="AB501" s="1037"/>
      <c r="AC501" s="1037"/>
      <c r="AD501" s="1037"/>
      <c r="AE501" s="1037"/>
      <c r="AF501" s="1037"/>
      <c r="AG501" s="1027" t="s">
        <v>191</v>
      </c>
      <c r="AH501" s="1028"/>
      <c r="AI501" s="1028"/>
      <c r="AJ501" s="1028"/>
      <c r="AK501" s="1028"/>
      <c r="AL501" s="1028"/>
      <c r="AM501" s="1029"/>
      <c r="AN501" s="1039" t="s">
        <v>192</v>
      </c>
      <c r="AO501" s="1039"/>
      <c r="AP501" s="1039"/>
      <c r="AQ501" s="1039"/>
      <c r="AR501" s="1039"/>
      <c r="AS501" s="1039"/>
      <c r="AT501" s="1039"/>
      <c r="AU501" s="1040" t="s">
        <v>193</v>
      </c>
      <c r="AV501" s="1040"/>
      <c r="AW501" s="1040"/>
      <c r="AX501" s="1040"/>
      <c r="AY501" s="1040"/>
      <c r="AZ501" s="1040"/>
      <c r="BA501" s="119"/>
      <c r="BB501" s="119"/>
      <c r="BC501" s="119"/>
      <c r="BD501" s="119"/>
    </row>
    <row r="502" spans="1:66" s="118" customFormat="1" ht="14.25" customHeight="1">
      <c r="D502" s="1030"/>
      <c r="E502" s="1031"/>
      <c r="F502" s="1031"/>
      <c r="G502" s="1031"/>
      <c r="H502" s="1031"/>
      <c r="I502" s="1031"/>
      <c r="J502" s="1032"/>
      <c r="K502" s="1030"/>
      <c r="L502" s="1031"/>
      <c r="M502" s="1031"/>
      <c r="N502" s="1031"/>
      <c r="O502" s="1031"/>
      <c r="P502" s="1031"/>
      <c r="Q502" s="1031"/>
      <c r="R502" s="1031"/>
      <c r="S502" s="1031"/>
      <c r="T502" s="1031"/>
      <c r="U502" s="1031"/>
      <c r="V502" s="1031"/>
      <c r="W502" s="1031"/>
      <c r="X502" s="1031"/>
      <c r="Y502" s="1031"/>
      <c r="Z502" s="1032"/>
      <c r="AA502" s="1037"/>
      <c r="AB502" s="1037"/>
      <c r="AC502" s="1037"/>
      <c r="AD502" s="1037"/>
      <c r="AE502" s="1037"/>
      <c r="AF502" s="1037"/>
      <c r="AG502" s="1030"/>
      <c r="AH502" s="1031"/>
      <c r="AI502" s="1031"/>
      <c r="AJ502" s="1031"/>
      <c r="AK502" s="1031"/>
      <c r="AL502" s="1031"/>
      <c r="AM502" s="1032"/>
      <c r="AN502" s="1039"/>
      <c r="AO502" s="1039"/>
      <c r="AP502" s="1039"/>
      <c r="AQ502" s="1039"/>
      <c r="AR502" s="1039"/>
      <c r="AS502" s="1039"/>
      <c r="AT502" s="1039"/>
      <c r="AU502" s="1040"/>
      <c r="AV502" s="1040"/>
      <c r="AW502" s="1040"/>
      <c r="AX502" s="1040"/>
      <c r="AY502" s="1040"/>
      <c r="AZ502" s="1040"/>
      <c r="BA502" s="119"/>
      <c r="BB502" s="119"/>
      <c r="BC502" s="119"/>
      <c r="BD502" s="119"/>
    </row>
    <row r="503" spans="1:66" s="118" customFormat="1" ht="14.25" customHeight="1">
      <c r="D503" s="1033"/>
      <c r="E503" s="1034"/>
      <c r="F503" s="1034"/>
      <c r="G503" s="1034"/>
      <c r="H503" s="1034"/>
      <c r="I503" s="1034"/>
      <c r="J503" s="1035"/>
      <c r="K503" s="1033"/>
      <c r="L503" s="1034"/>
      <c r="M503" s="1034"/>
      <c r="N503" s="1034"/>
      <c r="O503" s="1034"/>
      <c r="P503" s="1034"/>
      <c r="Q503" s="1034"/>
      <c r="R503" s="1034"/>
      <c r="S503" s="1034"/>
      <c r="T503" s="1034"/>
      <c r="U503" s="1034"/>
      <c r="V503" s="1034"/>
      <c r="W503" s="1034"/>
      <c r="X503" s="1034"/>
      <c r="Y503" s="1034"/>
      <c r="Z503" s="1035"/>
      <c r="AA503" s="1038"/>
      <c r="AB503" s="1037"/>
      <c r="AC503" s="1037"/>
      <c r="AD503" s="1037"/>
      <c r="AE503" s="1037"/>
      <c r="AF503" s="1037"/>
      <c r="AG503" s="1033"/>
      <c r="AH503" s="1034"/>
      <c r="AI503" s="1034"/>
      <c r="AJ503" s="1034"/>
      <c r="AK503" s="1034"/>
      <c r="AL503" s="1034"/>
      <c r="AM503" s="1035"/>
      <c r="AN503" s="1039"/>
      <c r="AO503" s="1039"/>
      <c r="AP503" s="1039"/>
      <c r="AQ503" s="1039"/>
      <c r="AR503" s="1039"/>
      <c r="AS503" s="1039"/>
      <c r="AT503" s="1039"/>
      <c r="AU503" s="1040"/>
      <c r="AV503" s="1040"/>
      <c r="AW503" s="1040"/>
      <c r="AX503" s="1040"/>
      <c r="AY503" s="1040"/>
      <c r="AZ503" s="1040"/>
      <c r="BA503" s="119"/>
      <c r="BB503" s="119"/>
      <c r="BC503" s="119"/>
      <c r="BD503" s="119"/>
    </row>
    <row r="504" spans="1:66" s="120" customFormat="1" ht="14.25" customHeight="1">
      <c r="D504" s="874"/>
      <c r="E504" s="875"/>
      <c r="F504" s="875"/>
      <c r="G504" s="875"/>
      <c r="H504" s="875"/>
      <c r="I504" s="875"/>
      <c r="J504" s="876"/>
      <c r="K504" s="1041"/>
      <c r="L504" s="1042"/>
      <c r="M504" s="1042"/>
      <c r="N504" s="1042"/>
      <c r="O504" s="1042"/>
      <c r="P504" s="1042"/>
      <c r="Q504" s="1042"/>
      <c r="R504" s="1042"/>
      <c r="S504" s="1042"/>
      <c r="T504" s="1042"/>
      <c r="U504" s="1042"/>
      <c r="V504" s="1042"/>
      <c r="W504" s="1042"/>
      <c r="X504" s="1042"/>
      <c r="Y504" s="1042"/>
      <c r="Z504" s="1043"/>
      <c r="AA504" s="1047"/>
      <c r="AB504" s="1048"/>
      <c r="AC504" s="1048"/>
      <c r="AD504" s="1048"/>
      <c r="AE504" s="1048"/>
      <c r="AF504" s="1049"/>
      <c r="AG504" s="1056"/>
      <c r="AH504" s="1057"/>
      <c r="AI504" s="1057"/>
      <c r="AJ504" s="1057"/>
      <c r="AK504" s="1057"/>
      <c r="AL504" s="1057"/>
      <c r="AM504" s="1058"/>
      <c r="AN504" s="1056"/>
      <c r="AO504" s="1057"/>
      <c r="AP504" s="1057"/>
      <c r="AQ504" s="1057"/>
      <c r="AR504" s="1057"/>
      <c r="AS504" s="1057"/>
      <c r="AT504" s="1058"/>
      <c r="AU504" s="1066">
        <f>AG504*AN504</f>
        <v>0</v>
      </c>
      <c r="AV504" s="1067"/>
      <c r="AW504" s="1067"/>
      <c r="AX504" s="1067"/>
      <c r="AY504" s="1067"/>
      <c r="AZ504" s="1068"/>
      <c r="BA504" s="121"/>
      <c r="BB504" s="121"/>
      <c r="BC504" s="121"/>
      <c r="BD504" s="121"/>
    </row>
    <row r="505" spans="1:66" s="120" customFormat="1" ht="14.25" customHeight="1">
      <c r="D505" s="877"/>
      <c r="E505" s="878"/>
      <c r="F505" s="878"/>
      <c r="G505" s="878"/>
      <c r="H505" s="878"/>
      <c r="I505" s="878"/>
      <c r="J505" s="879"/>
      <c r="K505" s="1044"/>
      <c r="L505" s="1045"/>
      <c r="M505" s="1045"/>
      <c r="N505" s="1045"/>
      <c r="O505" s="1045"/>
      <c r="P505" s="1045"/>
      <c r="Q505" s="1045"/>
      <c r="R505" s="1045"/>
      <c r="S505" s="1045"/>
      <c r="T505" s="1045"/>
      <c r="U505" s="1045"/>
      <c r="V505" s="1045"/>
      <c r="W505" s="1045"/>
      <c r="X505" s="1045"/>
      <c r="Y505" s="1045"/>
      <c r="Z505" s="1046"/>
      <c r="AA505" s="1050"/>
      <c r="AB505" s="1051"/>
      <c r="AC505" s="1051"/>
      <c r="AD505" s="1051"/>
      <c r="AE505" s="1051"/>
      <c r="AF505" s="1052"/>
      <c r="AG505" s="1059"/>
      <c r="AH505" s="1060"/>
      <c r="AI505" s="1060"/>
      <c r="AJ505" s="1060"/>
      <c r="AK505" s="1060"/>
      <c r="AL505" s="1060"/>
      <c r="AM505" s="1061"/>
      <c r="AN505" s="1059"/>
      <c r="AO505" s="1065"/>
      <c r="AP505" s="1065"/>
      <c r="AQ505" s="1065"/>
      <c r="AR505" s="1065"/>
      <c r="AS505" s="1065"/>
      <c r="AT505" s="1061"/>
      <c r="AU505" s="1069"/>
      <c r="AV505" s="1070"/>
      <c r="AW505" s="1070"/>
      <c r="AX505" s="1070"/>
      <c r="AY505" s="1070"/>
      <c r="AZ505" s="1071"/>
      <c r="BA505" s="121"/>
      <c r="BB505" s="121"/>
      <c r="BC505" s="121"/>
      <c r="BD505" s="121"/>
    </row>
    <row r="506" spans="1:66" s="120" customFormat="1" ht="14.25" customHeight="1">
      <c r="D506" s="880"/>
      <c r="E506" s="740"/>
      <c r="F506" s="740"/>
      <c r="G506" s="740"/>
      <c r="H506" s="740"/>
      <c r="I506" s="740"/>
      <c r="J506" s="741"/>
      <c r="K506" s="1075" t="s">
        <v>296</v>
      </c>
      <c r="L506" s="1076"/>
      <c r="M506" s="1076"/>
      <c r="N506" s="1076"/>
      <c r="O506" s="1076"/>
      <c r="P506" s="1076"/>
      <c r="Q506" s="1076"/>
      <c r="R506" s="1076"/>
      <c r="S506" s="1076"/>
      <c r="T506" s="1076"/>
      <c r="U506" s="1076"/>
      <c r="V506" s="1076"/>
      <c r="W506" s="1076"/>
      <c r="X506" s="1076"/>
      <c r="Y506" s="1076"/>
      <c r="Z506" s="1077"/>
      <c r="AA506" s="1053"/>
      <c r="AB506" s="1054"/>
      <c r="AC506" s="1054"/>
      <c r="AD506" s="1054"/>
      <c r="AE506" s="1054"/>
      <c r="AF506" s="1055"/>
      <c r="AG506" s="1062"/>
      <c r="AH506" s="1063"/>
      <c r="AI506" s="1063"/>
      <c r="AJ506" s="1063"/>
      <c r="AK506" s="1063"/>
      <c r="AL506" s="1063"/>
      <c r="AM506" s="1064"/>
      <c r="AN506" s="1062"/>
      <c r="AO506" s="1063"/>
      <c r="AP506" s="1063"/>
      <c r="AQ506" s="1063"/>
      <c r="AR506" s="1063"/>
      <c r="AS506" s="1063"/>
      <c r="AT506" s="1064"/>
      <c r="AU506" s="1072"/>
      <c r="AV506" s="1073"/>
      <c r="AW506" s="1073"/>
      <c r="AX506" s="1073"/>
      <c r="AY506" s="1073"/>
      <c r="AZ506" s="1074"/>
      <c r="BA506" s="121"/>
      <c r="BB506" s="121"/>
      <c r="BC506" s="121"/>
      <c r="BD506" s="121"/>
      <c r="BN506" s="122"/>
    </row>
    <row r="507" spans="1:66" s="118" customFormat="1" ht="14.25" customHeight="1">
      <c r="D507" s="236" t="s">
        <v>350</v>
      </c>
      <c r="E507" s="236"/>
      <c r="F507" s="236"/>
      <c r="G507" s="236"/>
      <c r="H507" s="236"/>
      <c r="I507" s="236"/>
      <c r="J507" s="236"/>
      <c r="K507" s="236"/>
      <c r="L507" s="236"/>
      <c r="M507" s="236"/>
      <c r="N507" s="236"/>
      <c r="O507" s="236"/>
      <c r="P507" s="236"/>
      <c r="Q507" s="236"/>
      <c r="R507" s="236"/>
      <c r="S507" s="236"/>
      <c r="T507" s="236"/>
      <c r="U507" s="236"/>
      <c r="V507" s="236"/>
      <c r="W507" s="236"/>
      <c r="X507" s="236"/>
      <c r="Y507" s="236"/>
      <c r="Z507" s="236"/>
      <c r="AA507" s="236"/>
      <c r="AB507" s="236"/>
      <c r="AC507" s="236"/>
      <c r="AD507" s="236"/>
      <c r="AE507" s="236"/>
      <c r="AF507" s="236"/>
      <c r="AG507" s="236"/>
      <c r="AH507" s="236"/>
      <c r="AI507" s="236"/>
      <c r="AJ507" s="236"/>
      <c r="AK507" s="236"/>
      <c r="AL507" s="236"/>
      <c r="AM507" s="236"/>
      <c r="AN507" s="236"/>
      <c r="AO507" s="236"/>
      <c r="AP507" s="236"/>
      <c r="AQ507" s="236"/>
      <c r="AR507" s="236"/>
      <c r="AS507" s="236"/>
      <c r="AT507" s="236"/>
      <c r="AU507" s="236"/>
      <c r="AV507" s="236"/>
      <c r="AW507" s="236"/>
      <c r="AX507" s="236"/>
      <c r="AY507" s="236"/>
      <c r="AZ507" s="236"/>
      <c r="BA507" s="236"/>
      <c r="BB507" s="236"/>
      <c r="BC507" s="236"/>
      <c r="BD507" s="236"/>
      <c r="BE507" s="236"/>
      <c r="BF507" s="236"/>
    </row>
    <row r="508" spans="1:66" s="118" customFormat="1" ht="14.25" customHeight="1">
      <c r="E508" s="123"/>
      <c r="F508" s="236" t="s">
        <v>334</v>
      </c>
      <c r="G508" s="236"/>
      <c r="H508" s="236"/>
      <c r="I508" s="236"/>
      <c r="J508" s="236"/>
      <c r="K508" s="236"/>
      <c r="L508" s="236"/>
      <c r="M508" s="236"/>
      <c r="N508" s="236"/>
      <c r="O508" s="236"/>
      <c r="P508" s="236"/>
      <c r="Q508" s="236"/>
      <c r="R508" s="236"/>
      <c r="S508" s="236"/>
      <c r="T508" s="236"/>
      <c r="U508" s="236"/>
      <c r="V508" s="236"/>
      <c r="W508" s="236"/>
      <c r="X508" s="236"/>
      <c r="Y508" s="236"/>
      <c r="Z508" s="236"/>
      <c r="AA508" s="236"/>
      <c r="AB508" s="236"/>
      <c r="AC508" s="236"/>
      <c r="AD508" s="236"/>
      <c r="AE508" s="236"/>
      <c r="AF508" s="236"/>
      <c r="AG508" s="236"/>
      <c r="AH508" s="236"/>
      <c r="AI508" s="236"/>
      <c r="AJ508" s="236"/>
      <c r="AK508" s="236"/>
      <c r="AL508" s="236"/>
      <c r="AM508" s="236"/>
      <c r="AN508" s="236"/>
      <c r="AO508" s="236"/>
      <c r="AP508" s="236"/>
      <c r="AQ508" s="236"/>
      <c r="AR508" s="236"/>
      <c r="AS508" s="236"/>
      <c r="AT508" s="236"/>
      <c r="AU508" s="236"/>
      <c r="AV508" s="236"/>
      <c r="AW508" s="236"/>
      <c r="AX508" s="236"/>
      <c r="AY508" s="236"/>
      <c r="AZ508" s="236"/>
      <c r="BA508" s="124"/>
      <c r="BB508" s="124"/>
      <c r="BC508" s="124"/>
      <c r="BD508" s="124"/>
      <c r="BE508" s="124"/>
      <c r="BF508" s="125"/>
    </row>
    <row r="509" spans="1:66" s="118" customFormat="1" ht="14.25" customHeight="1">
      <c r="D509" s="126" t="s">
        <v>336</v>
      </c>
      <c r="E509" s="123"/>
      <c r="F509" s="236" t="s">
        <v>338</v>
      </c>
      <c r="G509" s="236"/>
      <c r="H509" s="236"/>
      <c r="I509" s="236"/>
      <c r="J509" s="236"/>
      <c r="K509" s="236"/>
      <c r="L509" s="236"/>
      <c r="M509" s="236"/>
      <c r="N509" s="236"/>
      <c r="O509" s="236"/>
      <c r="P509" s="236"/>
      <c r="Q509" s="236"/>
      <c r="R509" s="236"/>
      <c r="S509" s="236"/>
      <c r="T509" s="236"/>
      <c r="U509" s="236"/>
      <c r="V509" s="236"/>
      <c r="W509" s="236"/>
      <c r="X509" s="236"/>
      <c r="Y509" s="236"/>
      <c r="Z509" s="236"/>
      <c r="AA509" s="236"/>
      <c r="AB509" s="236"/>
      <c r="AC509" s="236"/>
      <c r="AD509" s="236"/>
      <c r="AE509" s="236"/>
      <c r="AF509" s="236"/>
      <c r="AG509" s="236"/>
      <c r="AH509" s="236"/>
      <c r="AI509" s="236"/>
      <c r="AJ509" s="236"/>
      <c r="AK509" s="236"/>
      <c r="AL509" s="236"/>
      <c r="AM509" s="236"/>
      <c r="AN509" s="236"/>
      <c r="AO509" s="236"/>
      <c r="AP509" s="236"/>
      <c r="AQ509" s="236"/>
      <c r="AR509" s="236"/>
      <c r="AS509" s="236"/>
      <c r="AT509" s="236"/>
      <c r="AU509" s="236"/>
      <c r="AV509" s="236"/>
      <c r="AW509" s="236"/>
      <c r="AX509" s="236"/>
      <c r="AY509" s="236"/>
      <c r="AZ509" s="124"/>
      <c r="BA509" s="124"/>
      <c r="BB509" s="124"/>
      <c r="BC509" s="124"/>
      <c r="BD509" s="124"/>
      <c r="BE509" s="124"/>
      <c r="BF509" s="125"/>
    </row>
    <row r="510" spans="1:66" ht="9" customHeight="1">
      <c r="B510" s="9"/>
      <c r="C510" s="9"/>
      <c r="D510" s="115"/>
      <c r="E510" s="115"/>
      <c r="F510" s="115"/>
      <c r="G510" s="115"/>
      <c r="H510" s="115"/>
      <c r="I510" s="115"/>
      <c r="J510" s="115"/>
      <c r="K510" s="115"/>
      <c r="L510" s="115"/>
      <c r="M510" s="46"/>
      <c r="N510" s="46"/>
      <c r="O510" s="46"/>
      <c r="P510" s="46"/>
      <c r="Q510" s="46"/>
      <c r="R510" s="46"/>
      <c r="S510" s="46"/>
      <c r="T510" s="46"/>
      <c r="U510" s="46"/>
      <c r="V510" s="46"/>
      <c r="W510" s="46"/>
      <c r="X510" s="46"/>
      <c r="Y510" s="46"/>
      <c r="Z510" s="46"/>
      <c r="AA510" s="46"/>
      <c r="AB510" s="46"/>
      <c r="AC510" s="46"/>
      <c r="AD510" s="46"/>
      <c r="AE510" s="46"/>
      <c r="AF510" s="46"/>
      <c r="AG510" s="69"/>
      <c r="AH510" s="69"/>
      <c r="AI510" s="69"/>
      <c r="AJ510" s="69"/>
      <c r="AK510" s="69"/>
      <c r="AL510" s="69"/>
      <c r="AM510" s="69"/>
      <c r="AN510" s="21"/>
      <c r="AO510" s="21"/>
      <c r="AP510" s="21"/>
      <c r="AQ510" s="21"/>
      <c r="AR510" s="21"/>
      <c r="AS510" s="21"/>
      <c r="AT510" s="21"/>
      <c r="AU510" s="21"/>
      <c r="AV510" s="21"/>
      <c r="AW510" s="21"/>
      <c r="AX510" s="21"/>
      <c r="AY510" s="21"/>
      <c r="AZ510" s="21"/>
      <c r="BA510" s="21"/>
      <c r="BB510" s="21"/>
      <c r="BC510" s="21"/>
      <c r="BD510" s="21"/>
      <c r="BE510" s="21"/>
    </row>
    <row r="511" spans="1:66" ht="15" customHeight="1">
      <c r="A511" s="6" t="s">
        <v>244</v>
      </c>
    </row>
    <row r="512" spans="1:66" ht="15" customHeight="1">
      <c r="B512" s="6" t="s">
        <v>78</v>
      </c>
    </row>
    <row r="513" spans="2:57" ht="15" customHeight="1" thickBot="1">
      <c r="C513" s="6" t="s">
        <v>245</v>
      </c>
      <c r="N513" s="9"/>
    </row>
    <row r="514" spans="2:57" s="13" customFormat="1" ht="18" customHeight="1" thickBot="1">
      <c r="D514" s="13" t="s">
        <v>246</v>
      </c>
      <c r="M514" s="71"/>
      <c r="N514" s="1023"/>
      <c r="O514" s="1024"/>
      <c r="P514" s="1025"/>
      <c r="Q514" s="72" t="s">
        <v>247</v>
      </c>
      <c r="R514" s="72"/>
      <c r="S514" s="72"/>
      <c r="V514" s="13" t="s">
        <v>248</v>
      </c>
    </row>
    <row r="515" spans="2:57" s="13" customFormat="1" ht="6" customHeight="1" thickBot="1">
      <c r="M515" s="71"/>
      <c r="N515" s="71"/>
      <c r="O515" s="71"/>
      <c r="P515" s="71"/>
      <c r="Q515" s="72"/>
      <c r="R515" s="72"/>
      <c r="S515" s="72"/>
    </row>
    <row r="516" spans="2:57" s="13" customFormat="1" ht="18" customHeight="1" thickBot="1">
      <c r="C516" s="13" t="s">
        <v>249</v>
      </c>
      <c r="T516" s="1023"/>
      <c r="U516" s="1024"/>
      <c r="V516" s="1025"/>
      <c r="W516" s="72" t="s">
        <v>250</v>
      </c>
      <c r="X516" s="72"/>
      <c r="Y516" s="72"/>
      <c r="Z516" s="13" t="s">
        <v>251</v>
      </c>
    </row>
    <row r="517" spans="2:57" s="13" customFormat="1" ht="8.25" customHeight="1">
      <c r="T517" s="73"/>
      <c r="U517" s="73"/>
      <c r="V517" s="73"/>
      <c r="W517" s="72"/>
      <c r="X517" s="72"/>
      <c r="Y517" s="72"/>
    </row>
    <row r="518" spans="2:57" ht="15" customHeight="1">
      <c r="C518" s="6" t="s">
        <v>252</v>
      </c>
      <c r="N518" s="9"/>
    </row>
    <row r="519" spans="2:57" ht="15" customHeight="1">
      <c r="D519" s="6" t="s">
        <v>253</v>
      </c>
    </row>
    <row r="520" spans="2:57" ht="15" customHeight="1">
      <c r="B520" s="6" t="s">
        <v>347</v>
      </c>
    </row>
    <row r="521" spans="2:57" ht="14.25" customHeight="1">
      <c r="B521" s="9"/>
      <c r="C521" s="45"/>
      <c r="D521" s="280" t="s">
        <v>22</v>
      </c>
      <c r="E521" s="566"/>
      <c r="F521" s="566"/>
      <c r="G521" s="566"/>
      <c r="H521" s="566"/>
      <c r="I521" s="566"/>
      <c r="J521" s="566"/>
      <c r="K521" s="566"/>
      <c r="L521" s="566"/>
      <c r="M521" s="566"/>
      <c r="N521" s="566"/>
      <c r="O521" s="794"/>
      <c r="P521" s="250" t="s">
        <v>254</v>
      </c>
      <c r="Q521" s="250"/>
      <c r="R521" s="250"/>
      <c r="S521" s="250"/>
      <c r="T521" s="250"/>
      <c r="U521" s="250"/>
      <c r="V521" s="250"/>
      <c r="W521" s="250"/>
      <c r="X521" s="250"/>
      <c r="Y521" s="250"/>
      <c r="Z521" s="250"/>
      <c r="AA521" s="250"/>
      <c r="AB521" s="250"/>
      <c r="AC521" s="250"/>
      <c r="AD521" s="250"/>
      <c r="AE521" s="250"/>
      <c r="AF521" s="290"/>
      <c r="AG521" s="1026" t="s">
        <v>26</v>
      </c>
      <c r="AH521" s="286"/>
      <c r="AI521" s="286"/>
      <c r="AJ521" s="286"/>
      <c r="AK521" s="286"/>
      <c r="AL521" s="286"/>
      <c r="AM521" s="281"/>
      <c r="AN521" s="732" t="s">
        <v>27</v>
      </c>
      <c r="AO521" s="801"/>
      <c r="AP521" s="801"/>
      <c r="AQ521" s="801"/>
      <c r="AR521" s="801"/>
      <c r="AS521" s="802"/>
      <c r="AT521" s="916" t="s">
        <v>28</v>
      </c>
      <c r="AU521" s="917"/>
      <c r="AV521" s="917"/>
      <c r="AW521" s="917"/>
      <c r="AX521" s="917"/>
      <c r="AY521" s="918"/>
      <c r="AZ521" s="732" t="s">
        <v>29</v>
      </c>
      <c r="BA521" s="925"/>
      <c r="BB521" s="925"/>
      <c r="BC521" s="925"/>
      <c r="BD521" s="925"/>
      <c r="BE521" s="926"/>
    </row>
    <row r="522" spans="2:57" ht="14.25" customHeight="1">
      <c r="B522" s="9"/>
      <c r="C522" s="45"/>
      <c r="D522" s="568"/>
      <c r="E522" s="468"/>
      <c r="F522" s="468"/>
      <c r="G522" s="468"/>
      <c r="H522" s="468"/>
      <c r="I522" s="468"/>
      <c r="J522" s="468"/>
      <c r="K522" s="468"/>
      <c r="L522" s="468"/>
      <c r="M522" s="468"/>
      <c r="N522" s="468"/>
      <c r="O522" s="469"/>
      <c r="P522" s="231"/>
      <c r="Q522" s="231"/>
      <c r="R522" s="231"/>
      <c r="S522" s="231"/>
      <c r="T522" s="231"/>
      <c r="U522" s="231"/>
      <c r="V522" s="231"/>
      <c r="W522" s="231"/>
      <c r="X522" s="231"/>
      <c r="Y522" s="231"/>
      <c r="Z522" s="231"/>
      <c r="AA522" s="231"/>
      <c r="AB522" s="231"/>
      <c r="AC522" s="231"/>
      <c r="AD522" s="231"/>
      <c r="AE522" s="231"/>
      <c r="AF522" s="232"/>
      <c r="AG522" s="282"/>
      <c r="AH522" s="287"/>
      <c r="AI522" s="287"/>
      <c r="AJ522" s="287"/>
      <c r="AK522" s="287"/>
      <c r="AL522" s="287"/>
      <c r="AM522" s="283"/>
      <c r="AN522" s="803"/>
      <c r="AO522" s="346"/>
      <c r="AP522" s="346"/>
      <c r="AQ522" s="346"/>
      <c r="AR522" s="346"/>
      <c r="AS522" s="347"/>
      <c r="AT522" s="919"/>
      <c r="AU522" s="920"/>
      <c r="AV522" s="920"/>
      <c r="AW522" s="920"/>
      <c r="AX522" s="920"/>
      <c r="AY522" s="921"/>
      <c r="AZ522" s="927"/>
      <c r="BA522" s="928"/>
      <c r="BB522" s="928"/>
      <c r="BC522" s="928"/>
      <c r="BD522" s="928"/>
      <c r="BE522" s="929"/>
    </row>
    <row r="523" spans="2:57" ht="14.25" customHeight="1">
      <c r="B523" s="9"/>
      <c r="C523" s="45"/>
      <c r="D523" s="795"/>
      <c r="E523" s="796"/>
      <c r="F523" s="796"/>
      <c r="G523" s="796"/>
      <c r="H523" s="796"/>
      <c r="I523" s="796"/>
      <c r="J523" s="796"/>
      <c r="K523" s="796"/>
      <c r="L523" s="796"/>
      <c r="M523" s="796"/>
      <c r="N523" s="796"/>
      <c r="O523" s="797"/>
      <c r="P523" s="251"/>
      <c r="Q523" s="251"/>
      <c r="R523" s="251"/>
      <c r="S523" s="251"/>
      <c r="T523" s="251"/>
      <c r="U523" s="251"/>
      <c r="V523" s="251"/>
      <c r="W523" s="251"/>
      <c r="X523" s="251"/>
      <c r="Y523" s="251"/>
      <c r="Z523" s="251"/>
      <c r="AA523" s="251"/>
      <c r="AB523" s="251"/>
      <c r="AC523" s="251"/>
      <c r="AD523" s="251"/>
      <c r="AE523" s="251"/>
      <c r="AF523" s="393"/>
      <c r="AG523" s="540"/>
      <c r="AH523" s="829"/>
      <c r="AI523" s="829"/>
      <c r="AJ523" s="829"/>
      <c r="AK523" s="829"/>
      <c r="AL523" s="829"/>
      <c r="AM523" s="431"/>
      <c r="AN523" s="804"/>
      <c r="AO523" s="805"/>
      <c r="AP523" s="805"/>
      <c r="AQ523" s="805"/>
      <c r="AR523" s="805"/>
      <c r="AS523" s="806"/>
      <c r="AT523" s="922"/>
      <c r="AU523" s="923"/>
      <c r="AV523" s="923"/>
      <c r="AW523" s="923"/>
      <c r="AX523" s="923"/>
      <c r="AY523" s="924"/>
      <c r="AZ523" s="930"/>
      <c r="BA523" s="931"/>
      <c r="BB523" s="931"/>
      <c r="BC523" s="931"/>
      <c r="BD523" s="931"/>
      <c r="BE523" s="932"/>
    </row>
    <row r="524" spans="2:57" s="155" customFormat="1" ht="14.25" customHeight="1">
      <c r="B524" s="156"/>
      <c r="C524" s="157"/>
      <c r="D524" s="862"/>
      <c r="E524" s="863"/>
      <c r="F524" s="863"/>
      <c r="G524" s="863"/>
      <c r="H524" s="863"/>
      <c r="I524" s="863"/>
      <c r="J524" s="863"/>
      <c r="K524" s="863"/>
      <c r="L524" s="863"/>
      <c r="M524" s="863"/>
      <c r="N524" s="863"/>
      <c r="O524" s="864"/>
      <c r="P524" s="994"/>
      <c r="Q524" s="995"/>
      <c r="R524" s="995"/>
      <c r="S524" s="995"/>
      <c r="T524" s="995"/>
      <c r="U524" s="995"/>
      <c r="V524" s="995"/>
      <c r="W524" s="995"/>
      <c r="X524" s="995"/>
      <c r="Y524" s="995"/>
      <c r="Z524" s="995"/>
      <c r="AA524" s="995"/>
      <c r="AB524" s="995"/>
      <c r="AC524" s="995"/>
      <c r="AD524" s="995"/>
      <c r="AE524" s="995"/>
      <c r="AF524" s="996"/>
      <c r="AG524" s="1004"/>
      <c r="AH524" s="1005"/>
      <c r="AI524" s="1005"/>
      <c r="AJ524" s="1005"/>
      <c r="AK524" s="1005"/>
      <c r="AL524" s="1005"/>
      <c r="AM524" s="1006"/>
      <c r="AN524" s="1013"/>
      <c r="AO524" s="1014"/>
      <c r="AP524" s="1014"/>
      <c r="AQ524" s="1014"/>
      <c r="AR524" s="1014"/>
      <c r="AS524" s="1015"/>
      <c r="AT524" s="898"/>
      <c r="AU524" s="899"/>
      <c r="AV524" s="899"/>
      <c r="AW524" s="899"/>
      <c r="AX524" s="899"/>
      <c r="AY524" s="900"/>
      <c r="AZ524" s="907">
        <f>AN524*AT524</f>
        <v>0</v>
      </c>
      <c r="BA524" s="908"/>
      <c r="BB524" s="908"/>
      <c r="BC524" s="908"/>
      <c r="BD524" s="908"/>
      <c r="BE524" s="909"/>
    </row>
    <row r="525" spans="2:57" s="155" customFormat="1" ht="14.25" customHeight="1">
      <c r="B525" s="156"/>
      <c r="C525" s="157"/>
      <c r="D525" s="865"/>
      <c r="E525" s="866"/>
      <c r="F525" s="866"/>
      <c r="G525" s="866"/>
      <c r="H525" s="866"/>
      <c r="I525" s="866"/>
      <c r="J525" s="866"/>
      <c r="K525" s="866"/>
      <c r="L525" s="866"/>
      <c r="M525" s="866"/>
      <c r="N525" s="866"/>
      <c r="O525" s="867"/>
      <c r="P525" s="997"/>
      <c r="Q525" s="998"/>
      <c r="R525" s="998"/>
      <c r="S525" s="998"/>
      <c r="T525" s="998"/>
      <c r="U525" s="998"/>
      <c r="V525" s="998"/>
      <c r="W525" s="998"/>
      <c r="X525" s="998"/>
      <c r="Y525" s="998"/>
      <c r="Z525" s="998"/>
      <c r="AA525" s="998"/>
      <c r="AB525" s="998"/>
      <c r="AC525" s="998"/>
      <c r="AD525" s="998"/>
      <c r="AE525" s="998"/>
      <c r="AF525" s="999"/>
      <c r="AG525" s="1007"/>
      <c r="AH525" s="1008"/>
      <c r="AI525" s="1008"/>
      <c r="AJ525" s="1008"/>
      <c r="AK525" s="1008"/>
      <c r="AL525" s="1008"/>
      <c r="AM525" s="1009"/>
      <c r="AN525" s="1016"/>
      <c r="AO525" s="1017"/>
      <c r="AP525" s="1017"/>
      <c r="AQ525" s="1017"/>
      <c r="AR525" s="1017"/>
      <c r="AS525" s="1018"/>
      <c r="AT525" s="901"/>
      <c r="AU525" s="1019"/>
      <c r="AV525" s="1019"/>
      <c r="AW525" s="1019"/>
      <c r="AX525" s="1019"/>
      <c r="AY525" s="903"/>
      <c r="AZ525" s="910"/>
      <c r="BA525" s="911"/>
      <c r="BB525" s="911"/>
      <c r="BC525" s="911"/>
      <c r="BD525" s="911"/>
      <c r="BE525" s="912"/>
    </row>
    <row r="526" spans="2:57" s="155" customFormat="1" ht="14.25" customHeight="1">
      <c r="B526" s="156"/>
      <c r="C526" s="157"/>
      <c r="D526" s="859"/>
      <c r="E526" s="860"/>
      <c r="F526" s="860"/>
      <c r="G526" s="860"/>
      <c r="H526" s="860"/>
      <c r="I526" s="860"/>
      <c r="J526" s="860"/>
      <c r="K526" s="860"/>
      <c r="L526" s="860"/>
      <c r="M526" s="860"/>
      <c r="N526" s="860"/>
      <c r="O526" s="861"/>
      <c r="P526" s="1001" t="s">
        <v>258</v>
      </c>
      <c r="Q526" s="1002"/>
      <c r="R526" s="1002"/>
      <c r="S526" s="1002"/>
      <c r="T526" s="1002"/>
      <c r="U526" s="1002"/>
      <c r="V526" s="1002"/>
      <c r="W526" s="1002"/>
      <c r="X526" s="1002"/>
      <c r="Y526" s="1002"/>
      <c r="Z526" s="1002"/>
      <c r="AA526" s="1002"/>
      <c r="AB526" s="1002"/>
      <c r="AC526" s="1002"/>
      <c r="AD526" s="1002"/>
      <c r="AE526" s="1002"/>
      <c r="AF526" s="1003"/>
      <c r="AG526" s="1010"/>
      <c r="AH526" s="1011"/>
      <c r="AI526" s="1011"/>
      <c r="AJ526" s="1011"/>
      <c r="AK526" s="1011"/>
      <c r="AL526" s="1011"/>
      <c r="AM526" s="1012"/>
      <c r="AN526" s="1016"/>
      <c r="AO526" s="1017"/>
      <c r="AP526" s="1017"/>
      <c r="AQ526" s="1017"/>
      <c r="AR526" s="1017"/>
      <c r="AS526" s="1018"/>
      <c r="AT526" s="901"/>
      <c r="AU526" s="1019"/>
      <c r="AV526" s="1019"/>
      <c r="AW526" s="1019"/>
      <c r="AX526" s="1019"/>
      <c r="AY526" s="903"/>
      <c r="AZ526" s="910"/>
      <c r="BA526" s="911"/>
      <c r="BB526" s="911"/>
      <c r="BC526" s="911"/>
      <c r="BD526" s="911"/>
      <c r="BE526" s="912"/>
    </row>
    <row r="527" spans="2:57" s="155" customFormat="1" ht="14.25" customHeight="1">
      <c r="B527" s="156"/>
      <c r="C527" s="157"/>
      <c r="D527" s="862"/>
      <c r="E527" s="863"/>
      <c r="F527" s="863"/>
      <c r="G527" s="863"/>
      <c r="H527" s="863"/>
      <c r="I527" s="863"/>
      <c r="J527" s="863"/>
      <c r="K527" s="863"/>
      <c r="L527" s="863"/>
      <c r="M527" s="863"/>
      <c r="N527" s="863"/>
      <c r="O527" s="864"/>
      <c r="P527" s="994"/>
      <c r="Q527" s="995"/>
      <c r="R527" s="995"/>
      <c r="S527" s="995"/>
      <c r="T527" s="995"/>
      <c r="U527" s="995"/>
      <c r="V527" s="995"/>
      <c r="W527" s="995"/>
      <c r="X527" s="995"/>
      <c r="Y527" s="995"/>
      <c r="Z527" s="995"/>
      <c r="AA527" s="995"/>
      <c r="AB527" s="995"/>
      <c r="AC527" s="995"/>
      <c r="AD527" s="995"/>
      <c r="AE527" s="995"/>
      <c r="AF527" s="996"/>
      <c r="AG527" s="1004"/>
      <c r="AH527" s="1005"/>
      <c r="AI527" s="1005"/>
      <c r="AJ527" s="1005"/>
      <c r="AK527" s="1005"/>
      <c r="AL527" s="1005"/>
      <c r="AM527" s="1006"/>
      <c r="AN527" s="1013"/>
      <c r="AO527" s="1014"/>
      <c r="AP527" s="1014"/>
      <c r="AQ527" s="1014"/>
      <c r="AR527" s="1014"/>
      <c r="AS527" s="1015"/>
      <c r="AT527" s="898"/>
      <c r="AU527" s="899"/>
      <c r="AV527" s="899"/>
      <c r="AW527" s="899"/>
      <c r="AX527" s="899"/>
      <c r="AY527" s="900"/>
      <c r="AZ527" s="907">
        <f>AN527*AT527</f>
        <v>0</v>
      </c>
      <c r="BA527" s="908"/>
      <c r="BB527" s="908"/>
      <c r="BC527" s="908"/>
      <c r="BD527" s="908"/>
      <c r="BE527" s="909"/>
    </row>
    <row r="528" spans="2:57" s="155" customFormat="1" ht="14.25" customHeight="1">
      <c r="B528" s="156"/>
      <c r="C528" s="157"/>
      <c r="D528" s="865"/>
      <c r="E528" s="866"/>
      <c r="F528" s="866"/>
      <c r="G528" s="866"/>
      <c r="H528" s="866"/>
      <c r="I528" s="866"/>
      <c r="J528" s="866"/>
      <c r="K528" s="866"/>
      <c r="L528" s="866"/>
      <c r="M528" s="866"/>
      <c r="N528" s="866"/>
      <c r="O528" s="867"/>
      <c r="P528" s="997"/>
      <c r="Q528" s="998"/>
      <c r="R528" s="998"/>
      <c r="S528" s="998"/>
      <c r="T528" s="998"/>
      <c r="U528" s="998"/>
      <c r="V528" s="998"/>
      <c r="W528" s="998"/>
      <c r="X528" s="998"/>
      <c r="Y528" s="998"/>
      <c r="Z528" s="998"/>
      <c r="AA528" s="998"/>
      <c r="AB528" s="998"/>
      <c r="AC528" s="998"/>
      <c r="AD528" s="998"/>
      <c r="AE528" s="998"/>
      <c r="AF528" s="999"/>
      <c r="AG528" s="1007"/>
      <c r="AH528" s="1008"/>
      <c r="AI528" s="1008"/>
      <c r="AJ528" s="1008"/>
      <c r="AK528" s="1008"/>
      <c r="AL528" s="1008"/>
      <c r="AM528" s="1009"/>
      <c r="AN528" s="1016"/>
      <c r="AO528" s="1017"/>
      <c r="AP528" s="1017"/>
      <c r="AQ528" s="1017"/>
      <c r="AR528" s="1017"/>
      <c r="AS528" s="1018"/>
      <c r="AT528" s="901"/>
      <c r="AU528" s="1019"/>
      <c r="AV528" s="1019"/>
      <c r="AW528" s="1019"/>
      <c r="AX528" s="1019"/>
      <c r="AY528" s="903"/>
      <c r="AZ528" s="910"/>
      <c r="BA528" s="911"/>
      <c r="BB528" s="911"/>
      <c r="BC528" s="911"/>
      <c r="BD528" s="911"/>
      <c r="BE528" s="912"/>
    </row>
    <row r="529" spans="1:57" s="155" customFormat="1" ht="14.25" customHeight="1">
      <c r="B529" s="156"/>
      <c r="C529" s="157"/>
      <c r="D529" s="859"/>
      <c r="E529" s="860"/>
      <c r="F529" s="860"/>
      <c r="G529" s="860"/>
      <c r="H529" s="860"/>
      <c r="I529" s="860"/>
      <c r="J529" s="860"/>
      <c r="K529" s="860"/>
      <c r="L529" s="860"/>
      <c r="M529" s="860"/>
      <c r="N529" s="860"/>
      <c r="O529" s="861"/>
      <c r="P529" s="1001" t="s">
        <v>258</v>
      </c>
      <c r="Q529" s="1002"/>
      <c r="R529" s="1002"/>
      <c r="S529" s="1002"/>
      <c r="T529" s="1002"/>
      <c r="U529" s="1002"/>
      <c r="V529" s="1002"/>
      <c r="W529" s="1002"/>
      <c r="X529" s="1002"/>
      <c r="Y529" s="1002"/>
      <c r="Z529" s="1002"/>
      <c r="AA529" s="1002"/>
      <c r="AB529" s="1002"/>
      <c r="AC529" s="1002"/>
      <c r="AD529" s="1002"/>
      <c r="AE529" s="1002"/>
      <c r="AF529" s="1003"/>
      <c r="AG529" s="1010"/>
      <c r="AH529" s="1011"/>
      <c r="AI529" s="1011"/>
      <c r="AJ529" s="1011"/>
      <c r="AK529" s="1011"/>
      <c r="AL529" s="1011"/>
      <c r="AM529" s="1012"/>
      <c r="AN529" s="1016"/>
      <c r="AO529" s="1017"/>
      <c r="AP529" s="1017"/>
      <c r="AQ529" s="1017"/>
      <c r="AR529" s="1017"/>
      <c r="AS529" s="1018"/>
      <c r="AT529" s="901"/>
      <c r="AU529" s="1019"/>
      <c r="AV529" s="1019"/>
      <c r="AW529" s="1019"/>
      <c r="AX529" s="1019"/>
      <c r="AY529" s="903"/>
      <c r="AZ529" s="910"/>
      <c r="BA529" s="911"/>
      <c r="BB529" s="911"/>
      <c r="BC529" s="911"/>
      <c r="BD529" s="911"/>
      <c r="BE529" s="912"/>
    </row>
    <row r="530" spans="1:57" s="155" customFormat="1" ht="15" customHeight="1">
      <c r="D530" s="862"/>
      <c r="E530" s="863"/>
      <c r="F530" s="863"/>
      <c r="G530" s="863"/>
      <c r="H530" s="863"/>
      <c r="I530" s="863"/>
      <c r="J530" s="863"/>
      <c r="K530" s="863"/>
      <c r="L530" s="863"/>
      <c r="M530" s="863"/>
      <c r="N530" s="863"/>
      <c r="O530" s="864"/>
      <c r="P530" s="994"/>
      <c r="Q530" s="995"/>
      <c r="R530" s="995"/>
      <c r="S530" s="995"/>
      <c r="T530" s="995"/>
      <c r="U530" s="995"/>
      <c r="V530" s="995"/>
      <c r="W530" s="995"/>
      <c r="X530" s="995"/>
      <c r="Y530" s="995"/>
      <c r="Z530" s="995"/>
      <c r="AA530" s="995"/>
      <c r="AB530" s="995"/>
      <c r="AC530" s="995"/>
      <c r="AD530" s="995"/>
      <c r="AE530" s="995"/>
      <c r="AF530" s="996"/>
      <c r="AG530" s="1004"/>
      <c r="AH530" s="1005"/>
      <c r="AI530" s="1005"/>
      <c r="AJ530" s="1005"/>
      <c r="AK530" s="1005"/>
      <c r="AL530" s="1005"/>
      <c r="AM530" s="1006"/>
      <c r="AN530" s="1013"/>
      <c r="AO530" s="1014"/>
      <c r="AP530" s="1014"/>
      <c r="AQ530" s="1014"/>
      <c r="AR530" s="1014"/>
      <c r="AS530" s="1015"/>
      <c r="AT530" s="898"/>
      <c r="AU530" s="899"/>
      <c r="AV530" s="899"/>
      <c r="AW530" s="899"/>
      <c r="AX530" s="899"/>
      <c r="AY530" s="900"/>
      <c r="AZ530" s="907">
        <f>AN530*AT530</f>
        <v>0</v>
      </c>
      <c r="BA530" s="908"/>
      <c r="BB530" s="908"/>
      <c r="BC530" s="908"/>
      <c r="BD530" s="908"/>
      <c r="BE530" s="909"/>
    </row>
    <row r="531" spans="1:57" s="155" customFormat="1" ht="15" customHeight="1">
      <c r="D531" s="865"/>
      <c r="E531" s="866"/>
      <c r="F531" s="866"/>
      <c r="G531" s="866"/>
      <c r="H531" s="866"/>
      <c r="I531" s="866"/>
      <c r="J531" s="866"/>
      <c r="K531" s="866"/>
      <c r="L531" s="866"/>
      <c r="M531" s="866"/>
      <c r="N531" s="866"/>
      <c r="O531" s="867"/>
      <c r="P531" s="997"/>
      <c r="Q531" s="998"/>
      <c r="R531" s="998"/>
      <c r="S531" s="998"/>
      <c r="T531" s="998"/>
      <c r="U531" s="998"/>
      <c r="V531" s="998"/>
      <c r="W531" s="998"/>
      <c r="X531" s="998"/>
      <c r="Y531" s="998"/>
      <c r="Z531" s="998"/>
      <c r="AA531" s="998"/>
      <c r="AB531" s="998"/>
      <c r="AC531" s="998"/>
      <c r="AD531" s="998"/>
      <c r="AE531" s="998"/>
      <c r="AF531" s="999"/>
      <c r="AG531" s="1007"/>
      <c r="AH531" s="1008"/>
      <c r="AI531" s="1008"/>
      <c r="AJ531" s="1008"/>
      <c r="AK531" s="1008"/>
      <c r="AL531" s="1008"/>
      <c r="AM531" s="1009"/>
      <c r="AN531" s="1016"/>
      <c r="AO531" s="1017"/>
      <c r="AP531" s="1017"/>
      <c r="AQ531" s="1017"/>
      <c r="AR531" s="1017"/>
      <c r="AS531" s="1018"/>
      <c r="AT531" s="901"/>
      <c r="AU531" s="1019"/>
      <c r="AV531" s="1019"/>
      <c r="AW531" s="1019"/>
      <c r="AX531" s="1019"/>
      <c r="AY531" s="903"/>
      <c r="AZ531" s="910"/>
      <c r="BA531" s="911"/>
      <c r="BB531" s="911"/>
      <c r="BC531" s="911"/>
      <c r="BD531" s="911"/>
      <c r="BE531" s="912"/>
    </row>
    <row r="532" spans="1:57" s="155" customFormat="1" ht="15" customHeight="1">
      <c r="D532" s="859"/>
      <c r="E532" s="860"/>
      <c r="F532" s="860"/>
      <c r="G532" s="860"/>
      <c r="H532" s="860"/>
      <c r="I532" s="860"/>
      <c r="J532" s="860"/>
      <c r="K532" s="860"/>
      <c r="L532" s="860"/>
      <c r="M532" s="860"/>
      <c r="N532" s="860"/>
      <c r="O532" s="861"/>
      <c r="P532" s="1001" t="s">
        <v>258</v>
      </c>
      <c r="Q532" s="1002"/>
      <c r="R532" s="1002"/>
      <c r="S532" s="1002"/>
      <c r="T532" s="1002"/>
      <c r="U532" s="1002"/>
      <c r="V532" s="1002"/>
      <c r="W532" s="1002"/>
      <c r="X532" s="1002"/>
      <c r="Y532" s="1002"/>
      <c r="Z532" s="1002"/>
      <c r="AA532" s="1002"/>
      <c r="AB532" s="1002"/>
      <c r="AC532" s="1002"/>
      <c r="AD532" s="1002"/>
      <c r="AE532" s="1002"/>
      <c r="AF532" s="1003"/>
      <c r="AG532" s="1010"/>
      <c r="AH532" s="1011"/>
      <c r="AI532" s="1011"/>
      <c r="AJ532" s="1011"/>
      <c r="AK532" s="1011"/>
      <c r="AL532" s="1011"/>
      <c r="AM532" s="1012"/>
      <c r="AN532" s="1016"/>
      <c r="AO532" s="1017"/>
      <c r="AP532" s="1017"/>
      <c r="AQ532" s="1017"/>
      <c r="AR532" s="1017"/>
      <c r="AS532" s="1018"/>
      <c r="AT532" s="901"/>
      <c r="AU532" s="1019"/>
      <c r="AV532" s="1019"/>
      <c r="AW532" s="1019"/>
      <c r="AX532" s="1019"/>
      <c r="AY532" s="903"/>
      <c r="AZ532" s="910"/>
      <c r="BA532" s="911"/>
      <c r="BB532" s="911"/>
      <c r="BC532" s="911"/>
      <c r="BD532" s="911"/>
      <c r="BE532" s="912"/>
    </row>
    <row r="533" spans="1:57" s="155" customFormat="1" ht="15" customHeight="1">
      <c r="D533" s="862"/>
      <c r="E533" s="863"/>
      <c r="F533" s="863"/>
      <c r="G533" s="863"/>
      <c r="H533" s="863"/>
      <c r="I533" s="863"/>
      <c r="J533" s="863"/>
      <c r="K533" s="863"/>
      <c r="L533" s="863"/>
      <c r="M533" s="863"/>
      <c r="N533" s="863"/>
      <c r="O533" s="864"/>
      <c r="P533" s="994"/>
      <c r="Q533" s="995"/>
      <c r="R533" s="995"/>
      <c r="S533" s="995"/>
      <c r="T533" s="995"/>
      <c r="U533" s="995"/>
      <c r="V533" s="995"/>
      <c r="W533" s="995"/>
      <c r="X533" s="995"/>
      <c r="Y533" s="995"/>
      <c r="Z533" s="995"/>
      <c r="AA533" s="995"/>
      <c r="AB533" s="995"/>
      <c r="AC533" s="995"/>
      <c r="AD533" s="995"/>
      <c r="AE533" s="995"/>
      <c r="AF533" s="996"/>
      <c r="AG533" s="1004"/>
      <c r="AH533" s="1005"/>
      <c r="AI533" s="1005"/>
      <c r="AJ533" s="1005"/>
      <c r="AK533" s="1005"/>
      <c r="AL533" s="1005"/>
      <c r="AM533" s="1006"/>
      <c r="AN533" s="1013"/>
      <c r="AO533" s="1014"/>
      <c r="AP533" s="1014"/>
      <c r="AQ533" s="1014"/>
      <c r="AR533" s="1014"/>
      <c r="AS533" s="1015"/>
      <c r="AT533" s="898"/>
      <c r="AU533" s="899"/>
      <c r="AV533" s="899"/>
      <c r="AW533" s="899"/>
      <c r="AX533" s="899"/>
      <c r="AY533" s="900"/>
      <c r="AZ533" s="907">
        <f>AN533*AT533</f>
        <v>0</v>
      </c>
      <c r="BA533" s="908"/>
      <c r="BB533" s="908"/>
      <c r="BC533" s="908"/>
      <c r="BD533" s="908"/>
      <c r="BE533" s="909"/>
    </row>
    <row r="534" spans="1:57" s="155" customFormat="1" ht="15" customHeight="1">
      <c r="D534" s="865"/>
      <c r="E534" s="866"/>
      <c r="F534" s="866"/>
      <c r="G534" s="866"/>
      <c r="H534" s="866"/>
      <c r="I534" s="866"/>
      <c r="J534" s="866"/>
      <c r="K534" s="866"/>
      <c r="L534" s="866"/>
      <c r="M534" s="866"/>
      <c r="N534" s="866"/>
      <c r="O534" s="867"/>
      <c r="P534" s="997"/>
      <c r="Q534" s="998"/>
      <c r="R534" s="998"/>
      <c r="S534" s="998"/>
      <c r="T534" s="998"/>
      <c r="U534" s="998"/>
      <c r="V534" s="998"/>
      <c r="W534" s="998"/>
      <c r="X534" s="998"/>
      <c r="Y534" s="998"/>
      <c r="Z534" s="998"/>
      <c r="AA534" s="998"/>
      <c r="AB534" s="998"/>
      <c r="AC534" s="998"/>
      <c r="AD534" s="998"/>
      <c r="AE534" s="998"/>
      <c r="AF534" s="999"/>
      <c r="AG534" s="1007"/>
      <c r="AH534" s="1008"/>
      <c r="AI534" s="1008"/>
      <c r="AJ534" s="1008"/>
      <c r="AK534" s="1008"/>
      <c r="AL534" s="1008"/>
      <c r="AM534" s="1009"/>
      <c r="AN534" s="1016"/>
      <c r="AO534" s="1017"/>
      <c r="AP534" s="1017"/>
      <c r="AQ534" s="1017"/>
      <c r="AR534" s="1017"/>
      <c r="AS534" s="1018"/>
      <c r="AT534" s="901"/>
      <c r="AU534" s="1019"/>
      <c r="AV534" s="1019"/>
      <c r="AW534" s="1019"/>
      <c r="AX534" s="1019"/>
      <c r="AY534" s="903"/>
      <c r="AZ534" s="910"/>
      <c r="BA534" s="911"/>
      <c r="BB534" s="911"/>
      <c r="BC534" s="911"/>
      <c r="BD534" s="911"/>
      <c r="BE534" s="912"/>
    </row>
    <row r="535" spans="1:57" s="155" customFormat="1" ht="15" customHeight="1">
      <c r="D535" s="859"/>
      <c r="E535" s="860"/>
      <c r="F535" s="860"/>
      <c r="G535" s="860"/>
      <c r="H535" s="860"/>
      <c r="I535" s="860"/>
      <c r="J535" s="860"/>
      <c r="K535" s="860"/>
      <c r="L535" s="860"/>
      <c r="M535" s="860"/>
      <c r="N535" s="860"/>
      <c r="O535" s="861"/>
      <c r="P535" s="1001" t="s">
        <v>258</v>
      </c>
      <c r="Q535" s="1002"/>
      <c r="R535" s="1002"/>
      <c r="S535" s="1002"/>
      <c r="T535" s="1002"/>
      <c r="U535" s="1002"/>
      <c r="V535" s="1002"/>
      <c r="W535" s="1002"/>
      <c r="X535" s="1002"/>
      <c r="Y535" s="1002"/>
      <c r="Z535" s="1002"/>
      <c r="AA535" s="1002"/>
      <c r="AB535" s="1002"/>
      <c r="AC535" s="1002"/>
      <c r="AD535" s="1002"/>
      <c r="AE535" s="1002"/>
      <c r="AF535" s="1003"/>
      <c r="AG535" s="1010"/>
      <c r="AH535" s="1011"/>
      <c r="AI535" s="1011"/>
      <c r="AJ535" s="1011"/>
      <c r="AK535" s="1011"/>
      <c r="AL535" s="1011"/>
      <c r="AM535" s="1012"/>
      <c r="AN535" s="1016"/>
      <c r="AO535" s="1017"/>
      <c r="AP535" s="1017"/>
      <c r="AQ535" s="1017"/>
      <c r="AR535" s="1017"/>
      <c r="AS535" s="1018"/>
      <c r="AT535" s="901"/>
      <c r="AU535" s="1019"/>
      <c r="AV535" s="1019"/>
      <c r="AW535" s="1019"/>
      <c r="AX535" s="1019"/>
      <c r="AY535" s="903"/>
      <c r="AZ535" s="910"/>
      <c r="BA535" s="911"/>
      <c r="BB535" s="911"/>
      <c r="BC535" s="911"/>
      <c r="BD535" s="911"/>
      <c r="BE535" s="912"/>
    </row>
    <row r="536" spans="1:57" s="155" customFormat="1" ht="15" customHeight="1">
      <c r="D536" s="862"/>
      <c r="E536" s="863"/>
      <c r="F536" s="863"/>
      <c r="G536" s="863"/>
      <c r="H536" s="863"/>
      <c r="I536" s="863"/>
      <c r="J536" s="863"/>
      <c r="K536" s="863"/>
      <c r="L536" s="863"/>
      <c r="M536" s="863"/>
      <c r="N536" s="863"/>
      <c r="O536" s="864"/>
      <c r="P536" s="994"/>
      <c r="Q536" s="995"/>
      <c r="R536" s="995"/>
      <c r="S536" s="995"/>
      <c r="T536" s="995"/>
      <c r="U536" s="995"/>
      <c r="V536" s="995"/>
      <c r="W536" s="995"/>
      <c r="X536" s="995"/>
      <c r="Y536" s="995"/>
      <c r="Z536" s="995"/>
      <c r="AA536" s="995"/>
      <c r="AB536" s="995"/>
      <c r="AC536" s="995"/>
      <c r="AD536" s="995"/>
      <c r="AE536" s="995"/>
      <c r="AF536" s="996"/>
      <c r="AG536" s="1004"/>
      <c r="AH536" s="1005"/>
      <c r="AI536" s="1005"/>
      <c r="AJ536" s="1005"/>
      <c r="AK536" s="1005"/>
      <c r="AL536" s="1005"/>
      <c r="AM536" s="1006"/>
      <c r="AN536" s="1013"/>
      <c r="AO536" s="1014"/>
      <c r="AP536" s="1014"/>
      <c r="AQ536" s="1014"/>
      <c r="AR536" s="1014"/>
      <c r="AS536" s="1015"/>
      <c r="AT536" s="898"/>
      <c r="AU536" s="899"/>
      <c r="AV536" s="899"/>
      <c r="AW536" s="899"/>
      <c r="AX536" s="899"/>
      <c r="AY536" s="900"/>
      <c r="AZ536" s="907">
        <f>AN536*AT536</f>
        <v>0</v>
      </c>
      <c r="BA536" s="908"/>
      <c r="BB536" s="908"/>
      <c r="BC536" s="908"/>
      <c r="BD536" s="908"/>
      <c r="BE536" s="909"/>
    </row>
    <row r="537" spans="1:57" s="155" customFormat="1" ht="15" customHeight="1">
      <c r="D537" s="865"/>
      <c r="E537" s="866"/>
      <c r="F537" s="866"/>
      <c r="G537" s="866"/>
      <c r="H537" s="866"/>
      <c r="I537" s="866"/>
      <c r="J537" s="866"/>
      <c r="K537" s="866"/>
      <c r="L537" s="866"/>
      <c r="M537" s="866"/>
      <c r="N537" s="866"/>
      <c r="O537" s="867"/>
      <c r="P537" s="997"/>
      <c r="Q537" s="998"/>
      <c r="R537" s="998"/>
      <c r="S537" s="998"/>
      <c r="T537" s="998"/>
      <c r="U537" s="998"/>
      <c r="V537" s="998"/>
      <c r="W537" s="998"/>
      <c r="X537" s="998"/>
      <c r="Y537" s="998"/>
      <c r="Z537" s="998"/>
      <c r="AA537" s="998"/>
      <c r="AB537" s="998"/>
      <c r="AC537" s="998"/>
      <c r="AD537" s="998"/>
      <c r="AE537" s="998"/>
      <c r="AF537" s="999"/>
      <c r="AG537" s="1007"/>
      <c r="AH537" s="1008"/>
      <c r="AI537" s="1008"/>
      <c r="AJ537" s="1008"/>
      <c r="AK537" s="1008"/>
      <c r="AL537" s="1008"/>
      <c r="AM537" s="1009"/>
      <c r="AN537" s="1016"/>
      <c r="AO537" s="1017"/>
      <c r="AP537" s="1017"/>
      <c r="AQ537" s="1017"/>
      <c r="AR537" s="1017"/>
      <c r="AS537" s="1018"/>
      <c r="AT537" s="901"/>
      <c r="AU537" s="1019"/>
      <c r="AV537" s="1019"/>
      <c r="AW537" s="1019"/>
      <c r="AX537" s="1019"/>
      <c r="AY537" s="903"/>
      <c r="AZ537" s="910"/>
      <c r="BA537" s="911"/>
      <c r="BB537" s="911"/>
      <c r="BC537" s="911"/>
      <c r="BD537" s="911"/>
      <c r="BE537" s="912"/>
    </row>
    <row r="538" spans="1:57" s="155" customFormat="1" ht="15" customHeight="1">
      <c r="D538" s="859"/>
      <c r="E538" s="860"/>
      <c r="F538" s="860"/>
      <c r="G538" s="860"/>
      <c r="H538" s="860"/>
      <c r="I538" s="860"/>
      <c r="J538" s="860"/>
      <c r="K538" s="860"/>
      <c r="L538" s="860"/>
      <c r="M538" s="860"/>
      <c r="N538" s="860"/>
      <c r="O538" s="861"/>
      <c r="P538" s="1001" t="s">
        <v>259</v>
      </c>
      <c r="Q538" s="1002"/>
      <c r="R538" s="1002"/>
      <c r="S538" s="1002"/>
      <c r="T538" s="1002"/>
      <c r="U538" s="1002"/>
      <c r="V538" s="1002"/>
      <c r="W538" s="1002"/>
      <c r="X538" s="1002"/>
      <c r="Y538" s="1002"/>
      <c r="Z538" s="1002"/>
      <c r="AA538" s="1002"/>
      <c r="AB538" s="1002"/>
      <c r="AC538" s="1002"/>
      <c r="AD538" s="1002"/>
      <c r="AE538" s="1002"/>
      <c r="AF538" s="1003"/>
      <c r="AG538" s="1010"/>
      <c r="AH538" s="1011"/>
      <c r="AI538" s="1011"/>
      <c r="AJ538" s="1011"/>
      <c r="AK538" s="1011"/>
      <c r="AL538" s="1011"/>
      <c r="AM538" s="1012"/>
      <c r="AN538" s="1016"/>
      <c r="AO538" s="1017"/>
      <c r="AP538" s="1017"/>
      <c r="AQ538" s="1017"/>
      <c r="AR538" s="1017"/>
      <c r="AS538" s="1018"/>
      <c r="AT538" s="901"/>
      <c r="AU538" s="1019"/>
      <c r="AV538" s="1019"/>
      <c r="AW538" s="1019"/>
      <c r="AX538" s="1019"/>
      <c r="AY538" s="903"/>
      <c r="AZ538" s="910"/>
      <c r="BA538" s="911"/>
      <c r="BB538" s="911"/>
      <c r="BC538" s="911"/>
      <c r="BD538" s="911"/>
      <c r="BE538" s="912"/>
    </row>
    <row r="539" spans="1:57" ht="15" customHeight="1">
      <c r="D539" s="1084" t="s">
        <v>353</v>
      </c>
      <c r="E539" s="1084"/>
      <c r="F539" s="1084"/>
      <c r="G539" s="1084"/>
      <c r="H539" s="1084"/>
      <c r="I539" s="1084"/>
      <c r="J539" s="1084"/>
      <c r="K539" s="1084"/>
      <c r="L539" s="1084"/>
      <c r="M539" s="1084"/>
      <c r="N539" s="1084"/>
      <c r="O539" s="1084"/>
      <c r="P539" s="1084"/>
      <c r="Q539" s="1084"/>
      <c r="R539" s="1084"/>
      <c r="S539" s="1084"/>
      <c r="T539" s="1084"/>
      <c r="U539" s="1084"/>
      <c r="V539" s="1084"/>
      <c r="W539" s="1084"/>
      <c r="X539" s="1084"/>
      <c r="Y539" s="1084"/>
      <c r="Z539" s="1085"/>
      <c r="AA539" s="828" t="s">
        <v>215</v>
      </c>
      <c r="AB539" s="286"/>
      <c r="AC539" s="286"/>
      <c r="AD539" s="286"/>
      <c r="AE539" s="286"/>
      <c r="AF539" s="281"/>
      <c r="AG539" s="781"/>
      <c r="AH539" s="1088"/>
      <c r="AI539" s="1088"/>
      <c r="AJ539" s="1088"/>
      <c r="AK539" s="782"/>
      <c r="AL539" s="487" t="s">
        <v>12</v>
      </c>
      <c r="AM539" s="290"/>
      <c r="AN539" s="280" t="s">
        <v>260</v>
      </c>
      <c r="AO539" s="1091"/>
      <c r="AP539" s="1091"/>
      <c r="AQ539" s="1091"/>
      <c r="AR539" s="1091"/>
      <c r="AS539" s="1091"/>
      <c r="AT539" s="1091"/>
      <c r="AU539" s="1091"/>
      <c r="AV539" s="1091"/>
      <c r="AW539" s="1091"/>
      <c r="AX539" s="1091"/>
      <c r="AY539" s="1092"/>
      <c r="AZ539" s="781"/>
      <c r="BA539" s="1088"/>
      <c r="BB539" s="1088"/>
      <c r="BC539" s="1088"/>
      <c r="BD539" s="1079" t="s">
        <v>12</v>
      </c>
      <c r="BE539" s="281"/>
    </row>
    <row r="540" spans="1:57" ht="15" customHeight="1">
      <c r="D540" s="1086"/>
      <c r="E540" s="1086"/>
      <c r="F540" s="1086"/>
      <c r="G540" s="1086"/>
      <c r="H540" s="1086"/>
      <c r="I540" s="1086"/>
      <c r="J540" s="1086"/>
      <c r="K540" s="1086"/>
      <c r="L540" s="1086"/>
      <c r="M540" s="1086"/>
      <c r="N540" s="1086"/>
      <c r="O540" s="1086"/>
      <c r="P540" s="1086"/>
      <c r="Q540" s="1086"/>
      <c r="R540" s="1086"/>
      <c r="S540" s="1086"/>
      <c r="T540" s="1086"/>
      <c r="U540" s="1086"/>
      <c r="V540" s="1086"/>
      <c r="W540" s="1086"/>
      <c r="X540" s="1086"/>
      <c r="Y540" s="1086"/>
      <c r="Z540" s="1087"/>
      <c r="AA540" s="282"/>
      <c r="AB540" s="287"/>
      <c r="AC540" s="287"/>
      <c r="AD540" s="287"/>
      <c r="AE540" s="287"/>
      <c r="AF540" s="283"/>
      <c r="AG540" s="783"/>
      <c r="AH540" s="1089"/>
      <c r="AI540" s="1089"/>
      <c r="AJ540" s="1089"/>
      <c r="AK540" s="784"/>
      <c r="AL540" s="463"/>
      <c r="AM540" s="232"/>
      <c r="AN540" s="568"/>
      <c r="AO540" s="1093"/>
      <c r="AP540" s="1093"/>
      <c r="AQ540" s="1093"/>
      <c r="AR540" s="1093"/>
      <c r="AS540" s="1093"/>
      <c r="AT540" s="1093"/>
      <c r="AU540" s="1093"/>
      <c r="AV540" s="1093"/>
      <c r="AW540" s="1093"/>
      <c r="AX540" s="1093"/>
      <c r="AY540" s="1094"/>
      <c r="AZ540" s="783"/>
      <c r="BA540" s="1089"/>
      <c r="BB540" s="1089"/>
      <c r="BC540" s="1089"/>
      <c r="BD540" s="1080"/>
      <c r="BE540" s="283"/>
    </row>
    <row r="541" spans="1:57" ht="15" customHeight="1">
      <c r="D541" s="1086"/>
      <c r="E541" s="1086"/>
      <c r="F541" s="1086"/>
      <c r="G541" s="1086"/>
      <c r="H541" s="1086"/>
      <c r="I541" s="1086"/>
      <c r="J541" s="1086"/>
      <c r="K541" s="1086"/>
      <c r="L541" s="1086"/>
      <c r="M541" s="1086"/>
      <c r="N541" s="1086"/>
      <c r="O541" s="1086"/>
      <c r="P541" s="1086"/>
      <c r="Q541" s="1086"/>
      <c r="R541" s="1086"/>
      <c r="S541" s="1086"/>
      <c r="T541" s="1086"/>
      <c r="U541" s="1086"/>
      <c r="V541" s="1086"/>
      <c r="W541" s="1086"/>
      <c r="X541" s="1086"/>
      <c r="Y541" s="1086"/>
      <c r="Z541" s="1087"/>
      <c r="AA541" s="540"/>
      <c r="AB541" s="829"/>
      <c r="AC541" s="829"/>
      <c r="AD541" s="829"/>
      <c r="AE541" s="829"/>
      <c r="AF541" s="431"/>
      <c r="AG541" s="785"/>
      <c r="AH541" s="1090"/>
      <c r="AI541" s="1090"/>
      <c r="AJ541" s="1090"/>
      <c r="AK541" s="786"/>
      <c r="AL541" s="839"/>
      <c r="AM541" s="393"/>
      <c r="AN541" s="1095"/>
      <c r="AO541" s="1096"/>
      <c r="AP541" s="1096"/>
      <c r="AQ541" s="1096"/>
      <c r="AR541" s="1096"/>
      <c r="AS541" s="1096"/>
      <c r="AT541" s="1096"/>
      <c r="AU541" s="1096"/>
      <c r="AV541" s="1096"/>
      <c r="AW541" s="1096"/>
      <c r="AX541" s="1096"/>
      <c r="AY541" s="1097"/>
      <c r="AZ541" s="785"/>
      <c r="BA541" s="1090"/>
      <c r="BB541" s="1090"/>
      <c r="BC541" s="1090"/>
      <c r="BD541" s="1081"/>
      <c r="BE541" s="431"/>
    </row>
    <row r="542" spans="1:57" ht="15" customHeight="1">
      <c r="D542" s="993"/>
      <c r="E542" s="993"/>
      <c r="F542" s="993"/>
      <c r="G542" s="993"/>
      <c r="H542" s="993"/>
      <c r="I542" s="993"/>
      <c r="J542" s="993"/>
      <c r="K542" s="993"/>
      <c r="L542" s="993"/>
      <c r="M542" s="993"/>
      <c r="N542" s="993"/>
      <c r="O542" s="993"/>
      <c r="P542" s="993"/>
      <c r="Q542" s="993"/>
      <c r="R542" s="993"/>
      <c r="S542" s="993"/>
      <c r="T542" s="993"/>
      <c r="U542" s="993"/>
      <c r="V542" s="993"/>
      <c r="W542" s="993"/>
      <c r="X542" s="993"/>
      <c r="Y542" s="993"/>
      <c r="Z542" s="993"/>
      <c r="AA542" s="993"/>
      <c r="AB542" s="993"/>
      <c r="AC542" s="993"/>
      <c r="AD542" s="993"/>
      <c r="AE542" s="993"/>
      <c r="AF542" s="993"/>
      <c r="AG542" s="993"/>
      <c r="AH542" s="993"/>
      <c r="AI542" s="993"/>
      <c r="AJ542" s="993"/>
      <c r="AK542" s="993"/>
      <c r="AL542" s="993"/>
      <c r="AM542" s="993"/>
      <c r="AN542" s="993"/>
      <c r="AO542" s="993"/>
      <c r="AP542" s="993"/>
      <c r="AQ542" s="993"/>
      <c r="AR542" s="993"/>
      <c r="AS542" s="993"/>
      <c r="AT542" s="993"/>
      <c r="AU542" s="993"/>
      <c r="AV542" s="993"/>
      <c r="AW542" s="993"/>
      <c r="AX542" s="993"/>
      <c r="AY542" s="993"/>
      <c r="AZ542" s="993"/>
      <c r="BA542" s="993"/>
      <c r="BB542" s="993"/>
      <c r="BC542" s="993"/>
      <c r="BD542" s="993"/>
      <c r="BE542" s="993"/>
    </row>
    <row r="543" spans="1:57" ht="15" customHeight="1">
      <c r="A543" s="6" t="s">
        <v>261</v>
      </c>
    </row>
    <row r="544" spans="1:57" ht="15" customHeight="1">
      <c r="B544" s="6" t="s">
        <v>79</v>
      </c>
    </row>
    <row r="545" spans="1:58" ht="15" customHeight="1">
      <c r="B545" s="9"/>
      <c r="C545" s="45"/>
      <c r="D545" s="280" t="s">
        <v>22</v>
      </c>
      <c r="E545" s="566"/>
      <c r="F545" s="566"/>
      <c r="G545" s="566"/>
      <c r="H545" s="566"/>
      <c r="I545" s="566"/>
      <c r="J545" s="566"/>
      <c r="K545" s="566"/>
      <c r="L545" s="566"/>
      <c r="M545" s="566"/>
      <c r="N545" s="566"/>
      <c r="O545" s="566"/>
      <c r="P545" s="566"/>
      <c r="Q545" s="566"/>
      <c r="R545" s="794"/>
      <c r="S545" s="289" t="s">
        <v>23</v>
      </c>
      <c r="T545" s="250"/>
      <c r="U545" s="250"/>
      <c r="V545" s="250"/>
      <c r="W545" s="250"/>
      <c r="X545" s="250"/>
      <c r="Y545" s="250"/>
      <c r="Z545" s="250"/>
      <c r="AA545" s="250"/>
      <c r="AB545" s="250"/>
      <c r="AC545" s="250"/>
      <c r="AD545" s="250"/>
      <c r="AE545" s="250"/>
      <c r="AF545" s="290"/>
      <c r="AG545" s="1026" t="s">
        <v>26</v>
      </c>
      <c r="AH545" s="286"/>
      <c r="AI545" s="286"/>
      <c r="AJ545" s="286"/>
      <c r="AK545" s="286"/>
      <c r="AL545" s="286"/>
      <c r="AM545" s="281"/>
      <c r="AN545" s="732" t="s">
        <v>57</v>
      </c>
      <c r="AO545" s="801"/>
      <c r="AP545" s="801"/>
      <c r="AQ545" s="801"/>
      <c r="AR545" s="801"/>
      <c r="AS545" s="802"/>
      <c r="AT545" s="916" t="s">
        <v>28</v>
      </c>
      <c r="AU545" s="959"/>
      <c r="AV545" s="959"/>
      <c r="AW545" s="959"/>
      <c r="AX545" s="959"/>
      <c r="AY545" s="1082"/>
      <c r="AZ545" s="732" t="s">
        <v>29</v>
      </c>
      <c r="BA545" s="925"/>
      <c r="BB545" s="925"/>
      <c r="BC545" s="925"/>
      <c r="BD545" s="925"/>
      <c r="BE545" s="926"/>
    </row>
    <row r="546" spans="1:58" ht="15" customHeight="1">
      <c r="B546" s="9"/>
      <c r="C546" s="45"/>
      <c r="D546" s="568"/>
      <c r="E546" s="468"/>
      <c r="F546" s="468"/>
      <c r="G546" s="468"/>
      <c r="H546" s="468"/>
      <c r="I546" s="468"/>
      <c r="J546" s="468"/>
      <c r="K546" s="468"/>
      <c r="L546" s="468"/>
      <c r="M546" s="468"/>
      <c r="N546" s="468"/>
      <c r="O546" s="468"/>
      <c r="P546" s="468"/>
      <c r="Q546" s="468"/>
      <c r="R546" s="469"/>
      <c r="S546" s="230"/>
      <c r="T546" s="231"/>
      <c r="U546" s="231"/>
      <c r="V546" s="231"/>
      <c r="W546" s="231"/>
      <c r="X546" s="231"/>
      <c r="Y546" s="231"/>
      <c r="Z546" s="231"/>
      <c r="AA546" s="231"/>
      <c r="AB546" s="231"/>
      <c r="AC546" s="231"/>
      <c r="AD546" s="231"/>
      <c r="AE546" s="231"/>
      <c r="AF546" s="232"/>
      <c r="AG546" s="282"/>
      <c r="AH546" s="287"/>
      <c r="AI546" s="287"/>
      <c r="AJ546" s="287"/>
      <c r="AK546" s="287"/>
      <c r="AL546" s="287"/>
      <c r="AM546" s="283"/>
      <c r="AN546" s="803"/>
      <c r="AO546" s="346"/>
      <c r="AP546" s="346"/>
      <c r="AQ546" s="346"/>
      <c r="AR546" s="346"/>
      <c r="AS546" s="347"/>
      <c r="AT546" s="960"/>
      <c r="AU546" s="356"/>
      <c r="AV546" s="356"/>
      <c r="AW546" s="356"/>
      <c r="AX546" s="356"/>
      <c r="AY546" s="357"/>
      <c r="AZ546" s="927"/>
      <c r="BA546" s="928"/>
      <c r="BB546" s="928"/>
      <c r="BC546" s="928"/>
      <c r="BD546" s="928"/>
      <c r="BE546" s="929"/>
    </row>
    <row r="547" spans="1:58" ht="15" customHeight="1">
      <c r="B547" s="9"/>
      <c r="C547" s="45"/>
      <c r="D547" s="795"/>
      <c r="E547" s="796"/>
      <c r="F547" s="796"/>
      <c r="G547" s="796"/>
      <c r="H547" s="796"/>
      <c r="I547" s="796"/>
      <c r="J547" s="796"/>
      <c r="K547" s="796"/>
      <c r="L547" s="796"/>
      <c r="M547" s="796"/>
      <c r="N547" s="796"/>
      <c r="O547" s="796"/>
      <c r="P547" s="796"/>
      <c r="Q547" s="796"/>
      <c r="R547" s="797"/>
      <c r="S547" s="392"/>
      <c r="T547" s="251"/>
      <c r="U547" s="251"/>
      <c r="V547" s="251"/>
      <c r="W547" s="251"/>
      <c r="X547" s="251"/>
      <c r="Y547" s="251"/>
      <c r="Z547" s="251"/>
      <c r="AA547" s="251"/>
      <c r="AB547" s="251"/>
      <c r="AC547" s="251"/>
      <c r="AD547" s="251"/>
      <c r="AE547" s="251"/>
      <c r="AF547" s="393"/>
      <c r="AG547" s="540"/>
      <c r="AH547" s="829"/>
      <c r="AI547" s="829"/>
      <c r="AJ547" s="829"/>
      <c r="AK547" s="829"/>
      <c r="AL547" s="829"/>
      <c r="AM547" s="431"/>
      <c r="AN547" s="804"/>
      <c r="AO547" s="805"/>
      <c r="AP547" s="805"/>
      <c r="AQ547" s="805"/>
      <c r="AR547" s="805"/>
      <c r="AS547" s="806"/>
      <c r="AT547" s="961"/>
      <c r="AU547" s="962"/>
      <c r="AV547" s="962"/>
      <c r="AW547" s="962"/>
      <c r="AX547" s="962"/>
      <c r="AY547" s="1083"/>
      <c r="AZ547" s="930"/>
      <c r="BA547" s="931"/>
      <c r="BB547" s="931"/>
      <c r="BC547" s="931"/>
      <c r="BD547" s="931"/>
      <c r="BE547" s="932"/>
    </row>
    <row r="548" spans="1:58" ht="15" customHeight="1">
      <c r="B548" s="9"/>
      <c r="C548" s="45"/>
      <c r="D548" s="862"/>
      <c r="E548" s="863"/>
      <c r="F548" s="863"/>
      <c r="G548" s="863"/>
      <c r="H548" s="863"/>
      <c r="I548" s="863"/>
      <c r="J548" s="863"/>
      <c r="K548" s="863"/>
      <c r="L548" s="863"/>
      <c r="M548" s="863"/>
      <c r="N548" s="863"/>
      <c r="O548" s="863"/>
      <c r="P548" s="863"/>
      <c r="Q548" s="863"/>
      <c r="R548" s="864"/>
      <c r="S548" s="994"/>
      <c r="T548" s="995"/>
      <c r="U548" s="995"/>
      <c r="V548" s="995"/>
      <c r="W548" s="995"/>
      <c r="X548" s="995"/>
      <c r="Y548" s="995"/>
      <c r="Z548" s="995"/>
      <c r="AA548" s="995"/>
      <c r="AB548" s="995"/>
      <c r="AC548" s="995"/>
      <c r="AD548" s="995"/>
      <c r="AE548" s="995"/>
      <c r="AF548" s="996"/>
      <c r="AG548" s="1098"/>
      <c r="AH548" s="1099"/>
      <c r="AI548" s="1099"/>
      <c r="AJ548" s="1099"/>
      <c r="AK548" s="1099"/>
      <c r="AL548" s="1099"/>
      <c r="AM548" s="1100"/>
      <c r="AN548" s="889"/>
      <c r="AO548" s="890"/>
      <c r="AP548" s="890"/>
      <c r="AQ548" s="890"/>
      <c r="AR548" s="890"/>
      <c r="AS548" s="891"/>
      <c r="AT548" s="898"/>
      <c r="AU548" s="899"/>
      <c r="AV548" s="899"/>
      <c r="AW548" s="899"/>
      <c r="AX548" s="899"/>
      <c r="AY548" s="900"/>
      <c r="AZ548" s="907">
        <f>AN548*AT548</f>
        <v>0</v>
      </c>
      <c r="BA548" s="908"/>
      <c r="BB548" s="908"/>
      <c r="BC548" s="908"/>
      <c r="BD548" s="908"/>
      <c r="BE548" s="909"/>
    </row>
    <row r="549" spans="1:58" ht="15" customHeight="1">
      <c r="B549" s="9"/>
      <c r="C549" s="45"/>
      <c r="D549" s="865"/>
      <c r="E549" s="866"/>
      <c r="F549" s="866"/>
      <c r="G549" s="866"/>
      <c r="H549" s="866"/>
      <c r="I549" s="866"/>
      <c r="J549" s="866"/>
      <c r="K549" s="866"/>
      <c r="L549" s="866"/>
      <c r="M549" s="866"/>
      <c r="N549" s="866"/>
      <c r="O549" s="866"/>
      <c r="P549" s="866"/>
      <c r="Q549" s="866"/>
      <c r="R549" s="867"/>
      <c r="S549" s="1128"/>
      <c r="T549" s="1129"/>
      <c r="U549" s="1129"/>
      <c r="V549" s="1129"/>
      <c r="W549" s="1129"/>
      <c r="X549" s="1129"/>
      <c r="Y549" s="1129"/>
      <c r="Z549" s="1129"/>
      <c r="AA549" s="1129"/>
      <c r="AB549" s="1129"/>
      <c r="AC549" s="1129"/>
      <c r="AD549" s="1129"/>
      <c r="AE549" s="1129"/>
      <c r="AF549" s="1130"/>
      <c r="AG549" s="1101"/>
      <c r="AH549" s="1102"/>
      <c r="AI549" s="1102"/>
      <c r="AJ549" s="1102"/>
      <c r="AK549" s="1102"/>
      <c r="AL549" s="1102"/>
      <c r="AM549" s="1103"/>
      <c r="AN549" s="892"/>
      <c r="AO549" s="893"/>
      <c r="AP549" s="893"/>
      <c r="AQ549" s="893"/>
      <c r="AR549" s="893"/>
      <c r="AS549" s="894"/>
      <c r="AT549" s="901"/>
      <c r="AU549" s="902"/>
      <c r="AV549" s="902"/>
      <c r="AW549" s="902"/>
      <c r="AX549" s="902"/>
      <c r="AY549" s="903"/>
      <c r="AZ549" s="910"/>
      <c r="BA549" s="911"/>
      <c r="BB549" s="911"/>
      <c r="BC549" s="911"/>
      <c r="BD549" s="911"/>
      <c r="BE549" s="912"/>
    </row>
    <row r="550" spans="1:58" ht="15" customHeight="1">
      <c r="B550" s="9"/>
      <c r="C550" s="45"/>
      <c r="D550" s="865"/>
      <c r="E550" s="866"/>
      <c r="F550" s="866"/>
      <c r="G550" s="866"/>
      <c r="H550" s="866"/>
      <c r="I550" s="866"/>
      <c r="J550" s="866"/>
      <c r="K550" s="866"/>
      <c r="L550" s="866"/>
      <c r="M550" s="866"/>
      <c r="N550" s="866"/>
      <c r="O550" s="866"/>
      <c r="P550" s="866"/>
      <c r="Q550" s="866"/>
      <c r="R550" s="867"/>
      <c r="S550" s="1128"/>
      <c r="T550" s="1129"/>
      <c r="U550" s="1129"/>
      <c r="V550" s="1129"/>
      <c r="W550" s="1129"/>
      <c r="X550" s="1129"/>
      <c r="Y550" s="1129"/>
      <c r="Z550" s="1129"/>
      <c r="AA550" s="1129"/>
      <c r="AB550" s="1129"/>
      <c r="AC550" s="1129"/>
      <c r="AD550" s="1129"/>
      <c r="AE550" s="1129"/>
      <c r="AF550" s="1130"/>
      <c r="AG550" s="1101"/>
      <c r="AH550" s="1102"/>
      <c r="AI550" s="1102"/>
      <c r="AJ550" s="1102"/>
      <c r="AK550" s="1102"/>
      <c r="AL550" s="1102"/>
      <c r="AM550" s="1103"/>
      <c r="AN550" s="892"/>
      <c r="AO550" s="893"/>
      <c r="AP550" s="893"/>
      <c r="AQ550" s="893"/>
      <c r="AR550" s="893"/>
      <c r="AS550" s="894"/>
      <c r="AT550" s="901"/>
      <c r="AU550" s="902"/>
      <c r="AV550" s="902"/>
      <c r="AW550" s="902"/>
      <c r="AX550" s="902"/>
      <c r="AY550" s="903"/>
      <c r="AZ550" s="910"/>
      <c r="BA550" s="911"/>
      <c r="BB550" s="911"/>
      <c r="BC550" s="911"/>
      <c r="BD550" s="911"/>
      <c r="BE550" s="912"/>
    </row>
    <row r="551" spans="1:58" ht="15" customHeight="1">
      <c r="B551" s="9"/>
      <c r="C551" s="45"/>
      <c r="D551" s="865"/>
      <c r="E551" s="866"/>
      <c r="F551" s="866"/>
      <c r="G551" s="866"/>
      <c r="H551" s="866"/>
      <c r="I551" s="866"/>
      <c r="J551" s="866"/>
      <c r="K551" s="866"/>
      <c r="L551" s="866"/>
      <c r="M551" s="866"/>
      <c r="N551" s="866"/>
      <c r="O551" s="866"/>
      <c r="P551" s="866"/>
      <c r="Q551" s="866"/>
      <c r="R551" s="867"/>
      <c r="S551" s="1128"/>
      <c r="T551" s="1129"/>
      <c r="U551" s="1129"/>
      <c r="V551" s="1129"/>
      <c r="W551" s="1129"/>
      <c r="X551" s="1129"/>
      <c r="Y551" s="1129"/>
      <c r="Z551" s="1129"/>
      <c r="AA551" s="1129"/>
      <c r="AB551" s="1129"/>
      <c r="AC551" s="1129"/>
      <c r="AD551" s="1129"/>
      <c r="AE551" s="1129"/>
      <c r="AF551" s="1130"/>
      <c r="AG551" s="1101"/>
      <c r="AH551" s="1102"/>
      <c r="AI551" s="1102"/>
      <c r="AJ551" s="1102"/>
      <c r="AK551" s="1102"/>
      <c r="AL551" s="1102"/>
      <c r="AM551" s="1103"/>
      <c r="AN551" s="892"/>
      <c r="AO551" s="893"/>
      <c r="AP551" s="893"/>
      <c r="AQ551" s="893"/>
      <c r="AR551" s="893"/>
      <c r="AS551" s="894"/>
      <c r="AT551" s="901"/>
      <c r="AU551" s="902"/>
      <c r="AV551" s="902"/>
      <c r="AW551" s="902"/>
      <c r="AX551" s="902"/>
      <c r="AY551" s="903"/>
      <c r="AZ551" s="910"/>
      <c r="BA551" s="911"/>
      <c r="BB551" s="911"/>
      <c r="BC551" s="911"/>
      <c r="BD551" s="911"/>
      <c r="BE551" s="912"/>
    </row>
    <row r="552" spans="1:58" ht="15" customHeight="1">
      <c r="B552" s="9"/>
      <c r="C552" s="45"/>
      <c r="D552" s="865"/>
      <c r="E552" s="866"/>
      <c r="F552" s="866"/>
      <c r="G552" s="866"/>
      <c r="H552" s="866"/>
      <c r="I552" s="866"/>
      <c r="J552" s="866"/>
      <c r="K552" s="866"/>
      <c r="L552" s="866"/>
      <c r="M552" s="866"/>
      <c r="N552" s="866"/>
      <c r="O552" s="866"/>
      <c r="P552" s="866"/>
      <c r="Q552" s="866"/>
      <c r="R552" s="867"/>
      <c r="S552" s="1128"/>
      <c r="T552" s="1129"/>
      <c r="U552" s="1129"/>
      <c r="V552" s="1129"/>
      <c r="W552" s="1129"/>
      <c r="X552" s="1129"/>
      <c r="Y552" s="1129"/>
      <c r="Z552" s="1129"/>
      <c r="AA552" s="1129"/>
      <c r="AB552" s="1129"/>
      <c r="AC552" s="1129"/>
      <c r="AD552" s="1129"/>
      <c r="AE552" s="1129"/>
      <c r="AF552" s="1130"/>
      <c r="AG552" s="1101"/>
      <c r="AH552" s="1102"/>
      <c r="AI552" s="1102"/>
      <c r="AJ552" s="1102"/>
      <c r="AK552" s="1102"/>
      <c r="AL552" s="1102"/>
      <c r="AM552" s="1103"/>
      <c r="AN552" s="892"/>
      <c r="AO552" s="893"/>
      <c r="AP552" s="893"/>
      <c r="AQ552" s="893"/>
      <c r="AR552" s="893"/>
      <c r="AS552" s="894"/>
      <c r="AT552" s="901"/>
      <c r="AU552" s="902"/>
      <c r="AV552" s="902"/>
      <c r="AW552" s="902"/>
      <c r="AX552" s="902"/>
      <c r="AY552" s="903"/>
      <c r="AZ552" s="910"/>
      <c r="BA552" s="911"/>
      <c r="BB552" s="911"/>
      <c r="BC552" s="911"/>
      <c r="BD552" s="911"/>
      <c r="BE552" s="912"/>
    </row>
    <row r="553" spans="1:58" ht="15" customHeight="1">
      <c r="B553" s="9"/>
      <c r="C553" s="45"/>
      <c r="D553" s="859"/>
      <c r="E553" s="860"/>
      <c r="F553" s="860"/>
      <c r="G553" s="860"/>
      <c r="H553" s="860"/>
      <c r="I553" s="860"/>
      <c r="J553" s="860"/>
      <c r="K553" s="860"/>
      <c r="L553" s="860"/>
      <c r="M553" s="860"/>
      <c r="N553" s="860"/>
      <c r="O553" s="860"/>
      <c r="P553" s="860"/>
      <c r="Q553" s="860"/>
      <c r="R553" s="861"/>
      <c r="S553" s="1107" t="s">
        <v>84</v>
      </c>
      <c r="T553" s="1108"/>
      <c r="U553" s="1108"/>
      <c r="V553" s="1108"/>
      <c r="W553" s="1108"/>
      <c r="X553" s="1108"/>
      <c r="Y553" s="1108"/>
      <c r="Z553" s="1108"/>
      <c r="AA553" s="1108"/>
      <c r="AB553" s="1108"/>
      <c r="AC553" s="1108"/>
      <c r="AD553" s="1108"/>
      <c r="AE553" s="1108"/>
      <c r="AF553" s="1109"/>
      <c r="AG553" s="1104"/>
      <c r="AH553" s="1105"/>
      <c r="AI553" s="1105"/>
      <c r="AJ553" s="1105"/>
      <c r="AK553" s="1105"/>
      <c r="AL553" s="1105"/>
      <c r="AM553" s="1106"/>
      <c r="AN553" s="895"/>
      <c r="AO553" s="896"/>
      <c r="AP553" s="896"/>
      <c r="AQ553" s="896"/>
      <c r="AR553" s="896"/>
      <c r="AS553" s="897"/>
      <c r="AT553" s="904"/>
      <c r="AU553" s="905"/>
      <c r="AV553" s="905"/>
      <c r="AW553" s="905"/>
      <c r="AX553" s="905"/>
      <c r="AY553" s="906"/>
      <c r="AZ553" s="913"/>
      <c r="BA553" s="914"/>
      <c r="BB553" s="914"/>
      <c r="BC553" s="914"/>
      <c r="BD553" s="914"/>
      <c r="BE553" s="915"/>
    </row>
    <row r="554" spans="1:58" s="70" customFormat="1" ht="15.75" customHeight="1">
      <c r="D554" s="336" t="s">
        <v>262</v>
      </c>
      <c r="E554" s="336"/>
      <c r="F554" s="336"/>
      <c r="G554" s="336"/>
      <c r="H554" s="336"/>
      <c r="I554" s="336"/>
      <c r="J554" s="336"/>
      <c r="K554" s="336"/>
      <c r="L554" s="336"/>
      <c r="M554" s="336"/>
      <c r="N554" s="336"/>
      <c r="O554" s="336"/>
      <c r="P554" s="336"/>
      <c r="Q554" s="336"/>
      <c r="R554" s="336"/>
      <c r="S554" s="336"/>
      <c r="T554" s="336"/>
      <c r="U554" s="336"/>
      <c r="V554" s="336"/>
      <c r="W554" s="336"/>
      <c r="X554" s="336"/>
      <c r="Y554" s="336"/>
      <c r="Z554" s="336"/>
      <c r="AA554" s="336"/>
      <c r="AB554" s="336"/>
      <c r="AC554" s="336"/>
      <c r="AD554" s="336"/>
      <c r="AE554" s="336"/>
      <c r="AF554" s="336"/>
      <c r="AG554" s="336"/>
      <c r="AH554" s="336"/>
      <c r="AI554" s="336"/>
      <c r="AJ554" s="336"/>
      <c r="AK554" s="336"/>
      <c r="AL554" s="336"/>
      <c r="AM554" s="336"/>
      <c r="AN554" s="336"/>
      <c r="AO554" s="336"/>
      <c r="AP554" s="336"/>
      <c r="AQ554" s="336"/>
      <c r="AR554" s="336"/>
      <c r="AS554" s="336"/>
      <c r="AT554" s="336"/>
      <c r="AU554" s="336"/>
      <c r="AV554" s="336"/>
      <c r="AW554" s="336"/>
      <c r="AX554" s="336"/>
      <c r="AY554" s="336"/>
      <c r="AZ554" s="336"/>
      <c r="BA554" s="336"/>
      <c r="BB554" s="336"/>
      <c r="BC554" s="336"/>
      <c r="BD554" s="336"/>
      <c r="BE554" s="336"/>
      <c r="BF554" s="336"/>
    </row>
    <row r="555" spans="1:58" s="70" customFormat="1" ht="15.75" customHeight="1">
      <c r="D555" s="738" t="s">
        <v>263</v>
      </c>
      <c r="E555" s="738"/>
      <c r="F555" s="738"/>
      <c r="G555" s="738"/>
      <c r="H555" s="738"/>
      <c r="I555" s="738"/>
      <c r="J555" s="738"/>
      <c r="K555" s="738"/>
      <c r="L555" s="738"/>
      <c r="M555" s="738"/>
      <c r="N555" s="738"/>
      <c r="O555" s="738"/>
      <c r="P555" s="738"/>
      <c r="Q555" s="738"/>
      <c r="R555" s="738"/>
      <c r="S555" s="738"/>
      <c r="T555" s="738"/>
      <c r="U555" s="738"/>
      <c r="V555" s="738"/>
      <c r="W555" s="738"/>
      <c r="X555" s="738"/>
      <c r="Y555" s="738"/>
      <c r="Z555" s="738"/>
      <c r="AA555" s="738"/>
      <c r="AB555" s="738"/>
      <c r="AC555" s="738"/>
      <c r="AD555" s="738"/>
      <c r="AE555" s="738"/>
      <c r="AF555" s="738"/>
      <c r="AG555" s="738"/>
      <c r="AH555" s="738"/>
      <c r="AI555" s="738"/>
      <c r="AJ555" s="738"/>
      <c r="AK555" s="738"/>
      <c r="AL555" s="738"/>
      <c r="AM555" s="738"/>
      <c r="AN555" s="738"/>
      <c r="AO555" s="738"/>
      <c r="AP555" s="738"/>
      <c r="AQ555" s="738"/>
      <c r="AR555" s="738"/>
      <c r="AS555" s="738"/>
      <c r="AT555" s="738"/>
      <c r="AU555" s="738"/>
      <c r="AV555" s="738"/>
      <c r="AW555" s="738"/>
      <c r="AX555" s="738"/>
      <c r="AY555" s="738"/>
      <c r="AZ555" s="738"/>
      <c r="BA555" s="738"/>
      <c r="BB555" s="738"/>
      <c r="BC555" s="738"/>
      <c r="BD555" s="738"/>
      <c r="BE555" s="738"/>
      <c r="BF555" s="738"/>
    </row>
    <row r="556" spans="1:58" s="70" customFormat="1" ht="15" customHeight="1">
      <c r="D556" s="738"/>
      <c r="E556" s="738"/>
      <c r="F556" s="738"/>
      <c r="G556" s="738"/>
      <c r="H556" s="738"/>
      <c r="I556" s="738"/>
      <c r="J556" s="738"/>
      <c r="K556" s="738"/>
      <c r="L556" s="738"/>
      <c r="M556" s="738"/>
      <c r="N556" s="738"/>
      <c r="O556" s="738"/>
      <c r="P556" s="738"/>
      <c r="Q556" s="738"/>
      <c r="R556" s="738"/>
      <c r="S556" s="738"/>
      <c r="T556" s="738"/>
      <c r="U556" s="738"/>
      <c r="V556" s="738"/>
      <c r="W556" s="738"/>
      <c r="X556" s="738"/>
      <c r="Y556" s="738"/>
      <c r="Z556" s="738"/>
      <c r="AA556" s="738"/>
      <c r="AB556" s="738"/>
      <c r="AC556" s="738"/>
      <c r="AD556" s="738"/>
      <c r="AE556" s="738"/>
      <c r="AF556" s="738"/>
      <c r="AG556" s="738"/>
      <c r="AH556" s="738"/>
      <c r="AI556" s="738"/>
      <c r="AJ556" s="738"/>
      <c r="AK556" s="738"/>
      <c r="AL556" s="738"/>
      <c r="AM556" s="738"/>
      <c r="AN556" s="738"/>
      <c r="AO556" s="738"/>
      <c r="AP556" s="738"/>
      <c r="AQ556" s="738"/>
      <c r="AR556" s="738"/>
      <c r="AS556" s="738"/>
      <c r="AT556" s="738"/>
      <c r="AU556" s="738"/>
      <c r="AV556" s="738"/>
      <c r="AW556" s="738"/>
      <c r="AX556" s="738"/>
      <c r="AY556" s="738"/>
      <c r="AZ556" s="738"/>
      <c r="BA556" s="738"/>
      <c r="BB556" s="738"/>
      <c r="BC556" s="738"/>
      <c r="BD556" s="738"/>
      <c r="BE556" s="738"/>
      <c r="BF556" s="738"/>
    </row>
    <row r="557" spans="1:58" ht="6" customHeight="1">
      <c r="B557" s="9"/>
      <c r="C557" s="9"/>
      <c r="D557" s="115"/>
      <c r="E557" s="115"/>
      <c r="F557" s="115"/>
      <c r="G557" s="115"/>
      <c r="H557" s="115"/>
      <c r="I557" s="115"/>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69"/>
      <c r="AH557" s="69"/>
      <c r="AI557" s="69"/>
      <c r="AJ557" s="69"/>
      <c r="AK557" s="69"/>
      <c r="AL557" s="69"/>
      <c r="AM557" s="69"/>
      <c r="AN557" s="108"/>
      <c r="AO557" s="108"/>
      <c r="AP557" s="108"/>
      <c r="AQ557" s="108"/>
      <c r="AR557" s="108"/>
      <c r="AS557" s="108"/>
      <c r="AT557" s="108"/>
      <c r="AU557" s="108"/>
      <c r="AV557" s="108"/>
      <c r="AW557" s="108"/>
      <c r="AX557" s="108"/>
      <c r="AY557" s="108"/>
      <c r="AZ557" s="108"/>
      <c r="BA557" s="108"/>
      <c r="BB557" s="108"/>
      <c r="BC557" s="108"/>
      <c r="BD557" s="108"/>
      <c r="BE557" s="108"/>
    </row>
    <row r="558" spans="1:58" ht="15" customHeight="1">
      <c r="A558" s="6" t="s">
        <v>264</v>
      </c>
    </row>
    <row r="559" spans="1:58" ht="15" customHeight="1">
      <c r="B559" s="6" t="s">
        <v>265</v>
      </c>
    </row>
    <row r="560" spans="1:58" ht="15" customHeight="1">
      <c r="C560" s="6" t="s">
        <v>303</v>
      </c>
    </row>
    <row r="561" spans="2:63" ht="15" customHeight="1">
      <c r="B561" s="9"/>
      <c r="C561" s="45"/>
      <c r="D561" s="1110" t="s">
        <v>22</v>
      </c>
      <c r="E561" s="1111"/>
      <c r="F561" s="1111"/>
      <c r="G561" s="1111"/>
      <c r="H561" s="1111"/>
      <c r="I561" s="1111"/>
      <c r="J561" s="1111"/>
      <c r="K561" s="1111"/>
      <c r="L561" s="1111"/>
      <c r="M561" s="1111"/>
      <c r="N561" s="1111"/>
      <c r="O561" s="1111"/>
      <c r="P561" s="1111"/>
      <c r="Q561" s="1111"/>
      <c r="R561" s="1112"/>
      <c r="S561" s="289" t="s">
        <v>23</v>
      </c>
      <c r="T561" s="250"/>
      <c r="U561" s="250"/>
      <c r="V561" s="250"/>
      <c r="W561" s="250"/>
      <c r="X561" s="250"/>
      <c r="Y561" s="250"/>
      <c r="Z561" s="250"/>
      <c r="AA561" s="250"/>
      <c r="AB561" s="250"/>
      <c r="AC561" s="250"/>
      <c r="AD561" s="250"/>
      <c r="AE561" s="250"/>
      <c r="AF561" s="290"/>
      <c r="AG561" s="1026" t="s">
        <v>26</v>
      </c>
      <c r="AH561" s="286"/>
      <c r="AI561" s="286"/>
      <c r="AJ561" s="286"/>
      <c r="AK561" s="286"/>
      <c r="AL561" s="286"/>
      <c r="AM561" s="281"/>
      <c r="AN561" s="1119" t="s">
        <v>57</v>
      </c>
      <c r="AO561" s="1120"/>
      <c r="AP561" s="1120"/>
      <c r="AQ561" s="1120"/>
      <c r="AR561" s="1120"/>
      <c r="AS561" s="1121"/>
      <c r="AT561" s="916" t="s">
        <v>28</v>
      </c>
      <c r="AU561" s="917"/>
      <c r="AV561" s="917"/>
      <c r="AW561" s="917"/>
      <c r="AX561" s="917"/>
      <c r="AY561" s="918"/>
      <c r="AZ561" s="1119" t="s">
        <v>29</v>
      </c>
      <c r="BA561" s="925"/>
      <c r="BB561" s="925"/>
      <c r="BC561" s="925"/>
      <c r="BD561" s="925"/>
      <c r="BE561" s="926"/>
    </row>
    <row r="562" spans="2:63" ht="15" customHeight="1">
      <c r="B562" s="9"/>
      <c r="C562" s="45"/>
      <c r="D562" s="1113"/>
      <c r="E562" s="1114"/>
      <c r="F562" s="1114"/>
      <c r="G562" s="1114"/>
      <c r="H562" s="1114"/>
      <c r="I562" s="1114"/>
      <c r="J562" s="1114"/>
      <c r="K562" s="1114"/>
      <c r="L562" s="1114"/>
      <c r="M562" s="1114"/>
      <c r="N562" s="1114"/>
      <c r="O562" s="1114"/>
      <c r="P562" s="1114"/>
      <c r="Q562" s="1114"/>
      <c r="R562" s="1115"/>
      <c r="S562" s="230"/>
      <c r="T562" s="231"/>
      <c r="U562" s="231"/>
      <c r="V562" s="231"/>
      <c r="W562" s="231"/>
      <c r="X562" s="231"/>
      <c r="Y562" s="231"/>
      <c r="Z562" s="231"/>
      <c r="AA562" s="231"/>
      <c r="AB562" s="231"/>
      <c r="AC562" s="231"/>
      <c r="AD562" s="231"/>
      <c r="AE562" s="231"/>
      <c r="AF562" s="232"/>
      <c r="AG562" s="282"/>
      <c r="AH562" s="287"/>
      <c r="AI562" s="287"/>
      <c r="AJ562" s="287"/>
      <c r="AK562" s="287"/>
      <c r="AL562" s="287"/>
      <c r="AM562" s="283"/>
      <c r="AN562" s="1122"/>
      <c r="AO562" s="1123"/>
      <c r="AP562" s="1123"/>
      <c r="AQ562" s="1123"/>
      <c r="AR562" s="1123"/>
      <c r="AS562" s="1124"/>
      <c r="AT562" s="919"/>
      <c r="AU562" s="920"/>
      <c r="AV562" s="920"/>
      <c r="AW562" s="920"/>
      <c r="AX562" s="920"/>
      <c r="AY562" s="921"/>
      <c r="AZ562" s="927"/>
      <c r="BA562" s="928"/>
      <c r="BB562" s="928"/>
      <c r="BC562" s="928"/>
      <c r="BD562" s="928"/>
      <c r="BE562" s="929"/>
    </row>
    <row r="563" spans="2:63" ht="15" customHeight="1">
      <c r="B563" s="9"/>
      <c r="C563" s="45"/>
      <c r="D563" s="1116"/>
      <c r="E563" s="1117"/>
      <c r="F563" s="1117"/>
      <c r="G563" s="1117"/>
      <c r="H563" s="1117"/>
      <c r="I563" s="1117"/>
      <c r="J563" s="1117"/>
      <c r="K563" s="1117"/>
      <c r="L563" s="1117"/>
      <c r="M563" s="1117"/>
      <c r="N563" s="1117"/>
      <c r="O563" s="1117"/>
      <c r="P563" s="1117"/>
      <c r="Q563" s="1117"/>
      <c r="R563" s="1118"/>
      <c r="S563" s="392"/>
      <c r="T563" s="251"/>
      <c r="U563" s="251"/>
      <c r="V563" s="251"/>
      <c r="W563" s="251"/>
      <c r="X563" s="251"/>
      <c r="Y563" s="251"/>
      <c r="Z563" s="251"/>
      <c r="AA563" s="251"/>
      <c r="AB563" s="251"/>
      <c r="AC563" s="251"/>
      <c r="AD563" s="251"/>
      <c r="AE563" s="251"/>
      <c r="AF563" s="393"/>
      <c r="AG563" s="540"/>
      <c r="AH563" s="829"/>
      <c r="AI563" s="829"/>
      <c r="AJ563" s="829"/>
      <c r="AK563" s="829"/>
      <c r="AL563" s="829"/>
      <c r="AM563" s="431"/>
      <c r="AN563" s="1125"/>
      <c r="AO563" s="1126"/>
      <c r="AP563" s="1126"/>
      <c r="AQ563" s="1126"/>
      <c r="AR563" s="1126"/>
      <c r="AS563" s="1127"/>
      <c r="AT563" s="922"/>
      <c r="AU563" s="923"/>
      <c r="AV563" s="923"/>
      <c r="AW563" s="923"/>
      <c r="AX563" s="923"/>
      <c r="AY563" s="924"/>
      <c r="AZ563" s="930"/>
      <c r="BA563" s="931"/>
      <c r="BB563" s="931"/>
      <c r="BC563" s="931"/>
      <c r="BD563" s="931"/>
      <c r="BE563" s="932"/>
    </row>
    <row r="564" spans="2:63" ht="15" customHeight="1">
      <c r="B564" s="9"/>
      <c r="C564" s="45"/>
      <c r="D564" s="862"/>
      <c r="E564" s="863"/>
      <c r="F564" s="863"/>
      <c r="G564" s="863"/>
      <c r="H564" s="863"/>
      <c r="I564" s="863"/>
      <c r="J564" s="863"/>
      <c r="K564" s="863"/>
      <c r="L564" s="863"/>
      <c r="M564" s="863"/>
      <c r="N564" s="863"/>
      <c r="O564" s="863"/>
      <c r="P564" s="863"/>
      <c r="Q564" s="863"/>
      <c r="R564" s="864"/>
      <c r="S564" s="994"/>
      <c r="T564" s="995"/>
      <c r="U564" s="995"/>
      <c r="V564" s="995"/>
      <c r="W564" s="995"/>
      <c r="X564" s="995"/>
      <c r="Y564" s="995"/>
      <c r="Z564" s="995"/>
      <c r="AA564" s="995"/>
      <c r="AB564" s="995"/>
      <c r="AC564" s="995"/>
      <c r="AD564" s="995"/>
      <c r="AE564" s="995"/>
      <c r="AF564" s="996"/>
      <c r="AG564" s="1098"/>
      <c r="AH564" s="1099"/>
      <c r="AI564" s="1099"/>
      <c r="AJ564" s="1099"/>
      <c r="AK564" s="1099"/>
      <c r="AL564" s="1099"/>
      <c r="AM564" s="1100"/>
      <c r="AN564" s="889"/>
      <c r="AO564" s="890"/>
      <c r="AP564" s="890"/>
      <c r="AQ564" s="890"/>
      <c r="AR564" s="890"/>
      <c r="AS564" s="891"/>
      <c r="AT564" s="898"/>
      <c r="AU564" s="899"/>
      <c r="AV564" s="899"/>
      <c r="AW564" s="899"/>
      <c r="AX564" s="899"/>
      <c r="AY564" s="900"/>
      <c r="AZ564" s="1066">
        <f>AN564*AT564</f>
        <v>0</v>
      </c>
      <c r="BA564" s="1067"/>
      <c r="BB564" s="1067"/>
      <c r="BC564" s="1067"/>
      <c r="BD564" s="1067"/>
      <c r="BE564" s="1068"/>
    </row>
    <row r="565" spans="2:63" ht="15" customHeight="1">
      <c r="B565" s="9"/>
      <c r="C565" s="45"/>
      <c r="D565" s="865"/>
      <c r="E565" s="866"/>
      <c r="F565" s="866"/>
      <c r="G565" s="866"/>
      <c r="H565" s="866"/>
      <c r="I565" s="866"/>
      <c r="J565" s="866"/>
      <c r="K565" s="866"/>
      <c r="L565" s="866"/>
      <c r="M565" s="866"/>
      <c r="N565" s="866"/>
      <c r="O565" s="866"/>
      <c r="P565" s="866"/>
      <c r="Q565" s="866"/>
      <c r="R565" s="867"/>
      <c r="S565" s="997"/>
      <c r="T565" s="998"/>
      <c r="U565" s="998"/>
      <c r="V565" s="998"/>
      <c r="W565" s="998"/>
      <c r="X565" s="998"/>
      <c r="Y565" s="998"/>
      <c r="Z565" s="998"/>
      <c r="AA565" s="998"/>
      <c r="AB565" s="998"/>
      <c r="AC565" s="998"/>
      <c r="AD565" s="998"/>
      <c r="AE565" s="998"/>
      <c r="AF565" s="999"/>
      <c r="AG565" s="1101"/>
      <c r="AH565" s="1102"/>
      <c r="AI565" s="1102"/>
      <c r="AJ565" s="1102"/>
      <c r="AK565" s="1102"/>
      <c r="AL565" s="1102"/>
      <c r="AM565" s="1103"/>
      <c r="AN565" s="892"/>
      <c r="AO565" s="893"/>
      <c r="AP565" s="893"/>
      <c r="AQ565" s="893"/>
      <c r="AR565" s="893"/>
      <c r="AS565" s="894"/>
      <c r="AT565" s="901"/>
      <c r="AU565" s="902"/>
      <c r="AV565" s="902"/>
      <c r="AW565" s="902"/>
      <c r="AX565" s="902"/>
      <c r="AY565" s="903"/>
      <c r="AZ565" s="1069"/>
      <c r="BA565" s="1070"/>
      <c r="BB565" s="1070"/>
      <c r="BC565" s="1070"/>
      <c r="BD565" s="1070"/>
      <c r="BE565" s="1071"/>
    </row>
    <row r="566" spans="2:63" ht="15" customHeight="1">
      <c r="B566" s="9"/>
      <c r="C566" s="45"/>
      <c r="D566" s="859"/>
      <c r="E566" s="860"/>
      <c r="F566" s="860"/>
      <c r="G566" s="860"/>
      <c r="H566" s="860"/>
      <c r="I566" s="860"/>
      <c r="J566" s="860"/>
      <c r="K566" s="860"/>
      <c r="L566" s="860"/>
      <c r="M566" s="860"/>
      <c r="N566" s="860"/>
      <c r="O566" s="860"/>
      <c r="P566" s="860"/>
      <c r="Q566" s="860"/>
      <c r="R566" s="861"/>
      <c r="S566" s="1107" t="s">
        <v>84</v>
      </c>
      <c r="T566" s="1108"/>
      <c r="U566" s="1108"/>
      <c r="V566" s="1108"/>
      <c r="W566" s="1108"/>
      <c r="X566" s="1108"/>
      <c r="Y566" s="1108"/>
      <c r="Z566" s="1108"/>
      <c r="AA566" s="1108"/>
      <c r="AB566" s="1108"/>
      <c r="AC566" s="1108"/>
      <c r="AD566" s="1108"/>
      <c r="AE566" s="1108"/>
      <c r="AF566" s="1109"/>
      <c r="AG566" s="1104"/>
      <c r="AH566" s="1105"/>
      <c r="AI566" s="1105"/>
      <c r="AJ566" s="1105"/>
      <c r="AK566" s="1105"/>
      <c r="AL566" s="1105"/>
      <c r="AM566" s="1106"/>
      <c r="AN566" s="895"/>
      <c r="AO566" s="896"/>
      <c r="AP566" s="896"/>
      <c r="AQ566" s="896"/>
      <c r="AR566" s="896"/>
      <c r="AS566" s="897"/>
      <c r="AT566" s="904"/>
      <c r="AU566" s="905"/>
      <c r="AV566" s="905"/>
      <c r="AW566" s="905"/>
      <c r="AX566" s="905"/>
      <c r="AY566" s="906"/>
      <c r="AZ566" s="1072"/>
      <c r="BA566" s="1073"/>
      <c r="BB566" s="1073"/>
      <c r="BC566" s="1073"/>
      <c r="BD566" s="1073"/>
      <c r="BE566" s="1074"/>
    </row>
    <row r="567" spans="2:63" ht="15" customHeight="1">
      <c r="C567" s="6" t="s">
        <v>34</v>
      </c>
    </row>
    <row r="568" spans="2:63" ht="15" customHeight="1">
      <c r="B568" s="9"/>
      <c r="C568" s="45"/>
      <c r="D568" s="280" t="s">
        <v>22</v>
      </c>
      <c r="E568" s="566"/>
      <c r="F568" s="566"/>
      <c r="G568" s="566"/>
      <c r="H568" s="566"/>
      <c r="I568" s="566"/>
      <c r="J568" s="566"/>
      <c r="K568" s="566"/>
      <c r="L568" s="566"/>
      <c r="M568" s="566"/>
      <c r="N568" s="566"/>
      <c r="O568" s="794"/>
      <c r="P568" s="957" t="s">
        <v>266</v>
      </c>
      <c r="Q568" s="398"/>
      <c r="R568" s="398"/>
      <c r="S568" s="289" t="s">
        <v>23</v>
      </c>
      <c r="T568" s="250"/>
      <c r="U568" s="250"/>
      <c r="V568" s="250"/>
      <c r="W568" s="250"/>
      <c r="X568" s="250"/>
      <c r="Y568" s="250"/>
      <c r="Z568" s="250"/>
      <c r="AA568" s="250"/>
      <c r="AB568" s="250"/>
      <c r="AC568" s="250"/>
      <c r="AD568" s="250"/>
      <c r="AE568" s="250"/>
      <c r="AF568" s="290"/>
      <c r="AG568" s="1026" t="s">
        <v>26</v>
      </c>
      <c r="AH568" s="286"/>
      <c r="AI568" s="286"/>
      <c r="AJ568" s="286"/>
      <c r="AK568" s="286"/>
      <c r="AL568" s="286"/>
      <c r="AM568" s="281"/>
      <c r="AN568" s="732" t="s">
        <v>57</v>
      </c>
      <c r="AO568" s="801"/>
      <c r="AP568" s="801"/>
      <c r="AQ568" s="801"/>
      <c r="AR568" s="801"/>
      <c r="AS568" s="802"/>
      <c r="AT568" s="916" t="s">
        <v>28</v>
      </c>
      <c r="AU568" s="917"/>
      <c r="AV568" s="917"/>
      <c r="AW568" s="917"/>
      <c r="AX568" s="917"/>
      <c r="AY568" s="918"/>
      <c r="AZ568" s="732" t="s">
        <v>29</v>
      </c>
      <c r="BA568" s="925"/>
      <c r="BB568" s="925"/>
      <c r="BC568" s="925"/>
      <c r="BD568" s="925"/>
      <c r="BE568" s="926"/>
    </row>
    <row r="569" spans="2:63" ht="15" customHeight="1">
      <c r="B569" s="9"/>
      <c r="C569" s="45"/>
      <c r="D569" s="568"/>
      <c r="E569" s="468"/>
      <c r="F569" s="468"/>
      <c r="G569" s="468"/>
      <c r="H569" s="468"/>
      <c r="I569" s="468"/>
      <c r="J569" s="468"/>
      <c r="K569" s="468"/>
      <c r="L569" s="468"/>
      <c r="M569" s="468"/>
      <c r="N569" s="468"/>
      <c r="O569" s="469"/>
      <c r="P569" s="398"/>
      <c r="Q569" s="398"/>
      <c r="R569" s="398"/>
      <c r="S569" s="230"/>
      <c r="T569" s="231"/>
      <c r="U569" s="231"/>
      <c r="V569" s="231"/>
      <c r="W569" s="231"/>
      <c r="X569" s="231"/>
      <c r="Y569" s="231"/>
      <c r="Z569" s="231"/>
      <c r="AA569" s="231"/>
      <c r="AB569" s="231"/>
      <c r="AC569" s="231"/>
      <c r="AD569" s="231"/>
      <c r="AE569" s="231"/>
      <c r="AF569" s="232"/>
      <c r="AG569" s="282"/>
      <c r="AH569" s="287"/>
      <c r="AI569" s="287"/>
      <c r="AJ569" s="287"/>
      <c r="AK569" s="287"/>
      <c r="AL569" s="287"/>
      <c r="AM569" s="283"/>
      <c r="AN569" s="803"/>
      <c r="AO569" s="346"/>
      <c r="AP569" s="346"/>
      <c r="AQ569" s="346"/>
      <c r="AR569" s="346"/>
      <c r="AS569" s="347"/>
      <c r="AT569" s="919"/>
      <c r="AU569" s="920"/>
      <c r="AV569" s="920"/>
      <c r="AW569" s="920"/>
      <c r="AX569" s="920"/>
      <c r="AY569" s="921"/>
      <c r="AZ569" s="927"/>
      <c r="BA569" s="928"/>
      <c r="BB569" s="928"/>
      <c r="BC569" s="928"/>
      <c r="BD569" s="928"/>
      <c r="BE569" s="929"/>
    </row>
    <row r="570" spans="2:63" ht="15" customHeight="1">
      <c r="B570" s="9"/>
      <c r="C570" s="45"/>
      <c r="D570" s="795"/>
      <c r="E570" s="796"/>
      <c r="F570" s="796"/>
      <c r="G570" s="796"/>
      <c r="H570" s="796"/>
      <c r="I570" s="796"/>
      <c r="J570" s="796"/>
      <c r="K570" s="796"/>
      <c r="L570" s="796"/>
      <c r="M570" s="796"/>
      <c r="N570" s="796"/>
      <c r="O570" s="797"/>
      <c r="P570" s="398"/>
      <c r="Q570" s="398"/>
      <c r="R570" s="398"/>
      <c r="S570" s="392"/>
      <c r="T570" s="251"/>
      <c r="U570" s="251"/>
      <c r="V570" s="251"/>
      <c r="W570" s="251"/>
      <c r="X570" s="251"/>
      <c r="Y570" s="251"/>
      <c r="Z570" s="251"/>
      <c r="AA570" s="251"/>
      <c r="AB570" s="251"/>
      <c r="AC570" s="251"/>
      <c r="AD570" s="251"/>
      <c r="AE570" s="251"/>
      <c r="AF570" s="393"/>
      <c r="AG570" s="540"/>
      <c r="AH570" s="829"/>
      <c r="AI570" s="829"/>
      <c r="AJ570" s="829"/>
      <c r="AK570" s="829"/>
      <c r="AL570" s="829"/>
      <c r="AM570" s="431"/>
      <c r="AN570" s="804"/>
      <c r="AO570" s="805"/>
      <c r="AP570" s="805"/>
      <c r="AQ570" s="805"/>
      <c r="AR570" s="805"/>
      <c r="AS570" s="806"/>
      <c r="AT570" s="922"/>
      <c r="AU570" s="923"/>
      <c r="AV570" s="923"/>
      <c r="AW570" s="923"/>
      <c r="AX570" s="923"/>
      <c r="AY570" s="924"/>
      <c r="AZ570" s="930"/>
      <c r="BA570" s="931"/>
      <c r="BB570" s="931"/>
      <c r="BC570" s="931"/>
      <c r="BD570" s="931"/>
      <c r="BE570" s="932"/>
    </row>
    <row r="571" spans="2:63" ht="15" customHeight="1">
      <c r="B571" s="9"/>
      <c r="C571" s="45"/>
      <c r="D571" s="862"/>
      <c r="E571" s="863"/>
      <c r="F571" s="863"/>
      <c r="G571" s="863"/>
      <c r="H571" s="863"/>
      <c r="I571" s="863"/>
      <c r="J571" s="863"/>
      <c r="K571" s="863"/>
      <c r="L571" s="863"/>
      <c r="M571" s="863"/>
      <c r="N571" s="863"/>
      <c r="O571" s="864"/>
      <c r="P571" s="1149" t="s">
        <v>116</v>
      </c>
      <c r="Q571" s="1150"/>
      <c r="R571" s="1151"/>
      <c r="S571" s="994"/>
      <c r="T571" s="995"/>
      <c r="U571" s="995"/>
      <c r="V571" s="995"/>
      <c r="W571" s="995"/>
      <c r="X571" s="995"/>
      <c r="Y571" s="995"/>
      <c r="Z571" s="995"/>
      <c r="AA571" s="995"/>
      <c r="AB571" s="995"/>
      <c r="AC571" s="995"/>
      <c r="AD571" s="995"/>
      <c r="AE571" s="995"/>
      <c r="AF571" s="996"/>
      <c r="AG571" s="1098"/>
      <c r="AH571" s="1099"/>
      <c r="AI571" s="1099"/>
      <c r="AJ571" s="1099"/>
      <c r="AK571" s="1099"/>
      <c r="AL571" s="1099"/>
      <c r="AM571" s="1100"/>
      <c r="AN571" s="889"/>
      <c r="AO571" s="890"/>
      <c r="AP571" s="890"/>
      <c r="AQ571" s="890"/>
      <c r="AR571" s="890"/>
      <c r="AS571" s="891"/>
      <c r="AT571" s="898"/>
      <c r="AU571" s="899"/>
      <c r="AV571" s="899"/>
      <c r="AW571" s="899"/>
      <c r="AX571" s="899"/>
      <c r="AY571" s="900"/>
      <c r="AZ571" s="1066">
        <f>AN571*AT571</f>
        <v>0</v>
      </c>
      <c r="BA571" s="1067"/>
      <c r="BB571" s="1067"/>
      <c r="BC571" s="1067"/>
      <c r="BD571" s="1067"/>
      <c r="BE571" s="1068"/>
    </row>
    <row r="572" spans="2:63" ht="15" customHeight="1">
      <c r="B572" s="9"/>
      <c r="C572" s="45"/>
      <c r="D572" s="865"/>
      <c r="E572" s="866"/>
      <c r="F572" s="866"/>
      <c r="G572" s="866"/>
      <c r="H572" s="866"/>
      <c r="I572" s="866"/>
      <c r="J572" s="866"/>
      <c r="K572" s="866"/>
      <c r="L572" s="866"/>
      <c r="M572" s="866"/>
      <c r="N572" s="866"/>
      <c r="O572" s="867"/>
      <c r="P572" s="1152"/>
      <c r="Q572" s="1153"/>
      <c r="R572" s="1154"/>
      <c r="S572" s="997"/>
      <c r="T572" s="998"/>
      <c r="U572" s="998"/>
      <c r="V572" s="998"/>
      <c r="W572" s="998"/>
      <c r="X572" s="998"/>
      <c r="Y572" s="998"/>
      <c r="Z572" s="998"/>
      <c r="AA572" s="998"/>
      <c r="AB572" s="998"/>
      <c r="AC572" s="998"/>
      <c r="AD572" s="998"/>
      <c r="AE572" s="998"/>
      <c r="AF572" s="999"/>
      <c r="AG572" s="1101"/>
      <c r="AH572" s="1102"/>
      <c r="AI572" s="1102"/>
      <c r="AJ572" s="1102"/>
      <c r="AK572" s="1102"/>
      <c r="AL572" s="1102"/>
      <c r="AM572" s="1103"/>
      <c r="AN572" s="892"/>
      <c r="AO572" s="893"/>
      <c r="AP572" s="893"/>
      <c r="AQ572" s="893"/>
      <c r="AR572" s="893"/>
      <c r="AS572" s="894"/>
      <c r="AT572" s="901"/>
      <c r="AU572" s="902"/>
      <c r="AV572" s="902"/>
      <c r="AW572" s="902"/>
      <c r="AX572" s="902"/>
      <c r="AY572" s="903"/>
      <c r="AZ572" s="1069"/>
      <c r="BA572" s="1070"/>
      <c r="BB572" s="1070"/>
      <c r="BC572" s="1070"/>
      <c r="BD572" s="1070"/>
      <c r="BE572" s="1071"/>
    </row>
    <row r="573" spans="2:63" ht="15" customHeight="1">
      <c r="B573" s="9"/>
      <c r="C573" s="45"/>
      <c r="D573" s="859"/>
      <c r="E573" s="860"/>
      <c r="F573" s="860"/>
      <c r="G573" s="860"/>
      <c r="H573" s="860"/>
      <c r="I573" s="860"/>
      <c r="J573" s="860"/>
      <c r="K573" s="860"/>
      <c r="L573" s="860"/>
      <c r="M573" s="860"/>
      <c r="N573" s="860"/>
      <c r="O573" s="861"/>
      <c r="P573" s="1155"/>
      <c r="Q573" s="1156"/>
      <c r="R573" s="1157"/>
      <c r="S573" s="1107" t="s">
        <v>84</v>
      </c>
      <c r="T573" s="1108"/>
      <c r="U573" s="1108"/>
      <c r="V573" s="1108"/>
      <c r="W573" s="1108"/>
      <c r="X573" s="1108"/>
      <c r="Y573" s="1108"/>
      <c r="Z573" s="1108"/>
      <c r="AA573" s="1108"/>
      <c r="AB573" s="1108"/>
      <c r="AC573" s="1108"/>
      <c r="AD573" s="1108"/>
      <c r="AE573" s="1108"/>
      <c r="AF573" s="1109"/>
      <c r="AG573" s="1104"/>
      <c r="AH573" s="1105"/>
      <c r="AI573" s="1105"/>
      <c r="AJ573" s="1105"/>
      <c r="AK573" s="1105"/>
      <c r="AL573" s="1105"/>
      <c r="AM573" s="1106"/>
      <c r="AN573" s="895"/>
      <c r="AO573" s="896"/>
      <c r="AP573" s="896"/>
      <c r="AQ573" s="896"/>
      <c r="AR573" s="896"/>
      <c r="AS573" s="897"/>
      <c r="AT573" s="904"/>
      <c r="AU573" s="905"/>
      <c r="AV573" s="905"/>
      <c r="AW573" s="905"/>
      <c r="AX573" s="905"/>
      <c r="AY573" s="906"/>
      <c r="AZ573" s="1072"/>
      <c r="BA573" s="1073"/>
      <c r="BB573" s="1073"/>
      <c r="BC573" s="1073"/>
      <c r="BD573" s="1073"/>
      <c r="BE573" s="1074"/>
    </row>
    <row r="574" spans="2:63" ht="15" customHeight="1">
      <c r="B574" s="9"/>
      <c r="C574" s="45"/>
      <c r="D574" s="862"/>
      <c r="E574" s="863"/>
      <c r="F574" s="863"/>
      <c r="G574" s="863"/>
      <c r="H574" s="863"/>
      <c r="I574" s="863"/>
      <c r="J574" s="863"/>
      <c r="K574" s="863"/>
      <c r="L574" s="863"/>
      <c r="M574" s="863"/>
      <c r="N574" s="863"/>
      <c r="O574" s="864"/>
      <c r="P574" s="1139" t="s">
        <v>267</v>
      </c>
      <c r="Q574" s="1140"/>
      <c r="R574" s="1141"/>
      <c r="S574" s="677"/>
      <c r="T574" s="678"/>
      <c r="U574" s="678"/>
      <c r="V574" s="678"/>
      <c r="W574" s="678"/>
      <c r="X574" s="678"/>
      <c r="Y574" s="678"/>
      <c r="Z574" s="678"/>
      <c r="AA574" s="678"/>
      <c r="AB574" s="678"/>
      <c r="AC574" s="678"/>
      <c r="AD574" s="678"/>
      <c r="AE574" s="678"/>
      <c r="AF574" s="679"/>
      <c r="AG574" s="1098"/>
      <c r="AH574" s="1099"/>
      <c r="AI574" s="1099"/>
      <c r="AJ574" s="1099"/>
      <c r="AK574" s="1099"/>
      <c r="AL574" s="1099"/>
      <c r="AM574" s="1100"/>
      <c r="AN574" s="889"/>
      <c r="AO574" s="890"/>
      <c r="AP574" s="890"/>
      <c r="AQ574" s="890"/>
      <c r="AR574" s="890"/>
      <c r="AS574" s="891"/>
      <c r="AT574" s="898"/>
      <c r="AU574" s="899"/>
      <c r="AV574" s="899"/>
      <c r="AW574" s="899"/>
      <c r="AX574" s="899"/>
      <c r="AY574" s="900"/>
      <c r="AZ574" s="1066">
        <f>AN574*AT574</f>
        <v>0</v>
      </c>
      <c r="BA574" s="1067"/>
      <c r="BB574" s="1067"/>
      <c r="BC574" s="1067"/>
      <c r="BD574" s="1067"/>
      <c r="BE574" s="1068"/>
    </row>
    <row r="575" spans="2:63" ht="15" customHeight="1">
      <c r="B575" s="9"/>
      <c r="C575" s="45"/>
      <c r="D575" s="865"/>
      <c r="E575" s="866"/>
      <c r="F575" s="866"/>
      <c r="G575" s="866"/>
      <c r="H575" s="866"/>
      <c r="I575" s="866"/>
      <c r="J575" s="866"/>
      <c r="K575" s="866"/>
      <c r="L575" s="866"/>
      <c r="M575" s="866"/>
      <c r="N575" s="866"/>
      <c r="O575" s="867"/>
      <c r="P575" s="1142"/>
      <c r="Q575" s="1143"/>
      <c r="R575" s="1144"/>
      <c r="S575" s="680"/>
      <c r="T575" s="681"/>
      <c r="U575" s="681"/>
      <c r="V575" s="681"/>
      <c r="W575" s="681"/>
      <c r="X575" s="681"/>
      <c r="Y575" s="681"/>
      <c r="Z575" s="681"/>
      <c r="AA575" s="681"/>
      <c r="AB575" s="681"/>
      <c r="AC575" s="681"/>
      <c r="AD575" s="681"/>
      <c r="AE575" s="681"/>
      <c r="AF575" s="682"/>
      <c r="AG575" s="1101"/>
      <c r="AH575" s="1102"/>
      <c r="AI575" s="1102"/>
      <c r="AJ575" s="1102"/>
      <c r="AK575" s="1102"/>
      <c r="AL575" s="1102"/>
      <c r="AM575" s="1103"/>
      <c r="AN575" s="892"/>
      <c r="AO575" s="893"/>
      <c r="AP575" s="893"/>
      <c r="AQ575" s="893"/>
      <c r="AR575" s="893"/>
      <c r="AS575" s="894"/>
      <c r="AT575" s="901"/>
      <c r="AU575" s="902"/>
      <c r="AV575" s="902"/>
      <c r="AW575" s="902"/>
      <c r="AX575" s="902"/>
      <c r="AY575" s="903"/>
      <c r="AZ575" s="1069"/>
      <c r="BA575" s="1070"/>
      <c r="BB575" s="1070"/>
      <c r="BC575" s="1070"/>
      <c r="BD575" s="1070"/>
      <c r="BE575" s="1071"/>
    </row>
    <row r="576" spans="2:63" ht="15" customHeight="1">
      <c r="B576" s="9"/>
      <c r="C576" s="45"/>
      <c r="D576" s="859"/>
      <c r="E576" s="860"/>
      <c r="F576" s="860"/>
      <c r="G576" s="860"/>
      <c r="H576" s="860"/>
      <c r="I576" s="860"/>
      <c r="J576" s="860"/>
      <c r="K576" s="860"/>
      <c r="L576" s="860"/>
      <c r="M576" s="860"/>
      <c r="N576" s="860"/>
      <c r="O576" s="861"/>
      <c r="P576" s="1145"/>
      <c r="Q576" s="1146"/>
      <c r="R576" s="1147"/>
      <c r="S576" s="1107" t="s">
        <v>84</v>
      </c>
      <c r="T576" s="1108"/>
      <c r="U576" s="1108"/>
      <c r="V576" s="1108"/>
      <c r="W576" s="1108"/>
      <c r="X576" s="1108"/>
      <c r="Y576" s="1108"/>
      <c r="Z576" s="1108"/>
      <c r="AA576" s="1108"/>
      <c r="AB576" s="1108"/>
      <c r="AC576" s="1108"/>
      <c r="AD576" s="1108"/>
      <c r="AE576" s="1108"/>
      <c r="AF576" s="1109"/>
      <c r="AG576" s="1104"/>
      <c r="AH576" s="1105"/>
      <c r="AI576" s="1105"/>
      <c r="AJ576" s="1105"/>
      <c r="AK576" s="1105"/>
      <c r="AL576" s="1105"/>
      <c r="AM576" s="1106"/>
      <c r="AN576" s="895"/>
      <c r="AO576" s="896"/>
      <c r="AP576" s="896"/>
      <c r="AQ576" s="896"/>
      <c r="AR576" s="896"/>
      <c r="AS576" s="897"/>
      <c r="AT576" s="904"/>
      <c r="AU576" s="905"/>
      <c r="AV576" s="905"/>
      <c r="AW576" s="905"/>
      <c r="AX576" s="905"/>
      <c r="AY576" s="906"/>
      <c r="AZ576" s="1072"/>
      <c r="BA576" s="1073"/>
      <c r="BB576" s="1073"/>
      <c r="BC576" s="1073"/>
      <c r="BD576" s="1073"/>
      <c r="BE576" s="1074"/>
      <c r="BF576" s="64"/>
      <c r="BG576" s="9"/>
      <c r="BH576" s="9"/>
      <c r="BI576" s="9"/>
      <c r="BJ576" s="9"/>
      <c r="BK576" s="9"/>
    </row>
    <row r="577" spans="1:63" ht="15" customHeight="1">
      <c r="B577" s="9"/>
      <c r="C577" s="9"/>
      <c r="D577" s="1131"/>
      <c r="E577" s="1131"/>
      <c r="F577" s="1131"/>
      <c r="G577" s="1131"/>
      <c r="H577" s="1131"/>
      <c r="I577" s="1131"/>
      <c r="J577" s="1131"/>
      <c r="K577" s="1131"/>
      <c r="L577" s="1131"/>
      <c r="M577" s="1131"/>
      <c r="N577" s="1131"/>
      <c r="O577" s="1131"/>
      <c r="P577" s="1131"/>
      <c r="Q577" s="1131"/>
      <c r="R577" s="1131"/>
      <c r="S577" s="1131"/>
      <c r="T577" s="1131"/>
      <c r="U577" s="1131"/>
      <c r="V577" s="1131"/>
      <c r="W577" s="1131"/>
      <c r="X577" s="1131"/>
      <c r="Y577" s="1131"/>
      <c r="Z577" s="1131"/>
      <c r="AA577" s="1131"/>
      <c r="AB577" s="1131"/>
      <c r="AC577" s="1131"/>
      <c r="AD577" s="1131"/>
      <c r="AE577" s="1131"/>
      <c r="AF577" s="1131"/>
      <c r="AG577" s="1131"/>
      <c r="AH577" s="1131"/>
      <c r="AI577" s="1131"/>
      <c r="AJ577" s="1131"/>
      <c r="AK577" s="1131"/>
      <c r="AL577" s="1131"/>
      <c r="AM577" s="1131"/>
      <c r="AN577" s="1131"/>
      <c r="AO577" s="1131"/>
      <c r="AP577" s="1131"/>
      <c r="AQ577" s="1131"/>
      <c r="AR577" s="1131"/>
      <c r="AS577" s="1131"/>
      <c r="AT577" s="1131"/>
      <c r="AU577" s="1131"/>
      <c r="AV577" s="1131"/>
      <c r="AW577" s="1131"/>
      <c r="AX577" s="1131"/>
      <c r="AY577" s="1131"/>
      <c r="AZ577" s="1131"/>
      <c r="BA577" s="1131"/>
      <c r="BB577" s="1131"/>
      <c r="BC577" s="1131"/>
      <c r="BD577" s="1131"/>
      <c r="BE577" s="1131"/>
      <c r="BF577" s="1132"/>
      <c r="BG577" s="1132"/>
      <c r="BH577" s="74"/>
      <c r="BI577" s="74"/>
      <c r="BJ577" s="74"/>
      <c r="BK577" s="74"/>
    </row>
    <row r="578" spans="1:63" ht="3" customHeight="1">
      <c r="B578" s="9"/>
      <c r="C578" s="9"/>
      <c r="D578" s="69"/>
      <c r="E578" s="115"/>
      <c r="F578" s="115"/>
      <c r="G578" s="115"/>
      <c r="H578" s="115"/>
      <c r="I578" s="115"/>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69"/>
      <c r="AH578" s="69"/>
      <c r="AI578" s="69"/>
      <c r="AJ578" s="69"/>
      <c r="AK578" s="69"/>
      <c r="AL578" s="69"/>
      <c r="AM578" s="69"/>
      <c r="AN578" s="108"/>
      <c r="AO578" s="108"/>
      <c r="AP578" s="108"/>
      <c r="AQ578" s="108"/>
      <c r="AR578" s="108"/>
      <c r="AS578" s="108"/>
      <c r="AT578" s="108"/>
      <c r="AU578" s="108"/>
      <c r="AV578" s="108"/>
      <c r="AW578" s="108"/>
      <c r="AX578" s="108"/>
      <c r="AY578" s="108"/>
      <c r="AZ578" s="108"/>
      <c r="BA578" s="108"/>
      <c r="BB578" s="108"/>
      <c r="BC578" s="108"/>
      <c r="BD578" s="108"/>
      <c r="BE578" s="108"/>
    </row>
    <row r="579" spans="1:63" ht="15" customHeight="1">
      <c r="A579" s="6" t="s">
        <v>269</v>
      </c>
    </row>
    <row r="580" spans="1:63" ht="15" customHeight="1">
      <c r="B580" s="6" t="s">
        <v>270</v>
      </c>
    </row>
    <row r="581" spans="1:63" ht="15" customHeight="1">
      <c r="D581" s="41" t="s">
        <v>80</v>
      </c>
    </row>
    <row r="582" spans="1:63" ht="15" customHeight="1">
      <c r="B582" s="9"/>
      <c r="C582" s="45"/>
      <c r="D582" s="289" t="s">
        <v>23</v>
      </c>
      <c r="E582" s="250"/>
      <c r="F582" s="250"/>
      <c r="G582" s="250"/>
      <c r="H582" s="250"/>
      <c r="I582" s="250"/>
      <c r="J582" s="250"/>
      <c r="K582" s="250"/>
      <c r="L582" s="250"/>
      <c r="M582" s="250"/>
      <c r="N582" s="250"/>
      <c r="O582" s="250"/>
      <c r="P582" s="250"/>
      <c r="Q582" s="250"/>
      <c r="R582" s="250"/>
      <c r="S582" s="250"/>
      <c r="T582" s="250"/>
      <c r="U582" s="250"/>
      <c r="V582" s="250"/>
      <c r="W582" s="250"/>
      <c r="X582" s="250"/>
      <c r="Y582" s="250"/>
      <c r="Z582" s="290"/>
      <c r="AA582" s="1133" t="s">
        <v>26</v>
      </c>
      <c r="AB582" s="1134"/>
      <c r="AC582" s="1134"/>
      <c r="AD582" s="1134"/>
      <c r="AE582" s="1134"/>
      <c r="AF582" s="1134"/>
      <c r="AG582" s="280" t="s">
        <v>191</v>
      </c>
      <c r="AH582" s="250"/>
      <c r="AI582" s="250"/>
      <c r="AJ582" s="250"/>
      <c r="AK582" s="250"/>
      <c r="AL582" s="250"/>
      <c r="AM582" s="290"/>
      <c r="AN582" s="1136" t="s">
        <v>192</v>
      </c>
      <c r="AO582" s="1136"/>
      <c r="AP582" s="1136"/>
      <c r="AQ582" s="1136"/>
      <c r="AR582" s="1136"/>
      <c r="AS582" s="1136"/>
      <c r="AT582" s="1136"/>
      <c r="AU582" s="1137" t="s">
        <v>271</v>
      </c>
      <c r="AV582" s="1137"/>
      <c r="AW582" s="1137"/>
      <c r="AX582" s="1137"/>
      <c r="AY582" s="1137"/>
      <c r="AZ582" s="1137"/>
      <c r="BA582" s="75"/>
      <c r="BB582" s="76"/>
      <c r="BC582" s="76"/>
      <c r="BD582" s="76"/>
      <c r="BE582" s="76"/>
      <c r="BF582" s="76"/>
    </row>
    <row r="583" spans="1:63" ht="15" customHeight="1">
      <c r="B583" s="9"/>
      <c r="C583" s="45"/>
      <c r="D583" s="230"/>
      <c r="E583" s="231"/>
      <c r="F583" s="231"/>
      <c r="G583" s="231"/>
      <c r="H583" s="231"/>
      <c r="I583" s="231"/>
      <c r="J583" s="231"/>
      <c r="K583" s="231"/>
      <c r="L583" s="231"/>
      <c r="M583" s="231"/>
      <c r="N583" s="231"/>
      <c r="O583" s="231"/>
      <c r="P583" s="231"/>
      <c r="Q583" s="231"/>
      <c r="R583" s="231"/>
      <c r="S583" s="231"/>
      <c r="T583" s="231"/>
      <c r="U583" s="231"/>
      <c r="V583" s="231"/>
      <c r="W583" s="231"/>
      <c r="X583" s="231"/>
      <c r="Y583" s="231"/>
      <c r="Z583" s="232"/>
      <c r="AA583" s="1134"/>
      <c r="AB583" s="1134"/>
      <c r="AC583" s="1134"/>
      <c r="AD583" s="1134"/>
      <c r="AE583" s="1134"/>
      <c r="AF583" s="1134"/>
      <c r="AG583" s="230"/>
      <c r="AH583" s="231"/>
      <c r="AI583" s="231"/>
      <c r="AJ583" s="231"/>
      <c r="AK583" s="231"/>
      <c r="AL583" s="231"/>
      <c r="AM583" s="232"/>
      <c r="AN583" s="1136"/>
      <c r="AO583" s="1136"/>
      <c r="AP583" s="1136"/>
      <c r="AQ583" s="1136"/>
      <c r="AR583" s="1136"/>
      <c r="AS583" s="1136"/>
      <c r="AT583" s="1136"/>
      <c r="AU583" s="1137"/>
      <c r="AV583" s="1137"/>
      <c r="AW583" s="1137"/>
      <c r="AX583" s="1137"/>
      <c r="AY583" s="1137"/>
      <c r="AZ583" s="1138"/>
      <c r="BA583" s="127"/>
      <c r="BB583" s="92"/>
      <c r="BC583" s="92"/>
      <c r="BD583" s="92"/>
      <c r="BE583" s="92"/>
      <c r="BF583" s="92"/>
      <c r="BG583" s="9"/>
      <c r="BH583" s="9"/>
    </row>
    <row r="584" spans="1:63" ht="15" customHeight="1">
      <c r="B584" s="9"/>
      <c r="C584" s="45"/>
      <c r="D584" s="392"/>
      <c r="E584" s="251"/>
      <c r="F584" s="251"/>
      <c r="G584" s="251"/>
      <c r="H584" s="251"/>
      <c r="I584" s="251"/>
      <c r="J584" s="251"/>
      <c r="K584" s="251"/>
      <c r="L584" s="251"/>
      <c r="M584" s="251"/>
      <c r="N584" s="251"/>
      <c r="O584" s="251"/>
      <c r="P584" s="251"/>
      <c r="Q584" s="251"/>
      <c r="R584" s="251"/>
      <c r="S584" s="251"/>
      <c r="T584" s="251"/>
      <c r="U584" s="251"/>
      <c r="V584" s="251"/>
      <c r="W584" s="251"/>
      <c r="X584" s="251"/>
      <c r="Y584" s="251"/>
      <c r="Z584" s="393"/>
      <c r="AA584" s="1135"/>
      <c r="AB584" s="1134"/>
      <c r="AC584" s="1134"/>
      <c r="AD584" s="1134"/>
      <c r="AE584" s="1134"/>
      <c r="AF584" s="1134"/>
      <c r="AG584" s="392"/>
      <c r="AH584" s="251"/>
      <c r="AI584" s="251"/>
      <c r="AJ584" s="251"/>
      <c r="AK584" s="251"/>
      <c r="AL584" s="251"/>
      <c r="AM584" s="393"/>
      <c r="AN584" s="1136"/>
      <c r="AO584" s="1136"/>
      <c r="AP584" s="1136"/>
      <c r="AQ584" s="1136"/>
      <c r="AR584" s="1136"/>
      <c r="AS584" s="1136"/>
      <c r="AT584" s="1136"/>
      <c r="AU584" s="1137"/>
      <c r="AV584" s="1137"/>
      <c r="AW584" s="1137"/>
      <c r="AX584" s="1137"/>
      <c r="AY584" s="1137"/>
      <c r="AZ584" s="1138"/>
      <c r="BA584" s="127"/>
      <c r="BB584" s="92"/>
      <c r="BC584" s="92"/>
      <c r="BD584" s="92"/>
      <c r="BE584" s="92"/>
      <c r="BF584" s="92"/>
      <c r="BG584" s="9"/>
      <c r="BH584" s="9"/>
    </row>
    <row r="585" spans="1:63" s="155" customFormat="1" ht="15.75" customHeight="1">
      <c r="B585" s="156"/>
      <c r="C585" s="157"/>
      <c r="D585" s="994"/>
      <c r="E585" s="995"/>
      <c r="F585" s="995"/>
      <c r="G585" s="995"/>
      <c r="H585" s="995"/>
      <c r="I585" s="995"/>
      <c r="J585" s="995"/>
      <c r="K585" s="995"/>
      <c r="L585" s="995"/>
      <c r="M585" s="995"/>
      <c r="N585" s="995"/>
      <c r="O585" s="995"/>
      <c r="P585" s="995"/>
      <c r="Q585" s="995"/>
      <c r="R585" s="995"/>
      <c r="S585" s="995"/>
      <c r="T585" s="995"/>
      <c r="U585" s="995"/>
      <c r="V585" s="995"/>
      <c r="W585" s="995"/>
      <c r="X585" s="995"/>
      <c r="Y585" s="995"/>
      <c r="Z585" s="996"/>
      <c r="AA585" s="751"/>
      <c r="AB585" s="752"/>
      <c r="AC585" s="752"/>
      <c r="AD585" s="752"/>
      <c r="AE585" s="752"/>
      <c r="AF585" s="753"/>
      <c r="AG585" s="889"/>
      <c r="AH585" s="890"/>
      <c r="AI585" s="890"/>
      <c r="AJ585" s="890"/>
      <c r="AK585" s="890"/>
      <c r="AL585" s="890"/>
      <c r="AM585" s="891"/>
      <c r="AN585" s="1161"/>
      <c r="AO585" s="1161"/>
      <c r="AP585" s="1161"/>
      <c r="AQ585" s="1161"/>
      <c r="AR585" s="1161"/>
      <c r="AS585" s="1161"/>
      <c r="AT585" s="1161"/>
      <c r="AU585" s="907">
        <f>AG585*AN585</f>
        <v>0</v>
      </c>
      <c r="AV585" s="908"/>
      <c r="AW585" s="908"/>
      <c r="AX585" s="908"/>
      <c r="AY585" s="908"/>
      <c r="AZ585" s="908"/>
      <c r="BA585" s="164"/>
      <c r="BB585" s="165"/>
      <c r="BC585" s="165"/>
      <c r="BD585" s="165"/>
      <c r="BE585" s="166"/>
      <c r="BF585" s="166"/>
      <c r="BG585" s="1148"/>
      <c r="BH585" s="1148"/>
    </row>
    <row r="586" spans="1:63" s="155" customFormat="1" ht="15.75" customHeight="1">
      <c r="B586" s="156"/>
      <c r="C586" s="157"/>
      <c r="D586" s="1158"/>
      <c r="E586" s="1159"/>
      <c r="F586" s="1159"/>
      <c r="G586" s="1159"/>
      <c r="H586" s="1159"/>
      <c r="I586" s="1159"/>
      <c r="J586" s="1159"/>
      <c r="K586" s="1159"/>
      <c r="L586" s="1159"/>
      <c r="M586" s="1159"/>
      <c r="N586" s="1159"/>
      <c r="O586" s="1159"/>
      <c r="P586" s="1159"/>
      <c r="Q586" s="1159"/>
      <c r="R586" s="1159"/>
      <c r="S586" s="1159"/>
      <c r="T586" s="1159"/>
      <c r="U586" s="1159"/>
      <c r="V586" s="1159"/>
      <c r="W586" s="1159"/>
      <c r="X586" s="1159"/>
      <c r="Y586" s="1159"/>
      <c r="Z586" s="1160"/>
      <c r="AA586" s="757"/>
      <c r="AB586" s="758"/>
      <c r="AC586" s="758"/>
      <c r="AD586" s="758"/>
      <c r="AE586" s="758"/>
      <c r="AF586" s="759"/>
      <c r="AG586" s="895"/>
      <c r="AH586" s="896"/>
      <c r="AI586" s="896"/>
      <c r="AJ586" s="896"/>
      <c r="AK586" s="896"/>
      <c r="AL586" s="896"/>
      <c r="AM586" s="897"/>
      <c r="AN586" s="1161"/>
      <c r="AO586" s="1161"/>
      <c r="AP586" s="1161"/>
      <c r="AQ586" s="1161"/>
      <c r="AR586" s="1161"/>
      <c r="AS586" s="1161"/>
      <c r="AT586" s="1161"/>
      <c r="AU586" s="913"/>
      <c r="AV586" s="914"/>
      <c r="AW586" s="914"/>
      <c r="AX586" s="914"/>
      <c r="AY586" s="914"/>
      <c r="AZ586" s="914"/>
      <c r="BA586" s="164"/>
      <c r="BB586" s="165"/>
      <c r="BC586" s="165"/>
      <c r="BD586" s="165"/>
      <c r="BE586" s="166"/>
      <c r="BF586" s="166"/>
      <c r="BG586" s="1148"/>
      <c r="BH586" s="1148"/>
    </row>
    <row r="587" spans="1:63" s="155" customFormat="1" ht="15.75" customHeight="1">
      <c r="B587" s="156"/>
      <c r="C587" s="157"/>
      <c r="D587" s="994"/>
      <c r="E587" s="995"/>
      <c r="F587" s="995"/>
      <c r="G587" s="995"/>
      <c r="H587" s="995"/>
      <c r="I587" s="995"/>
      <c r="J587" s="995"/>
      <c r="K587" s="995"/>
      <c r="L587" s="995"/>
      <c r="M587" s="995"/>
      <c r="N587" s="995"/>
      <c r="O587" s="995"/>
      <c r="P587" s="995"/>
      <c r="Q587" s="995"/>
      <c r="R587" s="995"/>
      <c r="S587" s="995"/>
      <c r="T587" s="995"/>
      <c r="U587" s="995"/>
      <c r="V587" s="995"/>
      <c r="W587" s="995"/>
      <c r="X587" s="995"/>
      <c r="Y587" s="995"/>
      <c r="Z587" s="996"/>
      <c r="AA587" s="751"/>
      <c r="AB587" s="752"/>
      <c r="AC587" s="752"/>
      <c r="AD587" s="752"/>
      <c r="AE587" s="752"/>
      <c r="AF587" s="753"/>
      <c r="AG587" s="889"/>
      <c r="AH587" s="890"/>
      <c r="AI587" s="890"/>
      <c r="AJ587" s="890"/>
      <c r="AK587" s="890"/>
      <c r="AL587" s="890"/>
      <c r="AM587" s="891"/>
      <c r="AN587" s="1161"/>
      <c r="AO587" s="1161"/>
      <c r="AP587" s="1161"/>
      <c r="AQ587" s="1161"/>
      <c r="AR587" s="1161"/>
      <c r="AS587" s="1161"/>
      <c r="AT587" s="1161"/>
      <c r="AU587" s="907">
        <f>AG587*AN587</f>
        <v>0</v>
      </c>
      <c r="AV587" s="908"/>
      <c r="AW587" s="908"/>
      <c r="AX587" s="908"/>
      <c r="AY587" s="908"/>
      <c r="AZ587" s="908"/>
      <c r="BA587" s="164"/>
      <c r="BB587" s="165"/>
      <c r="BC587" s="165"/>
      <c r="BD587" s="165"/>
      <c r="BE587" s="166"/>
      <c r="BF587" s="166"/>
      <c r="BG587" s="1148"/>
      <c r="BH587" s="1148"/>
    </row>
    <row r="588" spans="1:63" s="155" customFormat="1" ht="15.75" customHeight="1">
      <c r="B588" s="156"/>
      <c r="C588" s="157"/>
      <c r="D588" s="1158"/>
      <c r="E588" s="1159"/>
      <c r="F588" s="1159"/>
      <c r="G588" s="1159"/>
      <c r="H588" s="1159"/>
      <c r="I588" s="1159"/>
      <c r="J588" s="1159"/>
      <c r="K588" s="1159"/>
      <c r="L588" s="1159"/>
      <c r="M588" s="1159"/>
      <c r="N588" s="1159"/>
      <c r="O588" s="1159"/>
      <c r="P588" s="1159"/>
      <c r="Q588" s="1159"/>
      <c r="R588" s="1159"/>
      <c r="S588" s="1159"/>
      <c r="T588" s="1159"/>
      <c r="U588" s="1159"/>
      <c r="V588" s="1159"/>
      <c r="W588" s="1159"/>
      <c r="X588" s="1159"/>
      <c r="Y588" s="1159"/>
      <c r="Z588" s="1160"/>
      <c r="AA588" s="757"/>
      <c r="AB588" s="758"/>
      <c r="AC588" s="758"/>
      <c r="AD588" s="758"/>
      <c r="AE588" s="758"/>
      <c r="AF588" s="759"/>
      <c r="AG588" s="895"/>
      <c r="AH588" s="896"/>
      <c r="AI588" s="896"/>
      <c r="AJ588" s="896"/>
      <c r="AK588" s="896"/>
      <c r="AL588" s="896"/>
      <c r="AM588" s="897"/>
      <c r="AN588" s="1161"/>
      <c r="AO588" s="1161"/>
      <c r="AP588" s="1161"/>
      <c r="AQ588" s="1161"/>
      <c r="AR588" s="1161"/>
      <c r="AS588" s="1161"/>
      <c r="AT588" s="1161"/>
      <c r="AU588" s="913"/>
      <c r="AV588" s="914"/>
      <c r="AW588" s="914"/>
      <c r="AX588" s="914"/>
      <c r="AY588" s="914"/>
      <c r="AZ588" s="914"/>
      <c r="BA588" s="164"/>
      <c r="BB588" s="165"/>
      <c r="BC588" s="165"/>
      <c r="BD588" s="165"/>
      <c r="BE588" s="166"/>
      <c r="BF588" s="166"/>
      <c r="BG588" s="1148"/>
      <c r="BH588" s="1148"/>
    </row>
    <row r="589" spans="1:63" s="155" customFormat="1" ht="15.75" customHeight="1">
      <c r="B589" s="156"/>
      <c r="C589" s="157"/>
      <c r="D589" s="994"/>
      <c r="E589" s="995"/>
      <c r="F589" s="995"/>
      <c r="G589" s="995"/>
      <c r="H589" s="995"/>
      <c r="I589" s="995"/>
      <c r="J589" s="995"/>
      <c r="K589" s="995"/>
      <c r="L589" s="995"/>
      <c r="M589" s="995"/>
      <c r="N589" s="995"/>
      <c r="O589" s="995"/>
      <c r="P589" s="995"/>
      <c r="Q589" s="995"/>
      <c r="R589" s="995"/>
      <c r="S589" s="995"/>
      <c r="T589" s="995"/>
      <c r="U589" s="995"/>
      <c r="V589" s="995"/>
      <c r="W589" s="995"/>
      <c r="X589" s="995"/>
      <c r="Y589" s="995"/>
      <c r="Z589" s="996"/>
      <c r="AA589" s="751"/>
      <c r="AB589" s="752"/>
      <c r="AC589" s="752"/>
      <c r="AD589" s="752"/>
      <c r="AE589" s="752"/>
      <c r="AF589" s="753"/>
      <c r="AG589" s="889"/>
      <c r="AH589" s="890"/>
      <c r="AI589" s="890"/>
      <c r="AJ589" s="890"/>
      <c r="AK589" s="890"/>
      <c r="AL589" s="890"/>
      <c r="AM589" s="891"/>
      <c r="AN589" s="1161"/>
      <c r="AO589" s="1161"/>
      <c r="AP589" s="1161"/>
      <c r="AQ589" s="1161"/>
      <c r="AR589" s="1161"/>
      <c r="AS589" s="1161"/>
      <c r="AT589" s="1161"/>
      <c r="AU589" s="907">
        <f>AG589*AN589</f>
        <v>0</v>
      </c>
      <c r="AV589" s="908"/>
      <c r="AW589" s="908"/>
      <c r="AX589" s="908"/>
      <c r="AY589" s="908"/>
      <c r="AZ589" s="908"/>
      <c r="BA589" s="164"/>
      <c r="BB589" s="165"/>
      <c r="BC589" s="165"/>
      <c r="BD589" s="165"/>
      <c r="BE589" s="166"/>
      <c r="BF589" s="166"/>
      <c r="BG589" s="1148"/>
      <c r="BH589" s="1148"/>
    </row>
    <row r="590" spans="1:63" s="155" customFormat="1" ht="15.75" customHeight="1">
      <c r="B590" s="156"/>
      <c r="C590" s="157"/>
      <c r="D590" s="1158"/>
      <c r="E590" s="1159"/>
      <c r="F590" s="1159"/>
      <c r="G590" s="1159"/>
      <c r="H590" s="1159"/>
      <c r="I590" s="1159"/>
      <c r="J590" s="1159"/>
      <c r="K590" s="1159"/>
      <c r="L590" s="1159"/>
      <c r="M590" s="1159"/>
      <c r="N590" s="1159"/>
      <c r="O590" s="1159"/>
      <c r="P590" s="1159"/>
      <c r="Q590" s="1159"/>
      <c r="R590" s="1159"/>
      <c r="S590" s="1159"/>
      <c r="T590" s="1159"/>
      <c r="U590" s="1159"/>
      <c r="V590" s="1159"/>
      <c r="W590" s="1159"/>
      <c r="X590" s="1159"/>
      <c r="Y590" s="1159"/>
      <c r="Z590" s="1160"/>
      <c r="AA590" s="757"/>
      <c r="AB590" s="758"/>
      <c r="AC590" s="758"/>
      <c r="AD590" s="758"/>
      <c r="AE590" s="758"/>
      <c r="AF590" s="759"/>
      <c r="AG590" s="895"/>
      <c r="AH590" s="896"/>
      <c r="AI590" s="896"/>
      <c r="AJ590" s="896"/>
      <c r="AK590" s="896"/>
      <c r="AL590" s="896"/>
      <c r="AM590" s="897"/>
      <c r="AN590" s="1161"/>
      <c r="AO590" s="1161"/>
      <c r="AP590" s="1161"/>
      <c r="AQ590" s="1161"/>
      <c r="AR590" s="1161"/>
      <c r="AS590" s="1161"/>
      <c r="AT590" s="1161"/>
      <c r="AU590" s="913"/>
      <c r="AV590" s="914"/>
      <c r="AW590" s="914"/>
      <c r="AX590" s="914"/>
      <c r="AY590" s="914"/>
      <c r="AZ590" s="914"/>
      <c r="BA590" s="164"/>
      <c r="BB590" s="165"/>
      <c r="BC590" s="165"/>
      <c r="BD590" s="165"/>
      <c r="BE590" s="166"/>
      <c r="BF590" s="166"/>
      <c r="BG590" s="1148"/>
      <c r="BH590" s="1148"/>
    </row>
    <row r="591" spans="1:63" s="155" customFormat="1" ht="15.75" customHeight="1">
      <c r="B591" s="156"/>
      <c r="C591" s="157"/>
      <c r="D591" s="994"/>
      <c r="E591" s="995"/>
      <c r="F591" s="995"/>
      <c r="G591" s="995"/>
      <c r="H591" s="995"/>
      <c r="I591" s="995"/>
      <c r="J591" s="995"/>
      <c r="K591" s="995"/>
      <c r="L591" s="995"/>
      <c r="M591" s="995"/>
      <c r="N591" s="995"/>
      <c r="O591" s="995"/>
      <c r="P591" s="995"/>
      <c r="Q591" s="995"/>
      <c r="R591" s="995"/>
      <c r="S591" s="995"/>
      <c r="T591" s="995"/>
      <c r="U591" s="995"/>
      <c r="V591" s="995"/>
      <c r="W591" s="995"/>
      <c r="X591" s="995"/>
      <c r="Y591" s="995"/>
      <c r="Z591" s="996"/>
      <c r="AA591" s="751"/>
      <c r="AB591" s="752"/>
      <c r="AC591" s="752"/>
      <c r="AD591" s="752"/>
      <c r="AE591" s="752"/>
      <c r="AF591" s="753"/>
      <c r="AG591" s="889"/>
      <c r="AH591" s="890"/>
      <c r="AI591" s="890"/>
      <c r="AJ591" s="890"/>
      <c r="AK591" s="890"/>
      <c r="AL591" s="890"/>
      <c r="AM591" s="891"/>
      <c r="AN591" s="1161"/>
      <c r="AO591" s="1161"/>
      <c r="AP591" s="1161"/>
      <c r="AQ591" s="1161"/>
      <c r="AR591" s="1161"/>
      <c r="AS591" s="1161"/>
      <c r="AT591" s="1161"/>
      <c r="AU591" s="907">
        <f>AG591*AN591</f>
        <v>0</v>
      </c>
      <c r="AV591" s="908"/>
      <c r="AW591" s="908"/>
      <c r="AX591" s="908"/>
      <c r="AY591" s="908"/>
      <c r="AZ591" s="908"/>
      <c r="BA591" s="164"/>
      <c r="BB591" s="165"/>
      <c r="BC591" s="165"/>
      <c r="BD591" s="165"/>
      <c r="BE591" s="166"/>
      <c r="BF591" s="166"/>
      <c r="BG591" s="1148"/>
      <c r="BH591" s="1148"/>
    </row>
    <row r="592" spans="1:63" s="155" customFormat="1" ht="15.75" customHeight="1">
      <c r="B592" s="156"/>
      <c r="C592" s="157"/>
      <c r="D592" s="1158"/>
      <c r="E592" s="1159"/>
      <c r="F592" s="1159"/>
      <c r="G592" s="1159"/>
      <c r="H592" s="1159"/>
      <c r="I592" s="1159"/>
      <c r="J592" s="1159"/>
      <c r="K592" s="1159"/>
      <c r="L592" s="1159"/>
      <c r="M592" s="1159"/>
      <c r="N592" s="1159"/>
      <c r="O592" s="1159"/>
      <c r="P592" s="1159"/>
      <c r="Q592" s="1159"/>
      <c r="R592" s="1159"/>
      <c r="S592" s="1159"/>
      <c r="T592" s="1159"/>
      <c r="U592" s="1159"/>
      <c r="V592" s="1159"/>
      <c r="W592" s="1159"/>
      <c r="X592" s="1159"/>
      <c r="Y592" s="1159"/>
      <c r="Z592" s="1160"/>
      <c r="AA592" s="757"/>
      <c r="AB592" s="758"/>
      <c r="AC592" s="758"/>
      <c r="AD592" s="758"/>
      <c r="AE592" s="758"/>
      <c r="AF592" s="759"/>
      <c r="AG592" s="895"/>
      <c r="AH592" s="896"/>
      <c r="AI592" s="896"/>
      <c r="AJ592" s="896"/>
      <c r="AK592" s="896"/>
      <c r="AL592" s="896"/>
      <c r="AM592" s="897"/>
      <c r="AN592" s="1161"/>
      <c r="AO592" s="1161"/>
      <c r="AP592" s="1161"/>
      <c r="AQ592" s="1161"/>
      <c r="AR592" s="1161"/>
      <c r="AS592" s="1161"/>
      <c r="AT592" s="1161"/>
      <c r="AU592" s="913"/>
      <c r="AV592" s="914"/>
      <c r="AW592" s="914"/>
      <c r="AX592" s="914"/>
      <c r="AY592" s="914"/>
      <c r="AZ592" s="914"/>
      <c r="BA592" s="164"/>
      <c r="BB592" s="165"/>
      <c r="BC592" s="165"/>
      <c r="BD592" s="165"/>
      <c r="BE592" s="166"/>
      <c r="BF592" s="166"/>
      <c r="BG592" s="1148"/>
      <c r="BH592" s="1148"/>
    </row>
    <row r="593" spans="1:60" s="155" customFormat="1" ht="15.75" customHeight="1">
      <c r="B593" s="156"/>
      <c r="C593" s="157"/>
      <c r="D593" s="994"/>
      <c r="E593" s="995"/>
      <c r="F593" s="995"/>
      <c r="G593" s="995"/>
      <c r="H593" s="995"/>
      <c r="I593" s="995"/>
      <c r="J593" s="995"/>
      <c r="K593" s="995"/>
      <c r="L593" s="995"/>
      <c r="M593" s="995"/>
      <c r="N593" s="995"/>
      <c r="O593" s="995"/>
      <c r="P593" s="995"/>
      <c r="Q593" s="995"/>
      <c r="R593" s="995"/>
      <c r="S593" s="995"/>
      <c r="T593" s="995"/>
      <c r="U593" s="995"/>
      <c r="V593" s="995"/>
      <c r="W593" s="995"/>
      <c r="X593" s="995"/>
      <c r="Y593" s="995"/>
      <c r="Z593" s="996"/>
      <c r="AA593" s="751"/>
      <c r="AB593" s="752"/>
      <c r="AC593" s="752"/>
      <c r="AD593" s="752"/>
      <c r="AE593" s="752"/>
      <c r="AF593" s="753"/>
      <c r="AG593" s="889"/>
      <c r="AH593" s="890"/>
      <c r="AI593" s="890"/>
      <c r="AJ593" s="890"/>
      <c r="AK593" s="890"/>
      <c r="AL593" s="890"/>
      <c r="AM593" s="891"/>
      <c r="AN593" s="1161"/>
      <c r="AO593" s="1161"/>
      <c r="AP593" s="1161"/>
      <c r="AQ593" s="1161"/>
      <c r="AR593" s="1161"/>
      <c r="AS593" s="1161"/>
      <c r="AT593" s="1161"/>
      <c r="AU593" s="907">
        <f>AG593*AN593</f>
        <v>0</v>
      </c>
      <c r="AV593" s="908"/>
      <c r="AW593" s="908"/>
      <c r="AX593" s="908"/>
      <c r="AY593" s="908"/>
      <c r="AZ593" s="908"/>
      <c r="BA593" s="164"/>
      <c r="BB593" s="165"/>
      <c r="BC593" s="165"/>
      <c r="BD593" s="165"/>
      <c r="BE593" s="166"/>
      <c r="BF593" s="166"/>
      <c r="BG593" s="1148"/>
      <c r="BH593" s="1148"/>
    </row>
    <row r="594" spans="1:60" s="155" customFormat="1" ht="15.75" customHeight="1">
      <c r="B594" s="156"/>
      <c r="C594" s="157"/>
      <c r="D594" s="1158"/>
      <c r="E594" s="1159"/>
      <c r="F594" s="1159"/>
      <c r="G594" s="1159"/>
      <c r="H594" s="1159"/>
      <c r="I594" s="1159"/>
      <c r="J594" s="1159"/>
      <c r="K594" s="1159"/>
      <c r="L594" s="1159"/>
      <c r="M594" s="1159"/>
      <c r="N594" s="1159"/>
      <c r="O594" s="1159"/>
      <c r="P594" s="1159"/>
      <c r="Q594" s="1159"/>
      <c r="R594" s="1159"/>
      <c r="S594" s="1159"/>
      <c r="T594" s="1159"/>
      <c r="U594" s="1159"/>
      <c r="V594" s="1159"/>
      <c r="W594" s="1159"/>
      <c r="X594" s="1159"/>
      <c r="Y594" s="1159"/>
      <c r="Z594" s="1160"/>
      <c r="AA594" s="757"/>
      <c r="AB594" s="758"/>
      <c r="AC594" s="758"/>
      <c r="AD594" s="758"/>
      <c r="AE594" s="758"/>
      <c r="AF594" s="759"/>
      <c r="AG594" s="895"/>
      <c r="AH594" s="896"/>
      <c r="AI594" s="896"/>
      <c r="AJ594" s="896"/>
      <c r="AK594" s="896"/>
      <c r="AL594" s="896"/>
      <c r="AM594" s="897"/>
      <c r="AN594" s="1161"/>
      <c r="AO594" s="1161"/>
      <c r="AP594" s="1161"/>
      <c r="AQ594" s="1161"/>
      <c r="AR594" s="1161"/>
      <c r="AS594" s="1161"/>
      <c r="AT594" s="1161"/>
      <c r="AU594" s="913"/>
      <c r="AV594" s="914"/>
      <c r="AW594" s="914"/>
      <c r="AX594" s="914"/>
      <c r="AY594" s="914"/>
      <c r="AZ594" s="914"/>
      <c r="BA594" s="164"/>
      <c r="BB594" s="165"/>
      <c r="BC594" s="165"/>
      <c r="BD594" s="165"/>
      <c r="BE594" s="166"/>
      <c r="BF594" s="166"/>
      <c r="BG594" s="1148"/>
      <c r="BH594" s="1148"/>
    </row>
    <row r="595" spans="1:60" s="155" customFormat="1" ht="15.75" customHeight="1">
      <c r="B595" s="156"/>
      <c r="C595" s="157"/>
      <c r="D595" s="994"/>
      <c r="E595" s="995"/>
      <c r="F595" s="995"/>
      <c r="G595" s="995"/>
      <c r="H595" s="995"/>
      <c r="I595" s="995"/>
      <c r="J595" s="995"/>
      <c r="K595" s="995"/>
      <c r="L595" s="995"/>
      <c r="M595" s="995"/>
      <c r="N595" s="995"/>
      <c r="O595" s="995"/>
      <c r="P595" s="995"/>
      <c r="Q595" s="995"/>
      <c r="R595" s="995"/>
      <c r="S595" s="995"/>
      <c r="T595" s="995"/>
      <c r="U595" s="995"/>
      <c r="V595" s="995"/>
      <c r="W595" s="995"/>
      <c r="X595" s="995"/>
      <c r="Y595" s="995"/>
      <c r="Z595" s="996"/>
      <c r="AA595" s="751"/>
      <c r="AB595" s="752"/>
      <c r="AC595" s="752"/>
      <c r="AD595" s="752"/>
      <c r="AE595" s="752"/>
      <c r="AF595" s="753"/>
      <c r="AG595" s="889"/>
      <c r="AH595" s="890"/>
      <c r="AI595" s="890"/>
      <c r="AJ595" s="890"/>
      <c r="AK595" s="890"/>
      <c r="AL595" s="890"/>
      <c r="AM595" s="891"/>
      <c r="AN595" s="1161"/>
      <c r="AO595" s="1161"/>
      <c r="AP595" s="1161"/>
      <c r="AQ595" s="1161"/>
      <c r="AR595" s="1161"/>
      <c r="AS595" s="1161"/>
      <c r="AT595" s="1161"/>
      <c r="AU595" s="907">
        <f>AG595*AN595</f>
        <v>0</v>
      </c>
      <c r="AV595" s="908"/>
      <c r="AW595" s="908"/>
      <c r="AX595" s="908"/>
      <c r="AY595" s="908"/>
      <c r="AZ595" s="908"/>
      <c r="BA595" s="164"/>
      <c r="BB595" s="165"/>
      <c r="BC595" s="165"/>
      <c r="BD595" s="165"/>
      <c r="BE595" s="166"/>
      <c r="BF595" s="166"/>
      <c r="BG595" s="1148"/>
      <c r="BH595" s="1148"/>
    </row>
    <row r="596" spans="1:60" s="155" customFormat="1" ht="15.75" customHeight="1">
      <c r="B596" s="156"/>
      <c r="C596" s="157"/>
      <c r="D596" s="1158"/>
      <c r="E596" s="1159"/>
      <c r="F596" s="1159"/>
      <c r="G596" s="1159"/>
      <c r="H596" s="1159"/>
      <c r="I596" s="1159"/>
      <c r="J596" s="1159"/>
      <c r="K596" s="1159"/>
      <c r="L596" s="1159"/>
      <c r="M596" s="1159"/>
      <c r="N596" s="1159"/>
      <c r="O596" s="1159"/>
      <c r="P596" s="1159"/>
      <c r="Q596" s="1159"/>
      <c r="R596" s="1159"/>
      <c r="S596" s="1159"/>
      <c r="T596" s="1159"/>
      <c r="U596" s="1159"/>
      <c r="V596" s="1159"/>
      <c r="W596" s="1159"/>
      <c r="X596" s="1159"/>
      <c r="Y596" s="1159"/>
      <c r="Z596" s="1160"/>
      <c r="AA596" s="757"/>
      <c r="AB596" s="758"/>
      <c r="AC596" s="758"/>
      <c r="AD596" s="758"/>
      <c r="AE596" s="758"/>
      <c r="AF596" s="759"/>
      <c r="AG596" s="895"/>
      <c r="AH596" s="896"/>
      <c r="AI596" s="896"/>
      <c r="AJ596" s="896"/>
      <c r="AK596" s="896"/>
      <c r="AL596" s="896"/>
      <c r="AM596" s="897"/>
      <c r="AN596" s="1161"/>
      <c r="AO596" s="1161"/>
      <c r="AP596" s="1161"/>
      <c r="AQ596" s="1161"/>
      <c r="AR596" s="1161"/>
      <c r="AS596" s="1161"/>
      <c r="AT596" s="1161"/>
      <c r="AU596" s="913"/>
      <c r="AV596" s="914"/>
      <c r="AW596" s="914"/>
      <c r="AX596" s="914"/>
      <c r="AY596" s="914"/>
      <c r="AZ596" s="914"/>
      <c r="BA596" s="164"/>
      <c r="BB596" s="165"/>
      <c r="BC596" s="165"/>
      <c r="BD596" s="165"/>
      <c r="BE596" s="166"/>
      <c r="BF596" s="166"/>
      <c r="BG596" s="1148"/>
      <c r="BH596" s="1148"/>
    </row>
    <row r="597" spans="1:60" s="155" customFormat="1" ht="15.75" customHeight="1">
      <c r="B597" s="156"/>
      <c r="C597" s="157"/>
      <c r="D597" s="994"/>
      <c r="E597" s="995"/>
      <c r="F597" s="995"/>
      <c r="G597" s="995"/>
      <c r="H597" s="995"/>
      <c r="I597" s="995"/>
      <c r="J597" s="995"/>
      <c r="K597" s="995"/>
      <c r="L597" s="995"/>
      <c r="M597" s="995"/>
      <c r="N597" s="995"/>
      <c r="O597" s="995"/>
      <c r="P597" s="995"/>
      <c r="Q597" s="995"/>
      <c r="R597" s="995"/>
      <c r="S597" s="995"/>
      <c r="T597" s="995"/>
      <c r="U597" s="995"/>
      <c r="V597" s="995"/>
      <c r="W597" s="995"/>
      <c r="X597" s="995"/>
      <c r="Y597" s="995"/>
      <c r="Z597" s="996"/>
      <c r="AA597" s="751"/>
      <c r="AB597" s="752"/>
      <c r="AC597" s="752"/>
      <c r="AD597" s="752"/>
      <c r="AE597" s="752"/>
      <c r="AF597" s="753"/>
      <c r="AG597" s="889"/>
      <c r="AH597" s="890"/>
      <c r="AI597" s="890"/>
      <c r="AJ597" s="890"/>
      <c r="AK597" s="890"/>
      <c r="AL597" s="890"/>
      <c r="AM597" s="891"/>
      <c r="AN597" s="1161"/>
      <c r="AO597" s="1161"/>
      <c r="AP597" s="1161"/>
      <c r="AQ597" s="1161"/>
      <c r="AR597" s="1161"/>
      <c r="AS597" s="1161"/>
      <c r="AT597" s="1161"/>
      <c r="AU597" s="907">
        <f>AG597*AN597</f>
        <v>0</v>
      </c>
      <c r="AV597" s="908"/>
      <c r="AW597" s="908"/>
      <c r="AX597" s="908"/>
      <c r="AY597" s="908"/>
      <c r="AZ597" s="908"/>
      <c r="BA597" s="164"/>
      <c r="BB597" s="165"/>
      <c r="BC597" s="165"/>
      <c r="BD597" s="165"/>
      <c r="BE597" s="166"/>
      <c r="BF597" s="166"/>
      <c r="BG597" s="1148"/>
      <c r="BH597" s="1148"/>
    </row>
    <row r="598" spans="1:60" s="155" customFormat="1" ht="15.75" customHeight="1">
      <c r="B598" s="156"/>
      <c r="C598" s="157"/>
      <c r="D598" s="1158"/>
      <c r="E598" s="1159"/>
      <c r="F598" s="1159"/>
      <c r="G598" s="1159"/>
      <c r="H598" s="1159"/>
      <c r="I598" s="1159"/>
      <c r="J598" s="1159"/>
      <c r="K598" s="1159"/>
      <c r="L598" s="1159"/>
      <c r="M598" s="1159"/>
      <c r="N598" s="1159"/>
      <c r="O598" s="1159"/>
      <c r="P598" s="1159"/>
      <c r="Q598" s="1159"/>
      <c r="R598" s="1159"/>
      <c r="S598" s="1159"/>
      <c r="T598" s="1159"/>
      <c r="U598" s="1159"/>
      <c r="V598" s="1159"/>
      <c r="W598" s="1159"/>
      <c r="X598" s="1159"/>
      <c r="Y598" s="1159"/>
      <c r="Z598" s="1160"/>
      <c r="AA598" s="757"/>
      <c r="AB598" s="758"/>
      <c r="AC598" s="758"/>
      <c r="AD598" s="758"/>
      <c r="AE598" s="758"/>
      <c r="AF598" s="759"/>
      <c r="AG598" s="895"/>
      <c r="AH598" s="896"/>
      <c r="AI598" s="896"/>
      <c r="AJ598" s="896"/>
      <c r="AK598" s="896"/>
      <c r="AL598" s="896"/>
      <c r="AM598" s="897"/>
      <c r="AN598" s="1161"/>
      <c r="AO598" s="1161"/>
      <c r="AP598" s="1161"/>
      <c r="AQ598" s="1161"/>
      <c r="AR598" s="1161"/>
      <c r="AS598" s="1161"/>
      <c r="AT598" s="1161"/>
      <c r="AU598" s="913"/>
      <c r="AV598" s="914"/>
      <c r="AW598" s="914"/>
      <c r="AX598" s="914"/>
      <c r="AY598" s="914"/>
      <c r="AZ598" s="914"/>
      <c r="BA598" s="164"/>
      <c r="BB598" s="165"/>
      <c r="BC598" s="165"/>
      <c r="BD598" s="165"/>
      <c r="BE598" s="166"/>
      <c r="BF598" s="166"/>
      <c r="BG598" s="1148"/>
      <c r="BH598" s="1148"/>
    </row>
    <row r="599" spans="1:60" s="155" customFormat="1" ht="15.75" customHeight="1">
      <c r="B599" s="156"/>
      <c r="C599" s="157"/>
      <c r="D599" s="994"/>
      <c r="E599" s="995"/>
      <c r="F599" s="995"/>
      <c r="G599" s="995"/>
      <c r="H599" s="995"/>
      <c r="I599" s="995"/>
      <c r="J599" s="995"/>
      <c r="K599" s="995"/>
      <c r="L599" s="995"/>
      <c r="M599" s="995"/>
      <c r="N599" s="995"/>
      <c r="O599" s="995"/>
      <c r="P599" s="995"/>
      <c r="Q599" s="995"/>
      <c r="R599" s="995"/>
      <c r="S599" s="995"/>
      <c r="T599" s="995"/>
      <c r="U599" s="995"/>
      <c r="V599" s="995"/>
      <c r="W599" s="995"/>
      <c r="X599" s="995"/>
      <c r="Y599" s="995"/>
      <c r="Z599" s="996"/>
      <c r="AA599" s="751"/>
      <c r="AB599" s="752"/>
      <c r="AC599" s="752"/>
      <c r="AD599" s="752"/>
      <c r="AE599" s="752"/>
      <c r="AF599" s="753"/>
      <c r="AG599" s="889"/>
      <c r="AH599" s="890"/>
      <c r="AI599" s="890"/>
      <c r="AJ599" s="890"/>
      <c r="AK599" s="890"/>
      <c r="AL599" s="890"/>
      <c r="AM599" s="891"/>
      <c r="AN599" s="1161"/>
      <c r="AO599" s="1161"/>
      <c r="AP599" s="1161"/>
      <c r="AQ599" s="1161"/>
      <c r="AR599" s="1161"/>
      <c r="AS599" s="1161"/>
      <c r="AT599" s="1161"/>
      <c r="AU599" s="907">
        <f>AG599*AN599</f>
        <v>0</v>
      </c>
      <c r="AV599" s="908"/>
      <c r="AW599" s="908"/>
      <c r="AX599" s="908"/>
      <c r="AY599" s="908"/>
      <c r="AZ599" s="908"/>
      <c r="BA599" s="164"/>
      <c r="BB599" s="165"/>
      <c r="BC599" s="165"/>
      <c r="BD599" s="165"/>
      <c r="BE599" s="166"/>
      <c r="BF599" s="166"/>
      <c r="BG599" s="1148"/>
      <c r="BH599" s="1148"/>
    </row>
    <row r="600" spans="1:60" s="155" customFormat="1" ht="15.75" customHeight="1">
      <c r="B600" s="156"/>
      <c r="C600" s="157"/>
      <c r="D600" s="1158"/>
      <c r="E600" s="1159"/>
      <c r="F600" s="1159"/>
      <c r="G600" s="1159"/>
      <c r="H600" s="1159"/>
      <c r="I600" s="1159"/>
      <c r="J600" s="1159"/>
      <c r="K600" s="1159"/>
      <c r="L600" s="1159"/>
      <c r="M600" s="1159"/>
      <c r="N600" s="1159"/>
      <c r="O600" s="1159"/>
      <c r="P600" s="1159"/>
      <c r="Q600" s="1159"/>
      <c r="R600" s="1159"/>
      <c r="S600" s="1159"/>
      <c r="T600" s="1159"/>
      <c r="U600" s="1159"/>
      <c r="V600" s="1159"/>
      <c r="W600" s="1159"/>
      <c r="X600" s="1159"/>
      <c r="Y600" s="1159"/>
      <c r="Z600" s="1160"/>
      <c r="AA600" s="757"/>
      <c r="AB600" s="758"/>
      <c r="AC600" s="758"/>
      <c r="AD600" s="758"/>
      <c r="AE600" s="758"/>
      <c r="AF600" s="759"/>
      <c r="AG600" s="895"/>
      <c r="AH600" s="896"/>
      <c r="AI600" s="896"/>
      <c r="AJ600" s="896"/>
      <c r="AK600" s="896"/>
      <c r="AL600" s="896"/>
      <c r="AM600" s="897"/>
      <c r="AN600" s="1161"/>
      <c r="AO600" s="1161"/>
      <c r="AP600" s="1161"/>
      <c r="AQ600" s="1161"/>
      <c r="AR600" s="1161"/>
      <c r="AS600" s="1161"/>
      <c r="AT600" s="1161"/>
      <c r="AU600" s="913"/>
      <c r="AV600" s="914"/>
      <c r="AW600" s="914"/>
      <c r="AX600" s="914"/>
      <c r="AY600" s="914"/>
      <c r="AZ600" s="914"/>
      <c r="BA600" s="164"/>
      <c r="BB600" s="165"/>
      <c r="BC600" s="165"/>
      <c r="BD600" s="165"/>
      <c r="BE600" s="166"/>
      <c r="BF600" s="166"/>
      <c r="BG600" s="1148"/>
      <c r="BH600" s="1148"/>
    </row>
    <row r="601" spans="1:60" s="155" customFormat="1" ht="15.75" customHeight="1">
      <c r="B601" s="156"/>
      <c r="C601" s="157"/>
      <c r="D601" s="994"/>
      <c r="E601" s="995"/>
      <c r="F601" s="995"/>
      <c r="G601" s="995"/>
      <c r="H601" s="995"/>
      <c r="I601" s="995"/>
      <c r="J601" s="995"/>
      <c r="K601" s="995"/>
      <c r="L601" s="995"/>
      <c r="M601" s="995"/>
      <c r="N601" s="995"/>
      <c r="O601" s="995"/>
      <c r="P601" s="995"/>
      <c r="Q601" s="995"/>
      <c r="R601" s="995"/>
      <c r="S601" s="995"/>
      <c r="T601" s="995"/>
      <c r="U601" s="995"/>
      <c r="V601" s="995"/>
      <c r="W601" s="995"/>
      <c r="X601" s="995"/>
      <c r="Y601" s="995"/>
      <c r="Z601" s="996"/>
      <c r="AA601" s="751"/>
      <c r="AB601" s="752"/>
      <c r="AC601" s="752"/>
      <c r="AD601" s="752"/>
      <c r="AE601" s="752"/>
      <c r="AF601" s="753"/>
      <c r="AG601" s="889"/>
      <c r="AH601" s="890"/>
      <c r="AI601" s="890"/>
      <c r="AJ601" s="890"/>
      <c r="AK601" s="890"/>
      <c r="AL601" s="890"/>
      <c r="AM601" s="891"/>
      <c r="AN601" s="1161"/>
      <c r="AO601" s="1161"/>
      <c r="AP601" s="1161"/>
      <c r="AQ601" s="1161"/>
      <c r="AR601" s="1161"/>
      <c r="AS601" s="1161"/>
      <c r="AT601" s="1161"/>
      <c r="AU601" s="907">
        <f>AG601*AN601</f>
        <v>0</v>
      </c>
      <c r="AV601" s="908"/>
      <c r="AW601" s="908"/>
      <c r="AX601" s="908"/>
      <c r="AY601" s="908"/>
      <c r="AZ601" s="908"/>
      <c r="BA601" s="164"/>
      <c r="BB601" s="165"/>
      <c r="BC601" s="165"/>
      <c r="BD601" s="165"/>
      <c r="BE601" s="166"/>
      <c r="BF601" s="166"/>
      <c r="BG601" s="1148"/>
      <c r="BH601" s="1148"/>
    </row>
    <row r="602" spans="1:60" s="155" customFormat="1" ht="15.75" customHeight="1">
      <c r="B602" s="156"/>
      <c r="C602" s="157"/>
      <c r="D602" s="1158"/>
      <c r="E602" s="1159"/>
      <c r="F602" s="1159"/>
      <c r="G602" s="1159"/>
      <c r="H602" s="1159"/>
      <c r="I602" s="1159"/>
      <c r="J602" s="1159"/>
      <c r="K602" s="1159"/>
      <c r="L602" s="1159"/>
      <c r="M602" s="1159"/>
      <c r="N602" s="1159"/>
      <c r="O602" s="1159"/>
      <c r="P602" s="1159"/>
      <c r="Q602" s="1159"/>
      <c r="R602" s="1159"/>
      <c r="S602" s="1159"/>
      <c r="T602" s="1159"/>
      <c r="U602" s="1159"/>
      <c r="V602" s="1159"/>
      <c r="W602" s="1159"/>
      <c r="X602" s="1159"/>
      <c r="Y602" s="1159"/>
      <c r="Z602" s="1160"/>
      <c r="AA602" s="757"/>
      <c r="AB602" s="758"/>
      <c r="AC602" s="758"/>
      <c r="AD602" s="758"/>
      <c r="AE602" s="758"/>
      <c r="AF602" s="759"/>
      <c r="AG602" s="895"/>
      <c r="AH602" s="896"/>
      <c r="AI602" s="896"/>
      <c r="AJ602" s="896"/>
      <c r="AK602" s="896"/>
      <c r="AL602" s="896"/>
      <c r="AM602" s="897"/>
      <c r="AN602" s="1161"/>
      <c r="AO602" s="1161"/>
      <c r="AP602" s="1161"/>
      <c r="AQ602" s="1161"/>
      <c r="AR602" s="1161"/>
      <c r="AS602" s="1161"/>
      <c r="AT602" s="1161"/>
      <c r="AU602" s="913"/>
      <c r="AV602" s="914"/>
      <c r="AW602" s="914"/>
      <c r="AX602" s="914"/>
      <c r="AY602" s="914"/>
      <c r="AZ602" s="914"/>
      <c r="BA602" s="164"/>
      <c r="BB602" s="165"/>
      <c r="BC602" s="165"/>
      <c r="BD602" s="165"/>
      <c r="BE602" s="166"/>
      <c r="BF602" s="166"/>
      <c r="BG602" s="1148"/>
      <c r="BH602" s="1148"/>
    </row>
    <row r="603" spans="1:60" s="155" customFormat="1" ht="15.75" customHeight="1">
      <c r="B603" s="156"/>
      <c r="C603" s="157"/>
      <c r="D603" s="994"/>
      <c r="E603" s="995"/>
      <c r="F603" s="995"/>
      <c r="G603" s="995"/>
      <c r="H603" s="995"/>
      <c r="I603" s="995"/>
      <c r="J603" s="995"/>
      <c r="K603" s="995"/>
      <c r="L603" s="995"/>
      <c r="M603" s="995"/>
      <c r="N603" s="995"/>
      <c r="O603" s="995"/>
      <c r="P603" s="995"/>
      <c r="Q603" s="995"/>
      <c r="R603" s="995"/>
      <c r="S603" s="995"/>
      <c r="T603" s="995"/>
      <c r="U603" s="995"/>
      <c r="V603" s="995"/>
      <c r="W603" s="995"/>
      <c r="X603" s="995"/>
      <c r="Y603" s="995"/>
      <c r="Z603" s="996"/>
      <c r="AA603" s="751"/>
      <c r="AB603" s="752"/>
      <c r="AC603" s="752"/>
      <c r="AD603" s="752"/>
      <c r="AE603" s="752"/>
      <c r="AF603" s="753"/>
      <c r="AG603" s="889"/>
      <c r="AH603" s="890"/>
      <c r="AI603" s="890"/>
      <c r="AJ603" s="890"/>
      <c r="AK603" s="890"/>
      <c r="AL603" s="890"/>
      <c r="AM603" s="891"/>
      <c r="AN603" s="1161"/>
      <c r="AO603" s="1161"/>
      <c r="AP603" s="1161"/>
      <c r="AQ603" s="1161"/>
      <c r="AR603" s="1161"/>
      <c r="AS603" s="1161"/>
      <c r="AT603" s="1161"/>
      <c r="AU603" s="907">
        <f>AG603*AN603</f>
        <v>0</v>
      </c>
      <c r="AV603" s="908"/>
      <c r="AW603" s="908"/>
      <c r="AX603" s="908"/>
      <c r="AY603" s="908"/>
      <c r="AZ603" s="908"/>
      <c r="BA603" s="164"/>
      <c r="BB603" s="165"/>
      <c r="BC603" s="165"/>
      <c r="BD603" s="165"/>
      <c r="BE603" s="166"/>
      <c r="BF603" s="166"/>
      <c r="BG603" s="1148"/>
      <c r="BH603" s="1148"/>
    </row>
    <row r="604" spans="1:60" s="155" customFormat="1" ht="15.75" customHeight="1">
      <c r="B604" s="156"/>
      <c r="C604" s="157"/>
      <c r="D604" s="1158"/>
      <c r="E604" s="1159"/>
      <c r="F604" s="1159"/>
      <c r="G604" s="1159"/>
      <c r="H604" s="1159"/>
      <c r="I604" s="1159"/>
      <c r="J604" s="1159"/>
      <c r="K604" s="1159"/>
      <c r="L604" s="1159"/>
      <c r="M604" s="1159"/>
      <c r="N604" s="1159"/>
      <c r="O604" s="1159"/>
      <c r="P604" s="1159"/>
      <c r="Q604" s="1159"/>
      <c r="R604" s="1159"/>
      <c r="S604" s="1159"/>
      <c r="T604" s="1159"/>
      <c r="U604" s="1159"/>
      <c r="V604" s="1159"/>
      <c r="W604" s="1159"/>
      <c r="X604" s="1159"/>
      <c r="Y604" s="1159"/>
      <c r="Z604" s="1160"/>
      <c r="AA604" s="757"/>
      <c r="AB604" s="758"/>
      <c r="AC604" s="758"/>
      <c r="AD604" s="758"/>
      <c r="AE604" s="758"/>
      <c r="AF604" s="759"/>
      <c r="AG604" s="895"/>
      <c r="AH604" s="896"/>
      <c r="AI604" s="896"/>
      <c r="AJ604" s="896"/>
      <c r="AK604" s="896"/>
      <c r="AL604" s="896"/>
      <c r="AM604" s="897"/>
      <c r="AN604" s="1161"/>
      <c r="AO604" s="1161"/>
      <c r="AP604" s="1161"/>
      <c r="AQ604" s="1161"/>
      <c r="AR604" s="1161"/>
      <c r="AS604" s="1161"/>
      <c r="AT604" s="1161"/>
      <c r="AU604" s="913"/>
      <c r="AV604" s="914"/>
      <c r="AW604" s="914"/>
      <c r="AX604" s="914"/>
      <c r="AY604" s="914"/>
      <c r="AZ604" s="914"/>
      <c r="BA604" s="167"/>
      <c r="BB604" s="168"/>
      <c r="BC604" s="168"/>
      <c r="BD604" s="168"/>
      <c r="BE604" s="169"/>
      <c r="BF604" s="169"/>
      <c r="BG604" s="1148"/>
      <c r="BH604" s="1148"/>
    </row>
    <row r="605" spans="1:60" s="155" customFormat="1" ht="15.75" customHeight="1">
      <c r="B605" s="156"/>
      <c r="C605" s="156"/>
      <c r="D605" s="994"/>
      <c r="E605" s="995"/>
      <c r="F605" s="995"/>
      <c r="G605" s="995"/>
      <c r="H605" s="995"/>
      <c r="I605" s="995"/>
      <c r="J605" s="995"/>
      <c r="K605" s="995"/>
      <c r="L605" s="995"/>
      <c r="M605" s="995"/>
      <c r="N605" s="995"/>
      <c r="O605" s="995"/>
      <c r="P605" s="995"/>
      <c r="Q605" s="995"/>
      <c r="R605" s="995"/>
      <c r="S605" s="995"/>
      <c r="T605" s="995"/>
      <c r="U605" s="995"/>
      <c r="V605" s="995"/>
      <c r="W605" s="995"/>
      <c r="X605" s="995"/>
      <c r="Y605" s="995"/>
      <c r="Z605" s="996"/>
      <c r="AA605" s="751"/>
      <c r="AB605" s="752"/>
      <c r="AC605" s="752"/>
      <c r="AD605" s="752"/>
      <c r="AE605" s="752"/>
      <c r="AF605" s="753"/>
      <c r="AG605" s="889"/>
      <c r="AH605" s="890"/>
      <c r="AI605" s="890"/>
      <c r="AJ605" s="890"/>
      <c r="AK605" s="890"/>
      <c r="AL605" s="890"/>
      <c r="AM605" s="891"/>
      <c r="AN605" s="1161"/>
      <c r="AO605" s="1161"/>
      <c r="AP605" s="1161"/>
      <c r="AQ605" s="1161"/>
      <c r="AR605" s="1161"/>
      <c r="AS605" s="1161"/>
      <c r="AT605" s="1161"/>
      <c r="AU605" s="907">
        <f>AG605*AN605</f>
        <v>0</v>
      </c>
      <c r="AV605" s="908"/>
      <c r="AW605" s="908"/>
      <c r="AX605" s="908"/>
      <c r="AY605" s="908"/>
      <c r="AZ605" s="909"/>
      <c r="BA605" s="862" t="s">
        <v>274</v>
      </c>
      <c r="BB605" s="863"/>
      <c r="BC605" s="863"/>
      <c r="BD605" s="863"/>
      <c r="BE605" s="863"/>
      <c r="BF605" s="864"/>
      <c r="BG605" s="162"/>
      <c r="BH605" s="156"/>
    </row>
    <row r="606" spans="1:60" s="155" customFormat="1" ht="15.75" customHeight="1">
      <c r="B606" s="156"/>
      <c r="C606" s="156"/>
      <c r="D606" s="1158"/>
      <c r="E606" s="1159"/>
      <c r="F606" s="1159"/>
      <c r="G606" s="1159"/>
      <c r="H606" s="1159"/>
      <c r="I606" s="1159"/>
      <c r="J606" s="1159"/>
      <c r="K606" s="1159"/>
      <c r="L606" s="1159"/>
      <c r="M606" s="1159"/>
      <c r="N606" s="1159"/>
      <c r="O606" s="1159"/>
      <c r="P606" s="1159"/>
      <c r="Q606" s="1159"/>
      <c r="R606" s="1159"/>
      <c r="S606" s="1159"/>
      <c r="T606" s="1159"/>
      <c r="U606" s="1159"/>
      <c r="V606" s="1159"/>
      <c r="W606" s="1159"/>
      <c r="X606" s="1159"/>
      <c r="Y606" s="1159"/>
      <c r="Z606" s="1160"/>
      <c r="AA606" s="757"/>
      <c r="AB606" s="758"/>
      <c r="AC606" s="758"/>
      <c r="AD606" s="758"/>
      <c r="AE606" s="758"/>
      <c r="AF606" s="759"/>
      <c r="AG606" s="895"/>
      <c r="AH606" s="896"/>
      <c r="AI606" s="896"/>
      <c r="AJ606" s="896"/>
      <c r="AK606" s="896"/>
      <c r="AL606" s="896"/>
      <c r="AM606" s="897"/>
      <c r="AN606" s="1161"/>
      <c r="AO606" s="1161"/>
      <c r="AP606" s="1161"/>
      <c r="AQ606" s="1161"/>
      <c r="AR606" s="1161"/>
      <c r="AS606" s="1161"/>
      <c r="AT606" s="1161"/>
      <c r="AU606" s="913"/>
      <c r="AV606" s="914"/>
      <c r="AW606" s="914"/>
      <c r="AX606" s="914"/>
      <c r="AY606" s="914"/>
      <c r="AZ606" s="915"/>
      <c r="BA606" s="859"/>
      <c r="BB606" s="860"/>
      <c r="BC606" s="860"/>
      <c r="BD606" s="860"/>
      <c r="BE606" s="860"/>
      <c r="BF606" s="861"/>
    </row>
    <row r="607" spans="1:60" ht="15.75" customHeight="1">
      <c r="A607" s="155"/>
      <c r="B607" s="155"/>
      <c r="C607" s="155"/>
      <c r="D607" s="994"/>
      <c r="E607" s="995"/>
      <c r="F607" s="995"/>
      <c r="G607" s="995"/>
      <c r="H607" s="995"/>
      <c r="I607" s="995"/>
      <c r="J607" s="995"/>
      <c r="K607" s="995"/>
      <c r="L607" s="995"/>
      <c r="M607" s="995"/>
      <c r="N607" s="995"/>
      <c r="O607" s="995"/>
      <c r="P607" s="995"/>
      <c r="Q607" s="995"/>
      <c r="R607" s="995"/>
      <c r="S607" s="995"/>
      <c r="T607" s="995"/>
      <c r="U607" s="995"/>
      <c r="V607" s="995"/>
      <c r="W607" s="995"/>
      <c r="X607" s="995"/>
      <c r="Y607" s="995"/>
      <c r="Z607" s="996"/>
      <c r="AA607" s="751"/>
      <c r="AB607" s="752"/>
      <c r="AC607" s="752"/>
      <c r="AD607" s="752"/>
      <c r="AE607" s="752"/>
      <c r="AF607" s="753"/>
      <c r="AG607" s="889"/>
      <c r="AH607" s="890"/>
      <c r="AI607" s="890"/>
      <c r="AJ607" s="890"/>
      <c r="AK607" s="890"/>
      <c r="AL607" s="890"/>
      <c r="AM607" s="891"/>
      <c r="AN607" s="1161"/>
      <c r="AO607" s="1161"/>
      <c r="AP607" s="1161"/>
      <c r="AQ607" s="1161"/>
      <c r="AR607" s="1161"/>
      <c r="AS607" s="1161"/>
      <c r="AT607" s="1161"/>
      <c r="AU607" s="907">
        <f>AG607*AN607</f>
        <v>0</v>
      </c>
      <c r="AV607" s="908"/>
      <c r="AW607" s="908"/>
      <c r="AX607" s="908"/>
      <c r="AY607" s="908"/>
      <c r="AZ607" s="909"/>
      <c r="BA607" s="1162">
        <f>SUM(AU585:AZ608)</f>
        <v>0</v>
      </c>
      <c r="BB607" s="1162"/>
      <c r="BC607" s="1162"/>
      <c r="BD607" s="1162"/>
      <c r="BE607" s="1162"/>
      <c r="BF607" s="1162"/>
      <c r="BG607" s="155"/>
    </row>
    <row r="608" spans="1:60" ht="15.75" customHeight="1">
      <c r="A608" s="155"/>
      <c r="B608" s="155"/>
      <c r="C608" s="155"/>
      <c r="D608" s="1158"/>
      <c r="E608" s="1159"/>
      <c r="F608" s="1159"/>
      <c r="G608" s="1159"/>
      <c r="H608" s="1159"/>
      <c r="I608" s="1159"/>
      <c r="J608" s="1159"/>
      <c r="K608" s="1159"/>
      <c r="L608" s="1159"/>
      <c r="M608" s="1159"/>
      <c r="N608" s="1159"/>
      <c r="O608" s="1159"/>
      <c r="P608" s="1159"/>
      <c r="Q608" s="1159"/>
      <c r="R608" s="1159"/>
      <c r="S608" s="1159"/>
      <c r="T608" s="1159"/>
      <c r="U608" s="1159"/>
      <c r="V608" s="1159"/>
      <c r="W608" s="1159"/>
      <c r="X608" s="1159"/>
      <c r="Y608" s="1159"/>
      <c r="Z608" s="1160"/>
      <c r="AA608" s="757"/>
      <c r="AB608" s="758"/>
      <c r="AC608" s="758"/>
      <c r="AD608" s="758"/>
      <c r="AE608" s="758"/>
      <c r="AF608" s="759"/>
      <c r="AG608" s="895"/>
      <c r="AH608" s="896"/>
      <c r="AI608" s="896"/>
      <c r="AJ608" s="896"/>
      <c r="AK608" s="896"/>
      <c r="AL608" s="896"/>
      <c r="AM608" s="897"/>
      <c r="AN608" s="1161"/>
      <c r="AO608" s="1161"/>
      <c r="AP608" s="1161"/>
      <c r="AQ608" s="1161"/>
      <c r="AR608" s="1161"/>
      <c r="AS608" s="1161"/>
      <c r="AT608" s="1161"/>
      <c r="AU608" s="913"/>
      <c r="AV608" s="914"/>
      <c r="AW608" s="914"/>
      <c r="AX608" s="914"/>
      <c r="AY608" s="914"/>
      <c r="AZ608" s="915"/>
      <c r="BA608" s="1162"/>
      <c r="BB608" s="1162"/>
      <c r="BC608" s="1162"/>
      <c r="BD608" s="1162"/>
      <c r="BE608" s="1162"/>
      <c r="BF608" s="1162"/>
      <c r="BG608" s="155"/>
    </row>
    <row r="609" spans="1:71" ht="14.25" customHeight="1">
      <c r="D609" s="13" t="s">
        <v>81</v>
      </c>
      <c r="E609" s="38"/>
      <c r="F609" s="38"/>
      <c r="G609" s="38"/>
      <c r="H609" s="38"/>
      <c r="I609" s="38"/>
      <c r="J609" s="38"/>
      <c r="K609" s="38"/>
      <c r="L609" s="38"/>
      <c r="M609" s="38"/>
      <c r="N609" s="38"/>
      <c r="O609" s="38"/>
      <c r="P609" s="38"/>
      <c r="Q609" s="38"/>
      <c r="R609" s="38"/>
      <c r="S609" s="38"/>
      <c r="T609" s="38"/>
      <c r="U609" s="38"/>
      <c r="V609" s="38"/>
      <c r="W609" s="38"/>
      <c r="X609" s="38"/>
      <c r="Y609" s="38"/>
      <c r="Z609" s="38"/>
      <c r="AA609" s="69"/>
      <c r="AB609" s="69"/>
      <c r="AC609" s="69"/>
      <c r="AD609" s="69"/>
      <c r="AE609" s="69"/>
      <c r="AF609" s="69"/>
      <c r="AG609" s="69"/>
    </row>
    <row r="610" spans="1:71" ht="14.25" customHeight="1">
      <c r="D610" s="632" t="s">
        <v>82</v>
      </c>
      <c r="E610" s="632"/>
      <c r="F610" s="632"/>
      <c r="G610" s="632"/>
      <c r="H610" s="632"/>
      <c r="I610" s="632"/>
      <c r="J610" s="632"/>
      <c r="K610" s="632"/>
      <c r="L610" s="632"/>
      <c r="M610" s="632"/>
      <c r="N610" s="632"/>
      <c r="O610" s="632"/>
      <c r="P610" s="632"/>
      <c r="Q610" s="632"/>
      <c r="R610" s="632"/>
      <c r="S610" s="632"/>
      <c r="T610" s="632"/>
      <c r="U610" s="632"/>
      <c r="V610" s="632"/>
      <c r="W610" s="632"/>
      <c r="X610" s="632"/>
      <c r="Y610" s="632"/>
      <c r="Z610" s="632"/>
      <c r="AA610" s="632"/>
      <c r="AB610" s="632"/>
      <c r="AC610" s="632"/>
      <c r="AD610" s="632"/>
      <c r="AE610" s="632"/>
      <c r="AF610" s="632"/>
      <c r="AG610" s="632"/>
      <c r="AH610" s="632"/>
      <c r="AI610" s="632"/>
      <c r="AJ610" s="632"/>
      <c r="AK610" s="632"/>
      <c r="AL610" s="632"/>
      <c r="AM610" s="632"/>
      <c r="AN610" s="632"/>
      <c r="AO610" s="632"/>
      <c r="AP610" s="632"/>
      <c r="AQ610" s="632"/>
      <c r="AR610" s="632"/>
      <c r="AS610" s="632"/>
      <c r="AT610" s="632"/>
      <c r="AU610" s="632"/>
      <c r="AV610" s="632"/>
      <c r="AW610" s="632"/>
      <c r="AX610" s="632"/>
      <c r="AY610" s="632"/>
      <c r="AZ610" s="632"/>
      <c r="BA610" s="632"/>
      <c r="BB610" s="632"/>
      <c r="BC610" s="632"/>
      <c r="BD610" s="632"/>
      <c r="BE610" s="632"/>
    </row>
    <row r="611" spans="1:71" ht="14.25" customHeight="1">
      <c r="D611" s="993" t="s">
        <v>83</v>
      </c>
      <c r="E611" s="993"/>
      <c r="F611" s="993"/>
      <c r="G611" s="993"/>
      <c r="H611" s="993"/>
      <c r="I611" s="993"/>
      <c r="J611" s="993"/>
      <c r="K611" s="993"/>
      <c r="L611" s="993"/>
      <c r="M611" s="993"/>
      <c r="N611" s="993"/>
      <c r="O611" s="993"/>
      <c r="P611" s="993"/>
      <c r="Q611" s="993"/>
      <c r="R611" s="993"/>
      <c r="S611" s="993"/>
      <c r="T611" s="993"/>
      <c r="U611" s="993"/>
      <c r="V611" s="993"/>
      <c r="W611" s="993"/>
      <c r="X611" s="993"/>
      <c r="Y611" s="993"/>
      <c r="Z611" s="993"/>
      <c r="AA611" s="993"/>
      <c r="AB611" s="993"/>
      <c r="AC611" s="993"/>
      <c r="AD611" s="993"/>
      <c r="AE611" s="993"/>
      <c r="AF611" s="993"/>
      <c r="AG611" s="993"/>
      <c r="AH611" s="993"/>
      <c r="AI611" s="993"/>
      <c r="AJ611" s="993"/>
      <c r="AK611" s="993"/>
      <c r="AL611" s="993"/>
      <c r="AM611" s="993"/>
      <c r="AN611" s="993"/>
      <c r="AO611" s="993"/>
      <c r="AP611" s="993"/>
      <c r="AQ611" s="993"/>
      <c r="AR611" s="993"/>
      <c r="AS611" s="993"/>
      <c r="AT611" s="993"/>
      <c r="AU611" s="993"/>
      <c r="AV611" s="993"/>
      <c r="AW611" s="993"/>
      <c r="AX611" s="993"/>
      <c r="AY611" s="993"/>
      <c r="AZ611" s="993"/>
      <c r="BA611" s="993"/>
      <c r="BB611" s="993"/>
      <c r="BC611" s="993"/>
      <c r="BD611" s="993"/>
      <c r="BE611" s="993"/>
      <c r="BF611" s="993"/>
      <c r="BG611" s="57"/>
      <c r="BH611" s="57"/>
      <c r="BI611" s="57"/>
      <c r="BJ611" s="57"/>
      <c r="BK611" s="57"/>
    </row>
    <row r="612" spans="1:71" ht="6" customHeight="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G612" s="111"/>
      <c r="AH612" s="111"/>
      <c r="AI612" s="111"/>
      <c r="AJ612" s="111"/>
      <c r="AK612" s="111"/>
      <c r="AL612" s="111"/>
      <c r="AM612" s="111"/>
    </row>
    <row r="613" spans="1:71" ht="15" customHeight="1">
      <c r="A613" s="6" t="s">
        <v>275</v>
      </c>
    </row>
    <row r="614" spans="1:71" ht="15" customHeight="1">
      <c r="B614" s="6" t="s">
        <v>276</v>
      </c>
    </row>
    <row r="615" spans="1:71" ht="15" customHeight="1">
      <c r="B615" s="9"/>
      <c r="C615" s="45"/>
      <c r="D615" s="289" t="s">
        <v>23</v>
      </c>
      <c r="E615" s="250"/>
      <c r="F615" s="250"/>
      <c r="G615" s="250"/>
      <c r="H615" s="250"/>
      <c r="I615" s="250"/>
      <c r="J615" s="250"/>
      <c r="K615" s="250"/>
      <c r="L615" s="250"/>
      <c r="M615" s="250"/>
      <c r="N615" s="250"/>
      <c r="O615" s="250"/>
      <c r="P615" s="250"/>
      <c r="Q615" s="250"/>
      <c r="R615" s="250"/>
      <c r="S615" s="250"/>
      <c r="T615" s="250"/>
      <c r="U615" s="250"/>
      <c r="V615" s="250"/>
      <c r="W615" s="250"/>
      <c r="X615" s="250"/>
      <c r="Y615" s="250"/>
      <c r="Z615" s="290"/>
      <c r="AA615" s="1133" t="s">
        <v>26</v>
      </c>
      <c r="AB615" s="1134"/>
      <c r="AC615" s="1134"/>
      <c r="AD615" s="1134"/>
      <c r="AE615" s="1134"/>
      <c r="AF615" s="1134"/>
      <c r="AG615" s="280" t="s">
        <v>191</v>
      </c>
      <c r="AH615" s="250"/>
      <c r="AI615" s="250"/>
      <c r="AJ615" s="250"/>
      <c r="AK615" s="250"/>
      <c r="AL615" s="250"/>
      <c r="AM615" s="290"/>
      <c r="AN615" s="1136" t="s">
        <v>192</v>
      </c>
      <c r="AO615" s="1136"/>
      <c r="AP615" s="1136"/>
      <c r="AQ615" s="1136"/>
      <c r="AR615" s="1136"/>
      <c r="AS615" s="1136"/>
      <c r="AT615" s="1136"/>
      <c r="AU615" s="1137" t="s">
        <v>277</v>
      </c>
      <c r="AV615" s="1137"/>
      <c r="AW615" s="1137"/>
      <c r="AX615" s="1137"/>
      <c r="AY615" s="1137"/>
      <c r="AZ615" s="1137"/>
      <c r="BA615" s="92"/>
      <c r="BB615" s="92"/>
      <c r="BC615" s="92"/>
      <c r="BD615" s="92"/>
      <c r="BE615" s="92"/>
      <c r="BF615" s="92"/>
      <c r="BG615" s="9"/>
      <c r="BH615" s="9"/>
      <c r="BI615" s="9"/>
    </row>
    <row r="616" spans="1:71" ht="15" customHeight="1">
      <c r="B616" s="9"/>
      <c r="C616" s="45"/>
      <c r="D616" s="230"/>
      <c r="E616" s="231"/>
      <c r="F616" s="231"/>
      <c r="G616" s="231"/>
      <c r="H616" s="231"/>
      <c r="I616" s="231"/>
      <c r="J616" s="231"/>
      <c r="K616" s="231"/>
      <c r="L616" s="231"/>
      <c r="M616" s="231"/>
      <c r="N616" s="231"/>
      <c r="O616" s="231"/>
      <c r="P616" s="231"/>
      <c r="Q616" s="231"/>
      <c r="R616" s="231"/>
      <c r="S616" s="231"/>
      <c r="T616" s="231"/>
      <c r="U616" s="231"/>
      <c r="V616" s="231"/>
      <c r="W616" s="231"/>
      <c r="X616" s="231"/>
      <c r="Y616" s="231"/>
      <c r="Z616" s="232"/>
      <c r="AA616" s="1134"/>
      <c r="AB616" s="1134"/>
      <c r="AC616" s="1134"/>
      <c r="AD616" s="1134"/>
      <c r="AE616" s="1134"/>
      <c r="AF616" s="1134"/>
      <c r="AG616" s="230"/>
      <c r="AH616" s="231"/>
      <c r="AI616" s="231"/>
      <c r="AJ616" s="231"/>
      <c r="AK616" s="231"/>
      <c r="AL616" s="231"/>
      <c r="AM616" s="232"/>
      <c r="AN616" s="1136"/>
      <c r="AO616" s="1136"/>
      <c r="AP616" s="1136"/>
      <c r="AQ616" s="1136"/>
      <c r="AR616" s="1136"/>
      <c r="AS616" s="1136"/>
      <c r="AT616" s="1136"/>
      <c r="AU616" s="1137"/>
      <c r="AV616" s="1137"/>
      <c r="AW616" s="1137"/>
      <c r="AX616" s="1137"/>
      <c r="AY616" s="1137"/>
      <c r="AZ616" s="1137"/>
      <c r="BA616" s="92"/>
      <c r="BB616" s="92"/>
      <c r="BC616" s="92"/>
      <c r="BD616" s="92"/>
      <c r="BE616" s="92"/>
      <c r="BF616" s="92"/>
      <c r="BG616" s="9"/>
      <c r="BH616" s="9"/>
      <c r="BI616" s="9"/>
    </row>
    <row r="617" spans="1:71" ht="15" customHeight="1">
      <c r="B617" s="9"/>
      <c r="C617" s="45"/>
      <c r="D617" s="392"/>
      <c r="E617" s="251"/>
      <c r="F617" s="251"/>
      <c r="G617" s="251"/>
      <c r="H617" s="251"/>
      <c r="I617" s="251"/>
      <c r="J617" s="251"/>
      <c r="K617" s="251"/>
      <c r="L617" s="251"/>
      <c r="M617" s="251"/>
      <c r="N617" s="251"/>
      <c r="O617" s="251"/>
      <c r="P617" s="251"/>
      <c r="Q617" s="251"/>
      <c r="R617" s="251"/>
      <c r="S617" s="251"/>
      <c r="T617" s="251"/>
      <c r="U617" s="251"/>
      <c r="V617" s="251"/>
      <c r="W617" s="251"/>
      <c r="X617" s="251"/>
      <c r="Y617" s="251"/>
      <c r="Z617" s="393"/>
      <c r="AA617" s="1135"/>
      <c r="AB617" s="1134"/>
      <c r="AC617" s="1134"/>
      <c r="AD617" s="1134"/>
      <c r="AE617" s="1134"/>
      <c r="AF617" s="1134"/>
      <c r="AG617" s="392"/>
      <c r="AH617" s="251"/>
      <c r="AI617" s="251"/>
      <c r="AJ617" s="251"/>
      <c r="AK617" s="251"/>
      <c r="AL617" s="251"/>
      <c r="AM617" s="393"/>
      <c r="AN617" s="1136"/>
      <c r="AO617" s="1136"/>
      <c r="AP617" s="1136"/>
      <c r="AQ617" s="1136"/>
      <c r="AR617" s="1136"/>
      <c r="AS617" s="1136"/>
      <c r="AT617" s="1136"/>
      <c r="AU617" s="1137"/>
      <c r="AV617" s="1137"/>
      <c r="AW617" s="1137"/>
      <c r="AX617" s="1137"/>
      <c r="AY617" s="1137"/>
      <c r="AZ617" s="1137"/>
      <c r="BA617" s="92"/>
      <c r="BB617" s="92"/>
      <c r="BC617" s="92"/>
      <c r="BD617" s="92"/>
      <c r="BE617" s="92"/>
      <c r="BF617" s="92"/>
      <c r="BG617" s="9"/>
      <c r="BH617" s="9"/>
      <c r="BI617" s="9"/>
    </row>
    <row r="618" spans="1:71" ht="16.5" customHeight="1">
      <c r="B618" s="9"/>
      <c r="C618" s="45"/>
      <c r="D618" s="994"/>
      <c r="E618" s="995"/>
      <c r="F618" s="995"/>
      <c r="G618" s="995"/>
      <c r="H618" s="995"/>
      <c r="I618" s="995"/>
      <c r="J618" s="995"/>
      <c r="K618" s="995"/>
      <c r="L618" s="995"/>
      <c r="M618" s="995"/>
      <c r="N618" s="995"/>
      <c r="O618" s="995"/>
      <c r="P618" s="995"/>
      <c r="Q618" s="995"/>
      <c r="R618" s="995"/>
      <c r="S618" s="995"/>
      <c r="T618" s="995"/>
      <c r="U618" s="995"/>
      <c r="V618" s="995"/>
      <c r="W618" s="995"/>
      <c r="X618" s="995"/>
      <c r="Y618" s="995"/>
      <c r="Z618" s="996"/>
      <c r="AA618" s="751"/>
      <c r="AB618" s="752"/>
      <c r="AC618" s="752"/>
      <c r="AD618" s="752"/>
      <c r="AE618" s="752"/>
      <c r="AF618" s="753"/>
      <c r="AG618" s="889"/>
      <c r="AH618" s="890"/>
      <c r="AI618" s="890"/>
      <c r="AJ618" s="890"/>
      <c r="AK618" s="890"/>
      <c r="AL618" s="890"/>
      <c r="AM618" s="891"/>
      <c r="AN618" s="1161"/>
      <c r="AO618" s="1161"/>
      <c r="AP618" s="1161"/>
      <c r="AQ618" s="1161"/>
      <c r="AR618" s="1161"/>
      <c r="AS618" s="1161"/>
      <c r="AT618" s="1161"/>
      <c r="AU618" s="907">
        <f>AG618*AN618</f>
        <v>0</v>
      </c>
      <c r="AV618" s="908"/>
      <c r="AW618" s="908"/>
      <c r="AX618" s="908"/>
      <c r="AY618" s="908"/>
      <c r="AZ618" s="909"/>
      <c r="BA618" s="129"/>
      <c r="BB618" s="129"/>
      <c r="BC618" s="129"/>
      <c r="BD618" s="129"/>
      <c r="BE618" s="92"/>
      <c r="BF618" s="92"/>
      <c r="BG618" s="9"/>
    </row>
    <row r="619" spans="1:71" ht="16.5" customHeight="1">
      <c r="B619" s="9"/>
      <c r="C619" s="45"/>
      <c r="D619" s="1158"/>
      <c r="E619" s="1159"/>
      <c r="F619" s="1159"/>
      <c r="G619" s="1159"/>
      <c r="H619" s="1159"/>
      <c r="I619" s="1159"/>
      <c r="J619" s="1159"/>
      <c r="K619" s="1159"/>
      <c r="L619" s="1159"/>
      <c r="M619" s="1159"/>
      <c r="N619" s="1159"/>
      <c r="O619" s="1159"/>
      <c r="P619" s="1159"/>
      <c r="Q619" s="1159"/>
      <c r="R619" s="1159"/>
      <c r="S619" s="1159"/>
      <c r="T619" s="1159"/>
      <c r="U619" s="1159"/>
      <c r="V619" s="1159"/>
      <c r="W619" s="1159"/>
      <c r="X619" s="1159"/>
      <c r="Y619" s="1159"/>
      <c r="Z619" s="1160"/>
      <c r="AA619" s="757"/>
      <c r="AB619" s="758"/>
      <c r="AC619" s="758"/>
      <c r="AD619" s="758"/>
      <c r="AE619" s="758"/>
      <c r="AF619" s="759"/>
      <c r="AG619" s="895"/>
      <c r="AH619" s="896"/>
      <c r="AI619" s="896"/>
      <c r="AJ619" s="896"/>
      <c r="AK619" s="896"/>
      <c r="AL619" s="896"/>
      <c r="AM619" s="897"/>
      <c r="AN619" s="1161"/>
      <c r="AO619" s="1161"/>
      <c r="AP619" s="1161"/>
      <c r="AQ619" s="1161"/>
      <c r="AR619" s="1161"/>
      <c r="AS619" s="1161"/>
      <c r="AT619" s="1161"/>
      <c r="AU619" s="913"/>
      <c r="AV619" s="914"/>
      <c r="AW619" s="914"/>
      <c r="AX619" s="914"/>
      <c r="AY619" s="914"/>
      <c r="AZ619" s="915"/>
      <c r="BA619" s="128"/>
      <c r="BB619" s="129"/>
      <c r="BC619" s="129"/>
      <c r="BD619" s="129"/>
      <c r="BE619" s="92"/>
      <c r="BF619" s="92"/>
      <c r="BG619" s="9"/>
      <c r="BH619" s="9"/>
    </row>
    <row r="620" spans="1:71" s="98" customFormat="1" ht="15" customHeight="1">
      <c r="D620" s="98" t="s">
        <v>35</v>
      </c>
      <c r="BA620" s="129"/>
      <c r="BB620" s="129"/>
      <c r="BC620" s="129"/>
      <c r="BD620" s="129"/>
      <c r="BE620" s="129"/>
      <c r="BF620" s="129"/>
      <c r="BG620" s="9"/>
      <c r="BH620" s="9"/>
      <c r="BI620" s="91"/>
    </row>
    <row r="621" spans="1:71" ht="6.75" customHeight="1">
      <c r="BA621" s="92"/>
      <c r="BB621" s="92"/>
      <c r="BC621" s="92"/>
      <c r="BD621" s="92"/>
      <c r="BE621" s="92"/>
      <c r="BF621" s="92"/>
    </row>
    <row r="622" spans="1:71" s="77" customFormat="1" ht="15" customHeight="1">
      <c r="A622" s="77" t="s">
        <v>326</v>
      </c>
    </row>
    <row r="623" spans="1:71" s="77" customFormat="1" ht="15" customHeight="1">
      <c r="B623" s="77" t="s">
        <v>279</v>
      </c>
      <c r="BR623" s="78"/>
      <c r="BS623" s="78"/>
    </row>
    <row r="624" spans="1:71" s="77" customFormat="1" ht="15" customHeight="1">
      <c r="C624" s="77" t="s">
        <v>305</v>
      </c>
      <c r="BR624" s="78"/>
      <c r="BS624" s="78"/>
    </row>
    <row r="625" spans="2:64" s="77" customFormat="1" ht="15" customHeight="1">
      <c r="B625" s="79"/>
      <c r="C625" s="80"/>
      <c r="D625" s="1027" t="s">
        <v>22</v>
      </c>
      <c r="E625" s="1028"/>
      <c r="F625" s="1028"/>
      <c r="G625" s="1028"/>
      <c r="H625" s="1028"/>
      <c r="I625" s="1028"/>
      <c r="J625" s="1029"/>
      <c r="K625" s="1078" t="s">
        <v>23</v>
      </c>
      <c r="L625" s="1028"/>
      <c r="M625" s="1028"/>
      <c r="N625" s="1028"/>
      <c r="O625" s="1028"/>
      <c r="P625" s="1028"/>
      <c r="Q625" s="1028"/>
      <c r="R625" s="1028"/>
      <c r="S625" s="1028"/>
      <c r="T625" s="1028"/>
      <c r="U625" s="1028"/>
      <c r="V625" s="1028"/>
      <c r="W625" s="1028"/>
      <c r="X625" s="1028"/>
      <c r="Y625" s="1028"/>
      <c r="Z625" s="1029"/>
      <c r="AA625" s="1036" t="s">
        <v>26</v>
      </c>
      <c r="AB625" s="1037"/>
      <c r="AC625" s="1037"/>
      <c r="AD625" s="1037"/>
      <c r="AE625" s="1037"/>
      <c r="AF625" s="1037"/>
      <c r="AG625" s="1027" t="s">
        <v>191</v>
      </c>
      <c r="AH625" s="1028"/>
      <c r="AI625" s="1028"/>
      <c r="AJ625" s="1028"/>
      <c r="AK625" s="1028"/>
      <c r="AL625" s="1028"/>
      <c r="AM625" s="1029"/>
      <c r="AN625" s="1039" t="s">
        <v>192</v>
      </c>
      <c r="AO625" s="1039"/>
      <c r="AP625" s="1039"/>
      <c r="AQ625" s="1039"/>
      <c r="AR625" s="1039"/>
      <c r="AS625" s="1039"/>
      <c r="AT625" s="1039"/>
      <c r="AU625" s="1040" t="s">
        <v>193</v>
      </c>
      <c r="AV625" s="1040"/>
      <c r="AW625" s="1040"/>
      <c r="AX625" s="1040"/>
      <c r="AY625" s="1040"/>
      <c r="AZ625" s="1040"/>
      <c r="BA625" s="81"/>
      <c r="BB625" s="82"/>
      <c r="BC625" s="82"/>
      <c r="BD625" s="82"/>
      <c r="BE625" s="82"/>
      <c r="BF625" s="82"/>
    </row>
    <row r="626" spans="2:64" s="77" customFormat="1" ht="15" customHeight="1">
      <c r="B626" s="79"/>
      <c r="C626" s="80"/>
      <c r="D626" s="1030"/>
      <c r="E626" s="1031"/>
      <c r="F626" s="1031"/>
      <c r="G626" s="1031"/>
      <c r="H626" s="1031"/>
      <c r="I626" s="1031"/>
      <c r="J626" s="1032"/>
      <c r="K626" s="1163"/>
      <c r="L626" s="1164"/>
      <c r="M626" s="1164"/>
      <c r="N626" s="1164"/>
      <c r="O626" s="1164"/>
      <c r="P626" s="1164"/>
      <c r="Q626" s="1164"/>
      <c r="R626" s="1164"/>
      <c r="S626" s="1164"/>
      <c r="T626" s="1164"/>
      <c r="U626" s="1164"/>
      <c r="V626" s="1164"/>
      <c r="W626" s="1164"/>
      <c r="X626" s="1164"/>
      <c r="Y626" s="1164"/>
      <c r="Z626" s="1165"/>
      <c r="AA626" s="1037"/>
      <c r="AB626" s="1037"/>
      <c r="AC626" s="1037"/>
      <c r="AD626" s="1037"/>
      <c r="AE626" s="1037"/>
      <c r="AF626" s="1037"/>
      <c r="AG626" s="1030"/>
      <c r="AH626" s="1031"/>
      <c r="AI626" s="1031"/>
      <c r="AJ626" s="1031"/>
      <c r="AK626" s="1031"/>
      <c r="AL626" s="1031"/>
      <c r="AM626" s="1032"/>
      <c r="AN626" s="1039"/>
      <c r="AO626" s="1039"/>
      <c r="AP626" s="1039"/>
      <c r="AQ626" s="1039"/>
      <c r="AR626" s="1039"/>
      <c r="AS626" s="1039"/>
      <c r="AT626" s="1039"/>
      <c r="AU626" s="1040"/>
      <c r="AV626" s="1040"/>
      <c r="AW626" s="1040"/>
      <c r="AX626" s="1040"/>
      <c r="AY626" s="1040"/>
      <c r="AZ626" s="1040"/>
      <c r="BA626" s="81"/>
      <c r="BB626" s="82"/>
      <c r="BC626" s="82"/>
      <c r="BD626" s="82"/>
      <c r="BE626" s="82"/>
      <c r="BF626" s="82"/>
    </row>
    <row r="627" spans="2:64" s="77" customFormat="1" ht="15" customHeight="1">
      <c r="B627" s="79"/>
      <c r="C627" s="80"/>
      <c r="D627" s="1033"/>
      <c r="E627" s="1034"/>
      <c r="F627" s="1034"/>
      <c r="G627" s="1034"/>
      <c r="H627" s="1034"/>
      <c r="I627" s="1034"/>
      <c r="J627" s="1035"/>
      <c r="K627" s="1166" t="s">
        <v>280</v>
      </c>
      <c r="L627" s="1167"/>
      <c r="M627" s="1167"/>
      <c r="N627" s="1167"/>
      <c r="O627" s="1167"/>
      <c r="P627" s="1167"/>
      <c r="Q627" s="1167"/>
      <c r="R627" s="1167"/>
      <c r="S627" s="1167"/>
      <c r="T627" s="1167"/>
      <c r="U627" s="1167"/>
      <c r="V627" s="1167"/>
      <c r="W627" s="1167"/>
      <c r="X627" s="1167"/>
      <c r="Y627" s="1167"/>
      <c r="Z627" s="1168"/>
      <c r="AA627" s="1038"/>
      <c r="AB627" s="1037"/>
      <c r="AC627" s="1037"/>
      <c r="AD627" s="1037"/>
      <c r="AE627" s="1037"/>
      <c r="AF627" s="1037"/>
      <c r="AG627" s="1033"/>
      <c r="AH627" s="1034"/>
      <c r="AI627" s="1034"/>
      <c r="AJ627" s="1034"/>
      <c r="AK627" s="1034"/>
      <c r="AL627" s="1034"/>
      <c r="AM627" s="1035"/>
      <c r="AN627" s="1039"/>
      <c r="AO627" s="1039"/>
      <c r="AP627" s="1039"/>
      <c r="AQ627" s="1039"/>
      <c r="AR627" s="1039"/>
      <c r="AS627" s="1039"/>
      <c r="AT627" s="1039"/>
      <c r="AU627" s="1040"/>
      <c r="AV627" s="1040"/>
      <c r="AW627" s="1040"/>
      <c r="AX627" s="1040"/>
      <c r="AY627" s="1040"/>
      <c r="AZ627" s="1040"/>
      <c r="BA627" s="81"/>
      <c r="BB627" s="82"/>
      <c r="BC627" s="82"/>
      <c r="BD627" s="82"/>
      <c r="BE627" s="82"/>
      <c r="BF627" s="82"/>
    </row>
    <row r="628" spans="2:64" s="77" customFormat="1" ht="15" customHeight="1">
      <c r="B628" s="79"/>
      <c r="C628" s="80"/>
      <c r="D628" s="874"/>
      <c r="E628" s="875"/>
      <c r="F628" s="875"/>
      <c r="G628" s="875"/>
      <c r="H628" s="875"/>
      <c r="I628" s="875"/>
      <c r="J628" s="876"/>
      <c r="K628" s="1041"/>
      <c r="L628" s="1042"/>
      <c r="M628" s="1042"/>
      <c r="N628" s="1042"/>
      <c r="O628" s="1042"/>
      <c r="P628" s="1042"/>
      <c r="Q628" s="1042"/>
      <c r="R628" s="1042"/>
      <c r="S628" s="1042"/>
      <c r="T628" s="1042"/>
      <c r="U628" s="1042"/>
      <c r="V628" s="1042"/>
      <c r="W628" s="1042"/>
      <c r="X628" s="1042"/>
      <c r="Y628" s="1042"/>
      <c r="Z628" s="1043"/>
      <c r="AA628" s="1169"/>
      <c r="AB628" s="1048"/>
      <c r="AC628" s="1048"/>
      <c r="AD628" s="1048"/>
      <c r="AE628" s="1048"/>
      <c r="AF628" s="1049"/>
      <c r="AG628" s="1056"/>
      <c r="AH628" s="1057"/>
      <c r="AI628" s="1057"/>
      <c r="AJ628" s="1057"/>
      <c r="AK628" s="1057"/>
      <c r="AL628" s="1057"/>
      <c r="AM628" s="1058"/>
      <c r="AN628" s="1170"/>
      <c r="AO628" s="1171"/>
      <c r="AP628" s="1171"/>
      <c r="AQ628" s="1171"/>
      <c r="AR628" s="1171"/>
      <c r="AS628" s="1171"/>
      <c r="AT628" s="1172"/>
      <c r="AU628" s="1066">
        <f>AG628*AN628</f>
        <v>0</v>
      </c>
      <c r="AV628" s="1067"/>
      <c r="AW628" s="1067"/>
      <c r="AX628" s="1067"/>
      <c r="AY628" s="1067"/>
      <c r="AZ628" s="1068"/>
      <c r="BA628" s="81"/>
      <c r="BB628" s="82"/>
      <c r="BC628" s="82"/>
      <c r="BD628" s="82"/>
      <c r="BE628" s="82"/>
      <c r="BF628" s="82"/>
    </row>
    <row r="629" spans="2:64" s="77" customFormat="1" ht="15" customHeight="1">
      <c r="B629" s="79"/>
      <c r="C629" s="80"/>
      <c r="D629" s="877"/>
      <c r="E629" s="878"/>
      <c r="F629" s="878"/>
      <c r="G629" s="878"/>
      <c r="H629" s="878"/>
      <c r="I629" s="878"/>
      <c r="J629" s="879"/>
      <c r="K629" s="1044"/>
      <c r="L629" s="1045"/>
      <c r="M629" s="1045"/>
      <c r="N629" s="1045"/>
      <c r="O629" s="1045"/>
      <c r="P629" s="1045"/>
      <c r="Q629" s="1045"/>
      <c r="R629" s="1045"/>
      <c r="S629" s="1045"/>
      <c r="T629" s="1045"/>
      <c r="U629" s="1045"/>
      <c r="V629" s="1045"/>
      <c r="W629" s="1045"/>
      <c r="X629" s="1045"/>
      <c r="Y629" s="1045"/>
      <c r="Z629" s="1046"/>
      <c r="AA629" s="1050"/>
      <c r="AB629" s="1051"/>
      <c r="AC629" s="1051"/>
      <c r="AD629" s="1051"/>
      <c r="AE629" s="1051"/>
      <c r="AF629" s="1052"/>
      <c r="AG629" s="1059"/>
      <c r="AH629" s="1060"/>
      <c r="AI629" s="1060"/>
      <c r="AJ629" s="1060"/>
      <c r="AK629" s="1060"/>
      <c r="AL629" s="1060"/>
      <c r="AM629" s="1061"/>
      <c r="AN629" s="1173"/>
      <c r="AO629" s="1174"/>
      <c r="AP629" s="1174"/>
      <c r="AQ629" s="1174"/>
      <c r="AR629" s="1174"/>
      <c r="AS629" s="1174"/>
      <c r="AT629" s="1175"/>
      <c r="AU629" s="1069"/>
      <c r="AV629" s="1070"/>
      <c r="AW629" s="1070"/>
      <c r="AX629" s="1070"/>
      <c r="AY629" s="1070"/>
      <c r="AZ629" s="1071"/>
      <c r="BA629" s="81"/>
      <c r="BB629" s="82"/>
      <c r="BC629" s="82"/>
      <c r="BD629" s="82"/>
      <c r="BE629" s="82"/>
      <c r="BF629" s="82"/>
    </row>
    <row r="630" spans="2:64" s="77" customFormat="1" ht="15" customHeight="1">
      <c r="B630" s="79"/>
      <c r="C630" s="80"/>
      <c r="D630" s="880"/>
      <c r="E630" s="740"/>
      <c r="F630" s="740"/>
      <c r="G630" s="740"/>
      <c r="H630" s="740"/>
      <c r="I630" s="740"/>
      <c r="J630" s="741"/>
      <c r="K630" s="1075" t="s">
        <v>296</v>
      </c>
      <c r="L630" s="1076"/>
      <c r="M630" s="1076"/>
      <c r="N630" s="1076"/>
      <c r="O630" s="1076"/>
      <c r="P630" s="1076"/>
      <c r="Q630" s="1076"/>
      <c r="R630" s="1076"/>
      <c r="S630" s="1076"/>
      <c r="T630" s="1076"/>
      <c r="U630" s="1076"/>
      <c r="V630" s="1076"/>
      <c r="W630" s="1076"/>
      <c r="X630" s="1076"/>
      <c r="Y630" s="1076"/>
      <c r="Z630" s="1077"/>
      <c r="AA630" s="1053"/>
      <c r="AB630" s="1054"/>
      <c r="AC630" s="1054"/>
      <c r="AD630" s="1054"/>
      <c r="AE630" s="1054"/>
      <c r="AF630" s="1055"/>
      <c r="AG630" s="1062"/>
      <c r="AH630" s="1063"/>
      <c r="AI630" s="1063"/>
      <c r="AJ630" s="1063"/>
      <c r="AK630" s="1063"/>
      <c r="AL630" s="1063"/>
      <c r="AM630" s="1064"/>
      <c r="AN630" s="1176"/>
      <c r="AO630" s="1177"/>
      <c r="AP630" s="1177"/>
      <c r="AQ630" s="1177"/>
      <c r="AR630" s="1177"/>
      <c r="AS630" s="1177"/>
      <c r="AT630" s="1178"/>
      <c r="AU630" s="1072"/>
      <c r="AV630" s="1073"/>
      <c r="AW630" s="1073"/>
      <c r="AX630" s="1073"/>
      <c r="AY630" s="1073"/>
      <c r="AZ630" s="1074"/>
      <c r="BA630" s="81"/>
      <c r="BB630" s="82"/>
      <c r="BC630" s="82"/>
      <c r="BD630" s="82"/>
      <c r="BE630" s="82"/>
      <c r="BF630" s="82"/>
    </row>
    <row r="631" spans="2:64" s="77" customFormat="1" ht="15" customHeight="1">
      <c r="B631" s="79"/>
      <c r="C631" s="79"/>
      <c r="D631" s="83" t="s">
        <v>304</v>
      </c>
      <c r="E631" s="84"/>
      <c r="F631" s="84"/>
      <c r="G631" s="84"/>
      <c r="H631" s="84"/>
      <c r="I631" s="84"/>
      <c r="J631" s="84"/>
      <c r="K631" s="85"/>
      <c r="L631" s="85"/>
      <c r="M631" s="85"/>
      <c r="N631" s="85"/>
      <c r="O631" s="85"/>
      <c r="P631" s="85"/>
      <c r="Q631" s="85"/>
      <c r="R631" s="85"/>
      <c r="S631" s="85"/>
      <c r="T631" s="85"/>
      <c r="U631" s="85"/>
      <c r="V631" s="85"/>
      <c r="W631" s="85"/>
      <c r="X631" s="85"/>
      <c r="Y631" s="85"/>
      <c r="Z631" s="85"/>
      <c r="AA631" s="86"/>
      <c r="AB631" s="86"/>
      <c r="AC631" s="86"/>
      <c r="AD631" s="86"/>
      <c r="AE631" s="86"/>
      <c r="AF631" s="86"/>
      <c r="AG631" s="87"/>
      <c r="AH631" s="87"/>
      <c r="AI631" s="87"/>
      <c r="AJ631" s="87"/>
      <c r="AK631" s="87"/>
      <c r="AL631" s="87"/>
      <c r="AM631" s="87"/>
      <c r="AN631" s="88"/>
      <c r="AO631" s="88"/>
      <c r="AP631" s="88"/>
      <c r="AQ631" s="88"/>
      <c r="AR631" s="88"/>
      <c r="AS631" s="88"/>
      <c r="AT631" s="88"/>
      <c r="AU631" s="89"/>
      <c r="AV631" s="89"/>
      <c r="AW631" s="89"/>
      <c r="AX631" s="89"/>
      <c r="AY631" s="89"/>
      <c r="AZ631" s="89"/>
      <c r="BA631" s="90"/>
      <c r="BB631" s="82"/>
      <c r="BC631" s="82"/>
      <c r="BD631" s="82"/>
      <c r="BE631" s="82"/>
      <c r="BF631" s="82"/>
    </row>
    <row r="632" spans="2:64" s="77" customFormat="1" ht="15" customHeight="1">
      <c r="C632" s="77" t="s">
        <v>327</v>
      </c>
      <c r="BK632" s="78"/>
      <c r="BL632" s="78"/>
    </row>
    <row r="633" spans="2:64" s="77" customFormat="1" ht="15" customHeight="1">
      <c r="B633" s="79"/>
      <c r="C633" s="80"/>
      <c r="D633" s="1027" t="s">
        <v>22</v>
      </c>
      <c r="E633" s="1028"/>
      <c r="F633" s="1028"/>
      <c r="G633" s="1028"/>
      <c r="H633" s="1028"/>
      <c r="I633" s="1028"/>
      <c r="J633" s="1029"/>
      <c r="K633" s="1078" t="s">
        <v>23</v>
      </c>
      <c r="L633" s="1028"/>
      <c r="M633" s="1028"/>
      <c r="N633" s="1028"/>
      <c r="O633" s="1028"/>
      <c r="P633" s="1028"/>
      <c r="Q633" s="1028"/>
      <c r="R633" s="1028"/>
      <c r="S633" s="1028"/>
      <c r="T633" s="1028"/>
      <c r="U633" s="1028"/>
      <c r="V633" s="1028"/>
      <c r="W633" s="1028"/>
      <c r="X633" s="1028"/>
      <c r="Y633" s="1028"/>
      <c r="Z633" s="1029"/>
      <c r="AA633" s="1036" t="s">
        <v>26</v>
      </c>
      <c r="AB633" s="1037"/>
      <c r="AC633" s="1037"/>
      <c r="AD633" s="1037"/>
      <c r="AE633" s="1037"/>
      <c r="AF633" s="1037"/>
      <c r="AG633" s="1027" t="s">
        <v>191</v>
      </c>
      <c r="AH633" s="1028"/>
      <c r="AI633" s="1028"/>
      <c r="AJ633" s="1028"/>
      <c r="AK633" s="1028"/>
      <c r="AL633" s="1028"/>
      <c r="AM633" s="1029"/>
      <c r="AN633" s="1039" t="s">
        <v>192</v>
      </c>
      <c r="AO633" s="1039"/>
      <c r="AP633" s="1039"/>
      <c r="AQ633" s="1039"/>
      <c r="AR633" s="1039"/>
      <c r="AS633" s="1039"/>
      <c r="AT633" s="1039"/>
      <c r="AU633" s="1040" t="s">
        <v>193</v>
      </c>
      <c r="AV633" s="1040"/>
      <c r="AW633" s="1040"/>
      <c r="AX633" s="1040"/>
      <c r="AY633" s="1040"/>
      <c r="AZ633" s="1040"/>
      <c r="BA633" s="81"/>
      <c r="BB633" s="82"/>
      <c r="BC633" s="82"/>
      <c r="BD633" s="82"/>
      <c r="BE633" s="82"/>
      <c r="BF633" s="82"/>
    </row>
    <row r="634" spans="2:64" s="77" customFormat="1" ht="15" customHeight="1">
      <c r="B634" s="79"/>
      <c r="C634" s="80"/>
      <c r="D634" s="1030"/>
      <c r="E634" s="1031"/>
      <c r="F634" s="1031"/>
      <c r="G634" s="1031"/>
      <c r="H634" s="1031"/>
      <c r="I634" s="1031"/>
      <c r="J634" s="1032"/>
      <c r="K634" s="1163"/>
      <c r="L634" s="1164"/>
      <c r="M634" s="1164"/>
      <c r="N634" s="1164"/>
      <c r="O634" s="1164"/>
      <c r="P634" s="1164"/>
      <c r="Q634" s="1164"/>
      <c r="R634" s="1164"/>
      <c r="S634" s="1164"/>
      <c r="T634" s="1164"/>
      <c r="U634" s="1164"/>
      <c r="V634" s="1164"/>
      <c r="W634" s="1164"/>
      <c r="X634" s="1164"/>
      <c r="Y634" s="1164"/>
      <c r="Z634" s="1165"/>
      <c r="AA634" s="1037"/>
      <c r="AB634" s="1037"/>
      <c r="AC634" s="1037"/>
      <c r="AD634" s="1037"/>
      <c r="AE634" s="1037"/>
      <c r="AF634" s="1037"/>
      <c r="AG634" s="1030"/>
      <c r="AH634" s="1031"/>
      <c r="AI634" s="1031"/>
      <c r="AJ634" s="1031"/>
      <c r="AK634" s="1031"/>
      <c r="AL634" s="1031"/>
      <c r="AM634" s="1032"/>
      <c r="AN634" s="1039"/>
      <c r="AO634" s="1039"/>
      <c r="AP634" s="1039"/>
      <c r="AQ634" s="1039"/>
      <c r="AR634" s="1039"/>
      <c r="AS634" s="1039"/>
      <c r="AT634" s="1039"/>
      <c r="AU634" s="1040"/>
      <c r="AV634" s="1040"/>
      <c r="AW634" s="1040"/>
      <c r="AX634" s="1040"/>
      <c r="AY634" s="1040"/>
      <c r="AZ634" s="1040"/>
      <c r="BA634" s="81"/>
      <c r="BB634" s="82"/>
      <c r="BC634" s="82"/>
      <c r="BD634" s="82"/>
      <c r="BE634" s="82"/>
      <c r="BF634" s="82"/>
    </row>
    <row r="635" spans="2:64" s="77" customFormat="1" ht="15" customHeight="1">
      <c r="B635" s="79"/>
      <c r="C635" s="80"/>
      <c r="D635" s="1033"/>
      <c r="E635" s="1034"/>
      <c r="F635" s="1034"/>
      <c r="G635" s="1034"/>
      <c r="H635" s="1034"/>
      <c r="I635" s="1034"/>
      <c r="J635" s="1035"/>
      <c r="K635" s="1166" t="s">
        <v>280</v>
      </c>
      <c r="L635" s="1167"/>
      <c r="M635" s="1167"/>
      <c r="N635" s="1167"/>
      <c r="O635" s="1167"/>
      <c r="P635" s="1167"/>
      <c r="Q635" s="1167"/>
      <c r="R635" s="1167"/>
      <c r="S635" s="1167"/>
      <c r="T635" s="1167"/>
      <c r="U635" s="1167"/>
      <c r="V635" s="1167"/>
      <c r="W635" s="1167"/>
      <c r="X635" s="1167"/>
      <c r="Y635" s="1167"/>
      <c r="Z635" s="1168"/>
      <c r="AA635" s="1038"/>
      <c r="AB635" s="1037"/>
      <c r="AC635" s="1037"/>
      <c r="AD635" s="1037"/>
      <c r="AE635" s="1037"/>
      <c r="AF635" s="1037"/>
      <c r="AG635" s="1033"/>
      <c r="AH635" s="1034"/>
      <c r="AI635" s="1034"/>
      <c r="AJ635" s="1034"/>
      <c r="AK635" s="1034"/>
      <c r="AL635" s="1034"/>
      <c r="AM635" s="1035"/>
      <c r="AN635" s="1039"/>
      <c r="AO635" s="1039"/>
      <c r="AP635" s="1039"/>
      <c r="AQ635" s="1039"/>
      <c r="AR635" s="1039"/>
      <c r="AS635" s="1039"/>
      <c r="AT635" s="1039"/>
      <c r="AU635" s="1040"/>
      <c r="AV635" s="1040"/>
      <c r="AW635" s="1040"/>
      <c r="AX635" s="1040"/>
      <c r="AY635" s="1040"/>
      <c r="AZ635" s="1040"/>
      <c r="BA635" s="81"/>
      <c r="BB635" s="82"/>
      <c r="BC635" s="82"/>
      <c r="BD635" s="82"/>
      <c r="BE635" s="82"/>
      <c r="BF635" s="82"/>
    </row>
    <row r="636" spans="2:64" s="77" customFormat="1" ht="15" customHeight="1">
      <c r="B636" s="79"/>
      <c r="C636" s="80"/>
      <c r="D636" s="874"/>
      <c r="E636" s="875"/>
      <c r="F636" s="875"/>
      <c r="G636" s="875"/>
      <c r="H636" s="875"/>
      <c r="I636" s="875"/>
      <c r="J636" s="876"/>
      <c r="K636" s="1041"/>
      <c r="L636" s="1042"/>
      <c r="M636" s="1042"/>
      <c r="N636" s="1042"/>
      <c r="O636" s="1042"/>
      <c r="P636" s="1042"/>
      <c r="Q636" s="1042"/>
      <c r="R636" s="1042"/>
      <c r="S636" s="1042"/>
      <c r="T636" s="1042"/>
      <c r="U636" s="1042"/>
      <c r="V636" s="1042"/>
      <c r="W636" s="1042"/>
      <c r="X636" s="1042"/>
      <c r="Y636" s="1042"/>
      <c r="Z636" s="1043"/>
      <c r="AA636" s="1169"/>
      <c r="AB636" s="1048"/>
      <c r="AC636" s="1048"/>
      <c r="AD636" s="1048"/>
      <c r="AE636" s="1048"/>
      <c r="AF636" s="1049"/>
      <c r="AG636" s="1056"/>
      <c r="AH636" s="1057"/>
      <c r="AI636" s="1057"/>
      <c r="AJ636" s="1057"/>
      <c r="AK636" s="1057"/>
      <c r="AL636" s="1057"/>
      <c r="AM636" s="1058"/>
      <c r="AN636" s="1170"/>
      <c r="AO636" s="1171"/>
      <c r="AP636" s="1171"/>
      <c r="AQ636" s="1171"/>
      <c r="AR636" s="1171"/>
      <c r="AS636" s="1171"/>
      <c r="AT636" s="1172"/>
      <c r="AU636" s="1066">
        <f>AG636*AN636</f>
        <v>0</v>
      </c>
      <c r="AV636" s="1067"/>
      <c r="AW636" s="1067"/>
      <c r="AX636" s="1067"/>
      <c r="AY636" s="1067"/>
      <c r="AZ636" s="1068"/>
      <c r="BA636" s="81"/>
      <c r="BB636" s="82"/>
      <c r="BC636" s="82"/>
      <c r="BD636" s="82"/>
      <c r="BE636" s="82"/>
      <c r="BF636" s="82"/>
    </row>
    <row r="637" spans="2:64" s="77" customFormat="1" ht="15" customHeight="1">
      <c r="B637" s="79"/>
      <c r="C637" s="80"/>
      <c r="D637" s="877"/>
      <c r="E637" s="878"/>
      <c r="F637" s="878"/>
      <c r="G637" s="878"/>
      <c r="H637" s="878"/>
      <c r="I637" s="878"/>
      <c r="J637" s="879"/>
      <c r="K637" s="1044"/>
      <c r="L637" s="1045"/>
      <c r="M637" s="1045"/>
      <c r="N637" s="1045"/>
      <c r="O637" s="1045"/>
      <c r="P637" s="1045"/>
      <c r="Q637" s="1045"/>
      <c r="R637" s="1045"/>
      <c r="S637" s="1045"/>
      <c r="T637" s="1045"/>
      <c r="U637" s="1045"/>
      <c r="V637" s="1045"/>
      <c r="W637" s="1045"/>
      <c r="X637" s="1045"/>
      <c r="Y637" s="1045"/>
      <c r="Z637" s="1046"/>
      <c r="AA637" s="1050"/>
      <c r="AB637" s="1051"/>
      <c r="AC637" s="1051"/>
      <c r="AD637" s="1051"/>
      <c r="AE637" s="1051"/>
      <c r="AF637" s="1052"/>
      <c r="AG637" s="1059"/>
      <c r="AH637" s="1060"/>
      <c r="AI637" s="1060"/>
      <c r="AJ637" s="1060"/>
      <c r="AK637" s="1060"/>
      <c r="AL637" s="1060"/>
      <c r="AM637" s="1061"/>
      <c r="AN637" s="1173"/>
      <c r="AO637" s="1174"/>
      <c r="AP637" s="1174"/>
      <c r="AQ637" s="1174"/>
      <c r="AR637" s="1174"/>
      <c r="AS637" s="1174"/>
      <c r="AT637" s="1175"/>
      <c r="AU637" s="1069"/>
      <c r="AV637" s="1070"/>
      <c r="AW637" s="1070"/>
      <c r="AX637" s="1070"/>
      <c r="AY637" s="1070"/>
      <c r="AZ637" s="1071"/>
      <c r="BA637" s="81"/>
      <c r="BB637" s="82"/>
      <c r="BC637" s="82"/>
      <c r="BD637" s="82"/>
      <c r="BE637" s="82"/>
      <c r="BF637" s="82"/>
    </row>
    <row r="638" spans="2:64" s="77" customFormat="1" ht="15" customHeight="1">
      <c r="B638" s="79"/>
      <c r="C638" s="80"/>
      <c r="D638" s="880"/>
      <c r="E638" s="740"/>
      <c r="F638" s="740"/>
      <c r="G638" s="740"/>
      <c r="H638" s="740"/>
      <c r="I638" s="740"/>
      <c r="J638" s="741"/>
      <c r="K638" s="1075" t="s">
        <v>296</v>
      </c>
      <c r="L638" s="1076"/>
      <c r="M638" s="1076"/>
      <c r="N638" s="1076"/>
      <c r="O638" s="1076"/>
      <c r="P638" s="1076"/>
      <c r="Q638" s="1076"/>
      <c r="R638" s="1076"/>
      <c r="S638" s="1076"/>
      <c r="T638" s="1076"/>
      <c r="U638" s="1076"/>
      <c r="V638" s="1076"/>
      <c r="W638" s="1076"/>
      <c r="X638" s="1076"/>
      <c r="Y638" s="1076"/>
      <c r="Z638" s="1077"/>
      <c r="AA638" s="1053"/>
      <c r="AB638" s="1054"/>
      <c r="AC638" s="1054"/>
      <c r="AD638" s="1054"/>
      <c r="AE638" s="1054"/>
      <c r="AF638" s="1055"/>
      <c r="AG638" s="1062"/>
      <c r="AH638" s="1063"/>
      <c r="AI638" s="1063"/>
      <c r="AJ638" s="1063"/>
      <c r="AK638" s="1063"/>
      <c r="AL638" s="1063"/>
      <c r="AM638" s="1064"/>
      <c r="AN638" s="1176"/>
      <c r="AO638" s="1177"/>
      <c r="AP638" s="1177"/>
      <c r="AQ638" s="1177"/>
      <c r="AR638" s="1177"/>
      <c r="AS638" s="1177"/>
      <c r="AT638" s="1178"/>
      <c r="AU638" s="1072"/>
      <c r="AV638" s="1073"/>
      <c r="AW638" s="1073"/>
      <c r="AX638" s="1073"/>
      <c r="AY638" s="1073"/>
      <c r="AZ638" s="1074"/>
      <c r="BA638" s="81"/>
      <c r="BB638" s="82"/>
      <c r="BC638" s="82"/>
      <c r="BD638" s="82"/>
      <c r="BE638" s="82"/>
      <c r="BF638" s="82"/>
    </row>
    <row r="639" spans="2:64" s="77" customFormat="1" ht="15" customHeight="1">
      <c r="D639" s="83" t="s">
        <v>306</v>
      </c>
    </row>
    <row r="640" spans="2:64" s="77" customFormat="1" ht="15" customHeight="1">
      <c r="D640" s="83"/>
    </row>
    <row r="641" spans="1:71" ht="4.5" customHeight="1"/>
    <row r="642" spans="1:71" ht="13.5" customHeight="1">
      <c r="A642" s="6" t="s">
        <v>285</v>
      </c>
    </row>
    <row r="643" spans="1:71" ht="13.5" customHeight="1">
      <c r="A643" s="340" t="s">
        <v>286</v>
      </c>
      <c r="B643" s="340"/>
      <c r="C643" s="340"/>
      <c r="D643" s="340"/>
      <c r="E643" s="340"/>
      <c r="F643" s="340"/>
      <c r="G643" s="340"/>
      <c r="H643" s="340"/>
      <c r="I643" s="340"/>
      <c r="J643" s="340"/>
      <c r="K643" s="340"/>
      <c r="L643" s="340"/>
      <c r="M643" s="340"/>
      <c r="N643" s="340"/>
      <c r="O643" s="340"/>
      <c r="P643" s="340"/>
      <c r="Q643" s="340"/>
      <c r="R643" s="340"/>
      <c r="S643" s="340"/>
      <c r="T643" s="340"/>
      <c r="U643" s="340"/>
      <c r="V643" s="340"/>
      <c r="W643" s="340"/>
      <c r="X643" s="340"/>
      <c r="Y643" s="340"/>
      <c r="Z643" s="340"/>
      <c r="AA643" s="340"/>
      <c r="AB643" s="340"/>
      <c r="AC643" s="340"/>
      <c r="AD643" s="340"/>
      <c r="AE643" s="340"/>
      <c r="AF643" s="340"/>
      <c r="AG643" s="340"/>
      <c r="AH643" s="340"/>
      <c r="AI643" s="340"/>
      <c r="AJ643" s="340"/>
      <c r="AK643" s="340"/>
      <c r="AL643" s="340"/>
      <c r="AM643" s="340"/>
      <c r="AN643" s="340"/>
      <c r="AO643" s="340"/>
      <c r="AP643" s="340"/>
      <c r="AQ643" s="340"/>
      <c r="AR643" s="340"/>
      <c r="AS643" s="340"/>
      <c r="AT643" s="340"/>
      <c r="BR643" s="43"/>
      <c r="BS643" s="43"/>
    </row>
    <row r="644" spans="1:71" ht="13.5" customHeight="1">
      <c r="B644" s="58" t="s">
        <v>287</v>
      </c>
    </row>
    <row r="645" spans="1:71" ht="13.5" customHeight="1">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c r="AA645" s="42"/>
      <c r="AB645" s="42"/>
      <c r="AC645" s="42"/>
      <c r="AD645" s="42"/>
      <c r="AE645" s="42"/>
      <c r="AF645" s="42"/>
      <c r="AG645" s="42"/>
      <c r="AH645" s="42"/>
      <c r="AI645" s="42"/>
      <c r="AJ645" s="42"/>
      <c r="AK645" s="42"/>
      <c r="AL645" s="42"/>
      <c r="AM645" s="42"/>
      <c r="AN645" s="42"/>
      <c r="AO645" s="42"/>
      <c r="AP645" s="42"/>
      <c r="AQ645" s="42"/>
      <c r="AR645" s="42"/>
      <c r="AS645" s="42"/>
      <c r="AT645" s="42"/>
      <c r="AU645" s="42"/>
      <c r="AV645" s="42"/>
      <c r="AW645" s="42"/>
      <c r="AX645" s="42"/>
      <c r="AY645" s="42"/>
      <c r="AZ645" s="42"/>
      <c r="BA645" s="42"/>
      <c r="BB645" s="42"/>
      <c r="BC645" s="42"/>
      <c r="BD645" s="42"/>
      <c r="BE645" s="42"/>
      <c r="BF645" s="42"/>
    </row>
    <row r="646" spans="1:71" ht="13.5" customHeight="1">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c r="AA646" s="42"/>
      <c r="AB646" s="42"/>
      <c r="AC646" s="42"/>
      <c r="AD646" s="42"/>
      <c r="AE646" s="42"/>
      <c r="AF646" s="42"/>
      <c r="AG646" s="42"/>
      <c r="AH646" s="42"/>
      <c r="AI646" s="42"/>
      <c r="AJ646" s="42"/>
      <c r="AK646" s="42"/>
      <c r="AL646" s="42"/>
      <c r="AM646" s="42"/>
      <c r="AN646" s="42"/>
      <c r="AO646" s="42"/>
      <c r="AP646" s="42"/>
      <c r="AQ646" s="42"/>
      <c r="AR646" s="42"/>
      <c r="AS646" s="42"/>
      <c r="AT646" s="42"/>
      <c r="AU646" s="42"/>
      <c r="AV646" s="42"/>
      <c r="AW646" s="42"/>
      <c r="AX646" s="42"/>
      <c r="AY646" s="42"/>
      <c r="AZ646" s="42"/>
      <c r="BA646" s="42"/>
      <c r="BB646" s="42"/>
      <c r="BC646" s="42"/>
      <c r="BD646" s="42"/>
      <c r="BE646" s="42"/>
      <c r="BF646" s="42"/>
    </row>
    <row r="647" spans="1:71" ht="13.5" customHeight="1"/>
    <row r="648" spans="1:71" ht="15" customHeight="1">
      <c r="C648" s="441" t="s">
        <v>288</v>
      </c>
      <c r="D648" s="441"/>
      <c r="E648" s="441"/>
      <c r="F648" s="441"/>
      <c r="G648" s="441"/>
      <c r="H648" s="441"/>
      <c r="I648" s="441"/>
      <c r="J648" s="441"/>
      <c r="K648" s="441"/>
      <c r="L648" s="441"/>
      <c r="M648" s="441"/>
      <c r="N648" s="441"/>
      <c r="O648" s="441"/>
      <c r="P648" s="441"/>
      <c r="Q648" s="441"/>
      <c r="R648" s="441"/>
      <c r="S648" s="441"/>
      <c r="T648" s="441"/>
      <c r="U648" s="441"/>
      <c r="V648" s="441"/>
      <c r="W648" s="441"/>
      <c r="X648" s="441"/>
      <c r="Y648" s="441"/>
      <c r="Z648" s="441"/>
    </row>
    <row r="649" spans="1:71" ht="12.75" customHeight="1">
      <c r="B649" s="9"/>
      <c r="C649" s="45"/>
      <c r="D649" s="289" t="s">
        <v>23</v>
      </c>
      <c r="E649" s="250"/>
      <c r="F649" s="250"/>
      <c r="G649" s="250"/>
      <c r="H649" s="250"/>
      <c r="I649" s="250"/>
      <c r="J649" s="250"/>
      <c r="K649" s="250"/>
      <c r="L649" s="250"/>
      <c r="M649" s="250"/>
      <c r="N649" s="250"/>
      <c r="O649" s="250"/>
      <c r="P649" s="250"/>
      <c r="Q649" s="250"/>
      <c r="R649" s="250"/>
      <c r="S649" s="250"/>
      <c r="T649" s="250"/>
      <c r="U649" s="250"/>
      <c r="V649" s="250"/>
      <c r="W649" s="250"/>
      <c r="X649" s="250"/>
      <c r="Y649" s="250"/>
      <c r="Z649" s="290"/>
      <c r="AA649" s="723" t="s">
        <v>190</v>
      </c>
      <c r="AB649" s="724"/>
      <c r="AC649" s="724"/>
      <c r="AD649" s="724"/>
      <c r="AE649" s="724"/>
      <c r="AF649" s="725"/>
      <c r="AG649" s="280" t="s">
        <v>191</v>
      </c>
      <c r="AH649" s="250"/>
      <c r="AI649" s="250"/>
      <c r="AJ649" s="250"/>
      <c r="AK649" s="250"/>
      <c r="AL649" s="250"/>
      <c r="AM649" s="290"/>
      <c r="AN649" s="1136" t="s">
        <v>283</v>
      </c>
      <c r="AO649" s="1136"/>
      <c r="AP649" s="1136"/>
      <c r="AQ649" s="1136"/>
      <c r="AR649" s="1136"/>
      <c r="AS649" s="1136"/>
      <c r="AT649" s="1136"/>
      <c r="AU649" s="1137" t="s">
        <v>277</v>
      </c>
      <c r="AV649" s="1137"/>
      <c r="AW649" s="1137"/>
      <c r="AX649" s="1137"/>
      <c r="AY649" s="1137"/>
      <c r="AZ649" s="1137"/>
      <c r="BA649" s="666"/>
      <c r="BB649" s="667"/>
      <c r="BC649" s="667"/>
      <c r="BD649" s="667"/>
      <c r="BE649" s="667"/>
      <c r="BF649" s="667"/>
    </row>
    <row r="650" spans="1:71" ht="12.75" customHeight="1">
      <c r="B650" s="9"/>
      <c r="C650" s="45"/>
      <c r="D650" s="230"/>
      <c r="E650" s="231"/>
      <c r="F650" s="231"/>
      <c r="G650" s="231"/>
      <c r="H650" s="231"/>
      <c r="I650" s="231"/>
      <c r="J650" s="231"/>
      <c r="K650" s="231"/>
      <c r="L650" s="231"/>
      <c r="M650" s="231"/>
      <c r="N650" s="231"/>
      <c r="O650" s="231"/>
      <c r="P650" s="231"/>
      <c r="Q650" s="231"/>
      <c r="R650" s="231"/>
      <c r="S650" s="231"/>
      <c r="T650" s="231"/>
      <c r="U650" s="231"/>
      <c r="V650" s="231"/>
      <c r="W650" s="231"/>
      <c r="X650" s="231"/>
      <c r="Y650" s="231"/>
      <c r="Z650" s="232"/>
      <c r="AA650" s="726"/>
      <c r="AB650" s="727"/>
      <c r="AC650" s="727"/>
      <c r="AD650" s="727"/>
      <c r="AE650" s="727"/>
      <c r="AF650" s="728"/>
      <c r="AG650" s="230"/>
      <c r="AH650" s="231"/>
      <c r="AI650" s="231"/>
      <c r="AJ650" s="231"/>
      <c r="AK650" s="231"/>
      <c r="AL650" s="231"/>
      <c r="AM650" s="232"/>
      <c r="AN650" s="1136"/>
      <c r="AO650" s="1136"/>
      <c r="AP650" s="1136"/>
      <c r="AQ650" s="1136"/>
      <c r="AR650" s="1136"/>
      <c r="AS650" s="1136"/>
      <c r="AT650" s="1136"/>
      <c r="AU650" s="1137"/>
      <c r="AV650" s="1137"/>
      <c r="AW650" s="1137"/>
      <c r="AX650" s="1137"/>
      <c r="AY650" s="1137"/>
      <c r="AZ650" s="1137"/>
      <c r="BA650" s="666"/>
      <c r="BB650" s="667"/>
      <c r="BC650" s="667"/>
      <c r="BD650" s="667"/>
      <c r="BE650" s="667"/>
      <c r="BF650" s="667"/>
    </row>
    <row r="651" spans="1:71" ht="12.75" customHeight="1">
      <c r="B651" s="9"/>
      <c r="C651" s="45"/>
      <c r="D651" s="392"/>
      <c r="E651" s="251"/>
      <c r="F651" s="251"/>
      <c r="G651" s="251"/>
      <c r="H651" s="251"/>
      <c r="I651" s="251"/>
      <c r="J651" s="251"/>
      <c r="K651" s="251"/>
      <c r="L651" s="251"/>
      <c r="M651" s="251"/>
      <c r="N651" s="251"/>
      <c r="O651" s="251"/>
      <c r="P651" s="251"/>
      <c r="Q651" s="251"/>
      <c r="R651" s="251"/>
      <c r="S651" s="251"/>
      <c r="T651" s="251"/>
      <c r="U651" s="251"/>
      <c r="V651" s="251"/>
      <c r="W651" s="251"/>
      <c r="X651" s="251"/>
      <c r="Y651" s="251"/>
      <c r="Z651" s="393"/>
      <c r="AA651" s="729"/>
      <c r="AB651" s="730"/>
      <c r="AC651" s="730"/>
      <c r="AD651" s="730"/>
      <c r="AE651" s="730"/>
      <c r="AF651" s="731"/>
      <c r="AG651" s="392"/>
      <c r="AH651" s="251"/>
      <c r="AI651" s="251"/>
      <c r="AJ651" s="251"/>
      <c r="AK651" s="251"/>
      <c r="AL651" s="251"/>
      <c r="AM651" s="393"/>
      <c r="AN651" s="1136"/>
      <c r="AO651" s="1136"/>
      <c r="AP651" s="1136"/>
      <c r="AQ651" s="1136"/>
      <c r="AR651" s="1136"/>
      <c r="AS651" s="1136"/>
      <c r="AT651" s="1136"/>
      <c r="AU651" s="1137"/>
      <c r="AV651" s="1137"/>
      <c r="AW651" s="1137"/>
      <c r="AX651" s="1137"/>
      <c r="AY651" s="1137"/>
      <c r="AZ651" s="1137"/>
      <c r="BA651" s="666"/>
      <c r="BB651" s="667"/>
      <c r="BC651" s="667"/>
      <c r="BD651" s="667"/>
      <c r="BE651" s="667"/>
      <c r="BF651" s="667"/>
    </row>
    <row r="652" spans="1:71" ht="15" customHeight="1">
      <c r="B652" s="9"/>
      <c r="C652" s="45"/>
      <c r="D652" s="677"/>
      <c r="E652" s="678"/>
      <c r="F652" s="678"/>
      <c r="G652" s="678"/>
      <c r="H652" s="678"/>
      <c r="I652" s="678"/>
      <c r="J652" s="678"/>
      <c r="K652" s="678"/>
      <c r="L652" s="678"/>
      <c r="M652" s="678"/>
      <c r="N652" s="678"/>
      <c r="O652" s="678"/>
      <c r="P652" s="678"/>
      <c r="Q652" s="678"/>
      <c r="R652" s="678"/>
      <c r="S652" s="678"/>
      <c r="T652" s="678"/>
      <c r="U652" s="678"/>
      <c r="V652" s="678"/>
      <c r="W652" s="678"/>
      <c r="X652" s="678"/>
      <c r="Y652" s="678"/>
      <c r="Z652" s="679"/>
      <c r="AA652" s="683"/>
      <c r="AB652" s="684"/>
      <c r="AC652" s="684"/>
      <c r="AD652" s="684"/>
      <c r="AE652" s="684"/>
      <c r="AF652" s="685"/>
      <c r="AG652" s="889"/>
      <c r="AH652" s="890"/>
      <c r="AI652" s="890"/>
      <c r="AJ652" s="890"/>
      <c r="AK652" s="890"/>
      <c r="AL652" s="890"/>
      <c r="AM652" s="891"/>
      <c r="AN652" s="898"/>
      <c r="AO652" s="899"/>
      <c r="AP652" s="899"/>
      <c r="AQ652" s="899"/>
      <c r="AR652" s="899"/>
      <c r="AS652" s="899"/>
      <c r="AT652" s="900"/>
      <c r="AU652" s="1066">
        <f>AG652*AN652</f>
        <v>0</v>
      </c>
      <c r="AV652" s="1067"/>
      <c r="AW652" s="1067"/>
      <c r="AX652" s="1067"/>
      <c r="AY652" s="1067"/>
      <c r="AZ652" s="1068"/>
      <c r="BA652" s="666"/>
      <c r="BB652" s="667"/>
      <c r="BC652" s="667"/>
      <c r="BD652" s="667"/>
      <c r="BE652" s="667"/>
      <c r="BF652" s="667"/>
    </row>
    <row r="653" spans="1:71" ht="15" customHeight="1">
      <c r="B653" s="9"/>
      <c r="C653" s="45"/>
      <c r="D653" s="1158"/>
      <c r="E653" s="1159"/>
      <c r="F653" s="1159"/>
      <c r="G653" s="1159"/>
      <c r="H653" s="1159"/>
      <c r="I653" s="1159"/>
      <c r="J653" s="1159"/>
      <c r="K653" s="1159"/>
      <c r="L653" s="1159"/>
      <c r="M653" s="1159"/>
      <c r="N653" s="1159"/>
      <c r="O653" s="1159"/>
      <c r="P653" s="1159"/>
      <c r="Q653" s="1159"/>
      <c r="R653" s="1159"/>
      <c r="S653" s="1159"/>
      <c r="T653" s="1159"/>
      <c r="U653" s="1159"/>
      <c r="V653" s="1159"/>
      <c r="W653" s="1159"/>
      <c r="X653" s="1159"/>
      <c r="Y653" s="1159"/>
      <c r="Z653" s="1160"/>
      <c r="AA653" s="689"/>
      <c r="AB653" s="690"/>
      <c r="AC653" s="690"/>
      <c r="AD653" s="690"/>
      <c r="AE653" s="690"/>
      <c r="AF653" s="691"/>
      <c r="AG653" s="895"/>
      <c r="AH653" s="896"/>
      <c r="AI653" s="896"/>
      <c r="AJ653" s="896"/>
      <c r="AK653" s="896"/>
      <c r="AL653" s="896"/>
      <c r="AM653" s="897"/>
      <c r="AN653" s="904"/>
      <c r="AO653" s="905"/>
      <c r="AP653" s="905"/>
      <c r="AQ653" s="905"/>
      <c r="AR653" s="905"/>
      <c r="AS653" s="905"/>
      <c r="AT653" s="906"/>
      <c r="AU653" s="1072"/>
      <c r="AV653" s="1073"/>
      <c r="AW653" s="1073"/>
      <c r="AX653" s="1073"/>
      <c r="AY653" s="1073"/>
      <c r="AZ653" s="1074"/>
      <c r="BA653" s="666"/>
      <c r="BB653" s="667"/>
      <c r="BC653" s="667"/>
      <c r="BD653" s="667"/>
      <c r="BE653" s="667"/>
      <c r="BF653" s="667"/>
    </row>
    <row r="654" spans="1:71" ht="15" customHeight="1">
      <c r="B654" s="9"/>
      <c r="C654" s="45"/>
      <c r="D654" s="677"/>
      <c r="E654" s="678"/>
      <c r="F654" s="678"/>
      <c r="G654" s="678"/>
      <c r="H654" s="678"/>
      <c r="I654" s="678"/>
      <c r="J654" s="678"/>
      <c r="K654" s="678"/>
      <c r="L654" s="678"/>
      <c r="M654" s="678"/>
      <c r="N654" s="678"/>
      <c r="O654" s="678"/>
      <c r="P654" s="678"/>
      <c r="Q654" s="678"/>
      <c r="R654" s="678"/>
      <c r="S654" s="678"/>
      <c r="T654" s="678"/>
      <c r="U654" s="678"/>
      <c r="V654" s="678"/>
      <c r="W654" s="678"/>
      <c r="X654" s="678"/>
      <c r="Y654" s="678"/>
      <c r="Z654" s="679"/>
      <c r="AA654" s="683"/>
      <c r="AB654" s="684"/>
      <c r="AC654" s="684"/>
      <c r="AD654" s="684"/>
      <c r="AE654" s="684"/>
      <c r="AF654" s="685"/>
      <c r="AG654" s="889"/>
      <c r="AH654" s="890"/>
      <c r="AI654" s="890"/>
      <c r="AJ654" s="890"/>
      <c r="AK654" s="890"/>
      <c r="AL654" s="890"/>
      <c r="AM654" s="891"/>
      <c r="AN654" s="898"/>
      <c r="AO654" s="899"/>
      <c r="AP654" s="899"/>
      <c r="AQ654" s="899"/>
      <c r="AR654" s="899"/>
      <c r="AS654" s="899"/>
      <c r="AT654" s="900"/>
      <c r="AU654" s="1066">
        <f>AG654*AN654</f>
        <v>0</v>
      </c>
      <c r="AV654" s="1067"/>
      <c r="AW654" s="1067"/>
      <c r="AX654" s="1067"/>
      <c r="AY654" s="1067"/>
      <c r="AZ654" s="1068"/>
      <c r="BA654" s="666"/>
      <c r="BB654" s="667"/>
      <c r="BC654" s="667"/>
      <c r="BD654" s="667"/>
      <c r="BE654" s="667"/>
      <c r="BF654" s="667"/>
    </row>
    <row r="655" spans="1:71" ht="15" customHeight="1">
      <c r="B655" s="9"/>
      <c r="C655" s="45"/>
      <c r="D655" s="1158"/>
      <c r="E655" s="1159"/>
      <c r="F655" s="1159"/>
      <c r="G655" s="1159"/>
      <c r="H655" s="1159"/>
      <c r="I655" s="1159"/>
      <c r="J655" s="1159"/>
      <c r="K655" s="1159"/>
      <c r="L655" s="1159"/>
      <c r="M655" s="1159"/>
      <c r="N655" s="1159"/>
      <c r="O655" s="1159"/>
      <c r="P655" s="1159"/>
      <c r="Q655" s="1159"/>
      <c r="R655" s="1159"/>
      <c r="S655" s="1159"/>
      <c r="T655" s="1159"/>
      <c r="U655" s="1159"/>
      <c r="V655" s="1159"/>
      <c r="W655" s="1159"/>
      <c r="X655" s="1159"/>
      <c r="Y655" s="1159"/>
      <c r="Z655" s="1160"/>
      <c r="AA655" s="689"/>
      <c r="AB655" s="690"/>
      <c r="AC655" s="690"/>
      <c r="AD655" s="690"/>
      <c r="AE655" s="690"/>
      <c r="AF655" s="691"/>
      <c r="AG655" s="895"/>
      <c r="AH655" s="896"/>
      <c r="AI655" s="896"/>
      <c r="AJ655" s="896"/>
      <c r="AK655" s="896"/>
      <c r="AL655" s="896"/>
      <c r="AM655" s="897"/>
      <c r="AN655" s="904"/>
      <c r="AO655" s="905"/>
      <c r="AP655" s="905"/>
      <c r="AQ655" s="905"/>
      <c r="AR655" s="905"/>
      <c r="AS655" s="905"/>
      <c r="AT655" s="906"/>
      <c r="AU655" s="1072"/>
      <c r="AV655" s="1073"/>
      <c r="AW655" s="1073"/>
      <c r="AX655" s="1073"/>
      <c r="AY655" s="1073"/>
      <c r="AZ655" s="1074"/>
      <c r="BA655" s="666"/>
      <c r="BB655" s="667"/>
      <c r="BC655" s="667"/>
      <c r="BD655" s="667"/>
      <c r="BE655" s="667"/>
      <c r="BF655" s="667"/>
    </row>
    <row r="656" spans="1:71" ht="15" customHeight="1">
      <c r="B656" s="6" t="s">
        <v>290</v>
      </c>
      <c r="BR656" s="43"/>
      <c r="BS656" s="43"/>
    </row>
    <row r="657" spans="1:71" ht="12" customHeight="1">
      <c r="B657" s="9"/>
      <c r="C657" s="45"/>
      <c r="D657" s="289" t="s">
        <v>23</v>
      </c>
      <c r="E657" s="250"/>
      <c r="F657" s="250"/>
      <c r="G657" s="250"/>
      <c r="H657" s="250"/>
      <c r="I657" s="250"/>
      <c r="J657" s="250"/>
      <c r="K657" s="250"/>
      <c r="L657" s="250"/>
      <c r="M657" s="250"/>
      <c r="N657" s="250"/>
      <c r="O657" s="250"/>
      <c r="P657" s="250"/>
      <c r="Q657" s="250"/>
      <c r="R657" s="250"/>
      <c r="S657" s="250"/>
      <c r="T657" s="250"/>
      <c r="U657" s="250"/>
      <c r="V657" s="250"/>
      <c r="W657" s="250"/>
      <c r="X657" s="250"/>
      <c r="Y657" s="250"/>
      <c r="Z657" s="290"/>
      <c r="AA657" s="723" t="s">
        <v>190</v>
      </c>
      <c r="AB657" s="724"/>
      <c r="AC657" s="724"/>
      <c r="AD657" s="724"/>
      <c r="AE657" s="724"/>
      <c r="AF657" s="725"/>
      <c r="AG657" s="280" t="s">
        <v>191</v>
      </c>
      <c r="AH657" s="250"/>
      <c r="AI657" s="250"/>
      <c r="AJ657" s="250"/>
      <c r="AK657" s="250"/>
      <c r="AL657" s="250"/>
      <c r="AM657" s="290"/>
      <c r="AN657" s="1136" t="s">
        <v>192</v>
      </c>
      <c r="AO657" s="1136"/>
      <c r="AP657" s="1136"/>
      <c r="AQ657" s="1136"/>
      <c r="AR657" s="1136"/>
      <c r="AS657" s="1136"/>
      <c r="AT657" s="1136"/>
      <c r="AU657" s="1137" t="s">
        <v>271</v>
      </c>
      <c r="AV657" s="1137"/>
      <c r="AW657" s="1137"/>
      <c r="AX657" s="1137"/>
      <c r="AY657" s="1137"/>
      <c r="AZ657" s="1137"/>
      <c r="BA657" s="666"/>
      <c r="BB657" s="667"/>
      <c r="BC657" s="667"/>
      <c r="BD657" s="667"/>
      <c r="BE657" s="667"/>
      <c r="BF657" s="667"/>
    </row>
    <row r="658" spans="1:71" ht="12" customHeight="1">
      <c r="B658" s="9"/>
      <c r="C658" s="45"/>
      <c r="D658" s="230"/>
      <c r="E658" s="231"/>
      <c r="F658" s="231"/>
      <c r="G658" s="231"/>
      <c r="H658" s="231"/>
      <c r="I658" s="231"/>
      <c r="J658" s="231"/>
      <c r="K658" s="231"/>
      <c r="L658" s="231"/>
      <c r="M658" s="231"/>
      <c r="N658" s="231"/>
      <c r="O658" s="231"/>
      <c r="P658" s="231"/>
      <c r="Q658" s="231"/>
      <c r="R658" s="231"/>
      <c r="S658" s="231"/>
      <c r="T658" s="231"/>
      <c r="U658" s="231"/>
      <c r="V658" s="231"/>
      <c r="W658" s="231"/>
      <c r="X658" s="231"/>
      <c r="Y658" s="231"/>
      <c r="Z658" s="232"/>
      <c r="AA658" s="726"/>
      <c r="AB658" s="727"/>
      <c r="AC658" s="727"/>
      <c r="AD658" s="727"/>
      <c r="AE658" s="727"/>
      <c r="AF658" s="728"/>
      <c r="AG658" s="230"/>
      <c r="AH658" s="231"/>
      <c r="AI658" s="231"/>
      <c r="AJ658" s="231"/>
      <c r="AK658" s="231"/>
      <c r="AL658" s="231"/>
      <c r="AM658" s="232"/>
      <c r="AN658" s="1136"/>
      <c r="AO658" s="1136"/>
      <c r="AP658" s="1136"/>
      <c r="AQ658" s="1136"/>
      <c r="AR658" s="1136"/>
      <c r="AS658" s="1136"/>
      <c r="AT658" s="1136"/>
      <c r="AU658" s="1137"/>
      <c r="AV658" s="1137"/>
      <c r="AW658" s="1137"/>
      <c r="AX658" s="1137"/>
      <c r="AY658" s="1137"/>
      <c r="AZ658" s="1137"/>
      <c r="BA658" s="666"/>
      <c r="BB658" s="667"/>
      <c r="BC658" s="667"/>
      <c r="BD658" s="667"/>
      <c r="BE658" s="667"/>
      <c r="BF658" s="667"/>
    </row>
    <row r="659" spans="1:71" ht="12" customHeight="1">
      <c r="B659" s="9"/>
      <c r="C659" s="45"/>
      <c r="D659" s="392"/>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393"/>
      <c r="AA659" s="729"/>
      <c r="AB659" s="730"/>
      <c r="AC659" s="730"/>
      <c r="AD659" s="730"/>
      <c r="AE659" s="730"/>
      <c r="AF659" s="731"/>
      <c r="AG659" s="392"/>
      <c r="AH659" s="251"/>
      <c r="AI659" s="251"/>
      <c r="AJ659" s="251"/>
      <c r="AK659" s="251"/>
      <c r="AL659" s="251"/>
      <c r="AM659" s="393"/>
      <c r="AN659" s="1136"/>
      <c r="AO659" s="1136"/>
      <c r="AP659" s="1136"/>
      <c r="AQ659" s="1136"/>
      <c r="AR659" s="1136"/>
      <c r="AS659" s="1136"/>
      <c r="AT659" s="1136"/>
      <c r="AU659" s="1137"/>
      <c r="AV659" s="1137"/>
      <c r="AW659" s="1137"/>
      <c r="AX659" s="1137"/>
      <c r="AY659" s="1137"/>
      <c r="AZ659" s="1137"/>
      <c r="BA659" s="666"/>
      <c r="BB659" s="667"/>
      <c r="BC659" s="667"/>
      <c r="BD659" s="667"/>
      <c r="BE659" s="667"/>
      <c r="BF659" s="667"/>
    </row>
    <row r="660" spans="1:71" ht="15" customHeight="1">
      <c r="B660" s="9"/>
      <c r="C660" s="45"/>
      <c r="D660" s="677"/>
      <c r="E660" s="678"/>
      <c r="F660" s="678"/>
      <c r="G660" s="678"/>
      <c r="H660" s="678"/>
      <c r="I660" s="678"/>
      <c r="J660" s="678"/>
      <c r="K660" s="678"/>
      <c r="L660" s="678"/>
      <c r="M660" s="678"/>
      <c r="N660" s="678"/>
      <c r="O660" s="678"/>
      <c r="P660" s="678"/>
      <c r="Q660" s="678"/>
      <c r="R660" s="678"/>
      <c r="S660" s="678"/>
      <c r="T660" s="678"/>
      <c r="U660" s="678"/>
      <c r="V660" s="678"/>
      <c r="W660" s="678"/>
      <c r="X660" s="678"/>
      <c r="Y660" s="678"/>
      <c r="Z660" s="679"/>
      <c r="AA660" s="683"/>
      <c r="AB660" s="684"/>
      <c r="AC660" s="684"/>
      <c r="AD660" s="684"/>
      <c r="AE660" s="684"/>
      <c r="AF660" s="685"/>
      <c r="AG660" s="889"/>
      <c r="AH660" s="890"/>
      <c r="AI660" s="890"/>
      <c r="AJ660" s="890"/>
      <c r="AK660" s="890"/>
      <c r="AL660" s="890"/>
      <c r="AM660" s="891"/>
      <c r="AN660" s="898"/>
      <c r="AO660" s="899"/>
      <c r="AP660" s="899"/>
      <c r="AQ660" s="899"/>
      <c r="AR660" s="899"/>
      <c r="AS660" s="899"/>
      <c r="AT660" s="900"/>
      <c r="AU660" s="1066">
        <f>AG660*AN660</f>
        <v>0</v>
      </c>
      <c r="AV660" s="1067"/>
      <c r="AW660" s="1067"/>
      <c r="AX660" s="1067"/>
      <c r="AY660" s="1067"/>
      <c r="AZ660" s="1068"/>
      <c r="BA660" s="666"/>
      <c r="BB660" s="667"/>
      <c r="BC660" s="667"/>
      <c r="BD660" s="667"/>
      <c r="BE660" s="667"/>
      <c r="BF660" s="667"/>
    </row>
    <row r="661" spans="1:71" ht="15" customHeight="1">
      <c r="B661" s="9"/>
      <c r="C661" s="45"/>
      <c r="D661" s="1158"/>
      <c r="E661" s="1159"/>
      <c r="F661" s="1159"/>
      <c r="G661" s="1159"/>
      <c r="H661" s="1159"/>
      <c r="I661" s="1159"/>
      <c r="J661" s="1159"/>
      <c r="K661" s="1159"/>
      <c r="L661" s="1159"/>
      <c r="M661" s="1159"/>
      <c r="N661" s="1159"/>
      <c r="O661" s="1159"/>
      <c r="P661" s="1159"/>
      <c r="Q661" s="1159"/>
      <c r="R661" s="1159"/>
      <c r="S661" s="1159"/>
      <c r="T661" s="1159"/>
      <c r="U661" s="1159"/>
      <c r="V661" s="1159"/>
      <c r="W661" s="1159"/>
      <c r="X661" s="1159"/>
      <c r="Y661" s="1159"/>
      <c r="Z661" s="1160"/>
      <c r="AA661" s="689"/>
      <c r="AB661" s="690"/>
      <c r="AC661" s="690"/>
      <c r="AD661" s="690"/>
      <c r="AE661" s="690"/>
      <c r="AF661" s="691"/>
      <c r="AG661" s="895"/>
      <c r="AH661" s="896"/>
      <c r="AI661" s="896"/>
      <c r="AJ661" s="896"/>
      <c r="AK661" s="896"/>
      <c r="AL661" s="896"/>
      <c r="AM661" s="897"/>
      <c r="AN661" s="904"/>
      <c r="AO661" s="905"/>
      <c r="AP661" s="905"/>
      <c r="AQ661" s="905"/>
      <c r="AR661" s="905"/>
      <c r="AS661" s="905"/>
      <c r="AT661" s="906"/>
      <c r="AU661" s="1072"/>
      <c r="AV661" s="1073"/>
      <c r="AW661" s="1073"/>
      <c r="AX661" s="1073"/>
      <c r="AY661" s="1073"/>
      <c r="AZ661" s="1074"/>
      <c r="BA661" s="666"/>
      <c r="BB661" s="667"/>
      <c r="BC661" s="667"/>
      <c r="BD661" s="667"/>
      <c r="BE661" s="667"/>
      <c r="BF661" s="667"/>
    </row>
    <row r="662" spans="1:71" ht="15" customHeight="1">
      <c r="B662" s="6" t="s">
        <v>292</v>
      </c>
      <c r="BR662" s="43"/>
      <c r="BS662" s="43"/>
    </row>
    <row r="663" spans="1:71" ht="12" customHeight="1">
      <c r="B663" s="9"/>
      <c r="C663" s="45"/>
      <c r="D663" s="289" t="s">
        <v>23</v>
      </c>
      <c r="E663" s="250"/>
      <c r="F663" s="250"/>
      <c r="G663" s="250"/>
      <c r="H663" s="250"/>
      <c r="I663" s="250"/>
      <c r="J663" s="250"/>
      <c r="K663" s="250"/>
      <c r="L663" s="250"/>
      <c r="M663" s="250"/>
      <c r="N663" s="250"/>
      <c r="O663" s="250"/>
      <c r="P663" s="250"/>
      <c r="Q663" s="250"/>
      <c r="R663" s="250"/>
      <c r="S663" s="250"/>
      <c r="T663" s="250"/>
      <c r="U663" s="250"/>
      <c r="V663" s="250"/>
      <c r="W663" s="250"/>
      <c r="X663" s="250"/>
      <c r="Y663" s="250"/>
      <c r="Z663" s="290"/>
      <c r="AA663" s="723" t="s">
        <v>293</v>
      </c>
      <c r="AB663" s="724"/>
      <c r="AC663" s="724"/>
      <c r="AD663" s="724"/>
      <c r="AE663" s="724"/>
      <c r="AF663" s="725"/>
      <c r="AG663" s="280" t="s">
        <v>191</v>
      </c>
      <c r="AH663" s="250"/>
      <c r="AI663" s="250"/>
      <c r="AJ663" s="250"/>
      <c r="AK663" s="250"/>
      <c r="AL663" s="250"/>
      <c r="AM663" s="290"/>
      <c r="AN663" s="1136" t="s">
        <v>192</v>
      </c>
      <c r="AO663" s="1136"/>
      <c r="AP663" s="1136"/>
      <c r="AQ663" s="1136"/>
      <c r="AR663" s="1136"/>
      <c r="AS663" s="1136"/>
      <c r="AT663" s="1136"/>
      <c r="AU663" s="1137" t="s">
        <v>277</v>
      </c>
      <c r="AV663" s="1137"/>
      <c r="AW663" s="1137"/>
      <c r="AX663" s="1137"/>
      <c r="AY663" s="1137"/>
      <c r="AZ663" s="1137"/>
      <c r="BA663" s="666"/>
      <c r="BB663" s="1228"/>
      <c r="BC663" s="1228"/>
      <c r="BD663" s="1228"/>
      <c r="BE663" s="1228"/>
      <c r="BF663" s="1228"/>
    </row>
    <row r="664" spans="1:71" ht="12" customHeight="1">
      <c r="B664" s="9"/>
      <c r="C664" s="45"/>
      <c r="D664" s="230"/>
      <c r="E664" s="231"/>
      <c r="F664" s="231"/>
      <c r="G664" s="231"/>
      <c r="H664" s="231"/>
      <c r="I664" s="231"/>
      <c r="J664" s="231"/>
      <c r="K664" s="231"/>
      <c r="L664" s="231"/>
      <c r="M664" s="231"/>
      <c r="N664" s="231"/>
      <c r="O664" s="231"/>
      <c r="P664" s="231"/>
      <c r="Q664" s="231"/>
      <c r="R664" s="231"/>
      <c r="S664" s="231"/>
      <c r="T664" s="231"/>
      <c r="U664" s="231"/>
      <c r="V664" s="231"/>
      <c r="W664" s="231"/>
      <c r="X664" s="231"/>
      <c r="Y664" s="231"/>
      <c r="Z664" s="232"/>
      <c r="AA664" s="726"/>
      <c r="AB664" s="727"/>
      <c r="AC664" s="727"/>
      <c r="AD664" s="727"/>
      <c r="AE664" s="727"/>
      <c r="AF664" s="728"/>
      <c r="AG664" s="230"/>
      <c r="AH664" s="231"/>
      <c r="AI664" s="231"/>
      <c r="AJ664" s="231"/>
      <c r="AK664" s="231"/>
      <c r="AL664" s="231"/>
      <c r="AM664" s="232"/>
      <c r="AN664" s="1136"/>
      <c r="AO664" s="1136"/>
      <c r="AP664" s="1136"/>
      <c r="AQ664" s="1136"/>
      <c r="AR664" s="1136"/>
      <c r="AS664" s="1136"/>
      <c r="AT664" s="1136"/>
      <c r="AU664" s="1137"/>
      <c r="AV664" s="1137"/>
      <c r="AW664" s="1137"/>
      <c r="AX664" s="1137"/>
      <c r="AY664" s="1137"/>
      <c r="AZ664" s="1137"/>
      <c r="BA664" s="666"/>
      <c r="BB664" s="1228"/>
      <c r="BC664" s="1228"/>
      <c r="BD664" s="1228"/>
      <c r="BE664" s="1228"/>
      <c r="BF664" s="1228"/>
    </row>
    <row r="665" spans="1:71" ht="12" customHeight="1">
      <c r="B665" s="9"/>
      <c r="C665" s="45"/>
      <c r="D665" s="392"/>
      <c r="E665" s="251"/>
      <c r="F665" s="251"/>
      <c r="G665" s="251"/>
      <c r="H665" s="251"/>
      <c r="I665" s="251"/>
      <c r="J665" s="251"/>
      <c r="K665" s="251"/>
      <c r="L665" s="251"/>
      <c r="M665" s="251"/>
      <c r="N665" s="251"/>
      <c r="O665" s="251"/>
      <c r="P665" s="251"/>
      <c r="Q665" s="251"/>
      <c r="R665" s="251"/>
      <c r="S665" s="251"/>
      <c r="T665" s="251"/>
      <c r="U665" s="251"/>
      <c r="V665" s="251"/>
      <c r="W665" s="251"/>
      <c r="X665" s="251"/>
      <c r="Y665" s="251"/>
      <c r="Z665" s="393"/>
      <c r="AA665" s="729"/>
      <c r="AB665" s="730"/>
      <c r="AC665" s="730"/>
      <c r="AD665" s="730"/>
      <c r="AE665" s="730"/>
      <c r="AF665" s="731"/>
      <c r="AG665" s="392"/>
      <c r="AH665" s="251"/>
      <c r="AI665" s="251"/>
      <c r="AJ665" s="251"/>
      <c r="AK665" s="251"/>
      <c r="AL665" s="251"/>
      <c r="AM665" s="393"/>
      <c r="AN665" s="1136"/>
      <c r="AO665" s="1136"/>
      <c r="AP665" s="1136"/>
      <c r="AQ665" s="1136"/>
      <c r="AR665" s="1136"/>
      <c r="AS665" s="1136"/>
      <c r="AT665" s="1136"/>
      <c r="AU665" s="1137"/>
      <c r="AV665" s="1137"/>
      <c r="AW665" s="1137"/>
      <c r="AX665" s="1137"/>
      <c r="AY665" s="1137"/>
      <c r="AZ665" s="1137"/>
      <c r="BA665" s="666"/>
      <c r="BB665" s="1228"/>
      <c r="BC665" s="1228"/>
      <c r="BD665" s="1228"/>
      <c r="BE665" s="1228"/>
      <c r="BF665" s="1228"/>
    </row>
    <row r="666" spans="1:71" ht="15" customHeight="1">
      <c r="B666" s="9"/>
      <c r="C666" s="45"/>
      <c r="D666" s="677"/>
      <c r="E666" s="678"/>
      <c r="F666" s="678"/>
      <c r="G666" s="678"/>
      <c r="H666" s="678"/>
      <c r="I666" s="678"/>
      <c r="J666" s="678"/>
      <c r="K666" s="678"/>
      <c r="L666" s="678"/>
      <c r="M666" s="678"/>
      <c r="N666" s="678"/>
      <c r="O666" s="678"/>
      <c r="P666" s="678"/>
      <c r="Q666" s="678"/>
      <c r="R666" s="678"/>
      <c r="S666" s="678"/>
      <c r="T666" s="678"/>
      <c r="U666" s="678"/>
      <c r="V666" s="678"/>
      <c r="W666" s="678"/>
      <c r="X666" s="678"/>
      <c r="Y666" s="678"/>
      <c r="Z666" s="679"/>
      <c r="AA666" s="683"/>
      <c r="AB666" s="684"/>
      <c r="AC666" s="684"/>
      <c r="AD666" s="684"/>
      <c r="AE666" s="684"/>
      <c r="AF666" s="685"/>
      <c r="AG666" s="889"/>
      <c r="AH666" s="890"/>
      <c r="AI666" s="890"/>
      <c r="AJ666" s="890"/>
      <c r="AK666" s="890"/>
      <c r="AL666" s="890"/>
      <c r="AM666" s="891"/>
      <c r="AN666" s="898"/>
      <c r="AO666" s="899"/>
      <c r="AP666" s="899"/>
      <c r="AQ666" s="899"/>
      <c r="AR666" s="899"/>
      <c r="AS666" s="899"/>
      <c r="AT666" s="900"/>
      <c r="AU666" s="1066">
        <f>AG666*AN666</f>
        <v>0</v>
      </c>
      <c r="AV666" s="1067"/>
      <c r="AW666" s="1067"/>
      <c r="AX666" s="1067"/>
      <c r="AY666" s="1067"/>
      <c r="AZ666" s="1068"/>
      <c r="BA666" s="666"/>
      <c r="BB666" s="1228"/>
      <c r="BC666" s="1228"/>
      <c r="BD666" s="1228"/>
      <c r="BE666" s="1228"/>
      <c r="BF666" s="1228"/>
    </row>
    <row r="667" spans="1:71" ht="15" customHeight="1">
      <c r="B667" s="9"/>
      <c r="C667" s="45"/>
      <c r="D667" s="1158"/>
      <c r="E667" s="1159"/>
      <c r="F667" s="1159"/>
      <c r="G667" s="1159"/>
      <c r="H667" s="1159"/>
      <c r="I667" s="1159"/>
      <c r="J667" s="1159"/>
      <c r="K667" s="1159"/>
      <c r="L667" s="1159"/>
      <c r="M667" s="1159"/>
      <c r="N667" s="1159"/>
      <c r="O667" s="1159"/>
      <c r="P667" s="1159"/>
      <c r="Q667" s="1159"/>
      <c r="R667" s="1159"/>
      <c r="S667" s="1159"/>
      <c r="T667" s="1159"/>
      <c r="U667" s="1159"/>
      <c r="V667" s="1159"/>
      <c r="W667" s="1159"/>
      <c r="X667" s="1159"/>
      <c r="Y667" s="1159"/>
      <c r="Z667" s="1160"/>
      <c r="AA667" s="689"/>
      <c r="AB667" s="690"/>
      <c r="AC667" s="690"/>
      <c r="AD667" s="690"/>
      <c r="AE667" s="690"/>
      <c r="AF667" s="691"/>
      <c r="AG667" s="895"/>
      <c r="AH667" s="896"/>
      <c r="AI667" s="896"/>
      <c r="AJ667" s="896"/>
      <c r="AK667" s="896"/>
      <c r="AL667" s="896"/>
      <c r="AM667" s="897"/>
      <c r="AN667" s="904"/>
      <c r="AO667" s="905"/>
      <c r="AP667" s="905"/>
      <c r="AQ667" s="905"/>
      <c r="AR667" s="905"/>
      <c r="AS667" s="905"/>
      <c r="AT667" s="906"/>
      <c r="AU667" s="1072"/>
      <c r="AV667" s="1073"/>
      <c r="AW667" s="1073"/>
      <c r="AX667" s="1073"/>
      <c r="AY667" s="1073"/>
      <c r="AZ667" s="1074"/>
      <c r="BA667" s="666"/>
      <c r="BB667" s="1228"/>
      <c r="BC667" s="1228"/>
      <c r="BD667" s="1228"/>
      <c r="BE667" s="1228"/>
      <c r="BF667" s="1228"/>
    </row>
    <row r="668" spans="1:71" ht="10.5" customHeight="1">
      <c r="B668" s="9"/>
      <c r="C668" s="9"/>
      <c r="D668" s="340"/>
      <c r="E668" s="340"/>
      <c r="F668" s="340"/>
      <c r="G668" s="340"/>
      <c r="H668" s="340"/>
      <c r="I668" s="340"/>
      <c r="J668" s="340"/>
      <c r="K668" s="340"/>
      <c r="L668" s="340"/>
      <c r="M668" s="340"/>
      <c r="N668" s="340"/>
      <c r="O668" s="340"/>
      <c r="P668" s="340"/>
      <c r="Q668" s="340"/>
      <c r="R668" s="340"/>
      <c r="S668" s="340"/>
      <c r="T668" s="340"/>
      <c r="U668" s="340"/>
      <c r="V668" s="340"/>
      <c r="W668" s="340"/>
      <c r="X668" s="340"/>
      <c r="Y668" s="340"/>
      <c r="Z668" s="340"/>
      <c r="AA668" s="340"/>
      <c r="AB668" s="340"/>
      <c r="AC668" s="340"/>
      <c r="AD668" s="340"/>
      <c r="AE668" s="340"/>
      <c r="AF668" s="340"/>
      <c r="AG668" s="340"/>
      <c r="AH668" s="340"/>
      <c r="AI668" s="340"/>
      <c r="AJ668" s="340"/>
      <c r="AK668" s="340"/>
      <c r="AL668" s="340"/>
      <c r="AM668" s="340"/>
      <c r="AN668" s="340"/>
      <c r="AO668" s="340"/>
      <c r="AP668" s="340"/>
      <c r="AQ668" s="340"/>
      <c r="AR668" s="340"/>
      <c r="AS668" s="340"/>
      <c r="AT668" s="340"/>
      <c r="AU668" s="340"/>
      <c r="AV668" s="340"/>
      <c r="AW668" s="340"/>
      <c r="AX668" s="340"/>
      <c r="AY668" s="340"/>
      <c r="AZ668" s="340"/>
      <c r="BA668" s="340"/>
      <c r="BB668" s="340"/>
      <c r="BC668" s="340"/>
      <c r="BD668" s="340"/>
      <c r="BE668" s="340"/>
      <c r="BF668" s="340"/>
    </row>
    <row r="669" spans="1:71" s="118" customFormat="1" ht="15" customHeight="1">
      <c r="A669" s="118" t="s">
        <v>319</v>
      </c>
    </row>
    <row r="670" spans="1:71" s="130" customFormat="1" ht="15" customHeight="1">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c r="AA670" s="118"/>
      <c r="AB670" s="118"/>
      <c r="AC670" s="118"/>
      <c r="AD670" s="118"/>
      <c r="AE670" s="118"/>
      <c r="AF670" s="118"/>
      <c r="AG670" s="118"/>
      <c r="AH670" s="118"/>
      <c r="AI670" s="118"/>
      <c r="AJ670" s="118"/>
      <c r="AK670" s="118"/>
      <c r="AL670" s="118"/>
      <c r="AM670" s="118"/>
      <c r="AN670" s="118"/>
      <c r="AO670" s="118"/>
      <c r="AP670" s="118"/>
      <c r="AQ670" s="118"/>
      <c r="AR670" s="118"/>
      <c r="AS670" s="118"/>
      <c r="AT670" s="118"/>
      <c r="AU670" s="118"/>
      <c r="AV670" s="118"/>
      <c r="AW670" s="118"/>
      <c r="AX670" s="118"/>
      <c r="AY670" s="118"/>
      <c r="AZ670" s="118"/>
      <c r="BA670" s="118"/>
      <c r="BB670" s="118"/>
      <c r="BC670" s="118"/>
      <c r="BD670" s="118"/>
      <c r="BE670" s="118"/>
      <c r="BF670" s="118"/>
      <c r="BG670" s="118"/>
      <c r="BH670" s="118"/>
      <c r="BI670" s="118"/>
      <c r="BJ670" s="118"/>
      <c r="BK670" s="118"/>
    </row>
    <row r="671" spans="1:71" s="130" customFormat="1" ht="15" customHeight="1">
      <c r="A671" s="118"/>
      <c r="B671" s="118" t="s">
        <v>354</v>
      </c>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c r="AA671" s="118"/>
      <c r="AB671" s="118"/>
      <c r="AC671" s="118"/>
      <c r="AD671" s="118"/>
      <c r="AE671" s="118"/>
      <c r="AF671" s="118"/>
      <c r="AG671" s="118"/>
      <c r="AH671" s="118"/>
      <c r="AI671" s="118"/>
      <c r="AJ671" s="118"/>
      <c r="AK671" s="118"/>
      <c r="AL671" s="118"/>
      <c r="AM671" s="118"/>
      <c r="AN671" s="118"/>
      <c r="AO671" s="118"/>
      <c r="AP671" s="118"/>
      <c r="AQ671" s="118"/>
      <c r="AR671" s="118"/>
      <c r="AS671" s="118"/>
      <c r="AT671" s="118"/>
      <c r="AU671" s="118"/>
      <c r="AV671" s="118"/>
      <c r="AW671" s="118"/>
      <c r="AX671" s="118"/>
      <c r="AY671" s="118"/>
      <c r="AZ671" s="118"/>
      <c r="BA671" s="118"/>
      <c r="BB671" s="118"/>
      <c r="BC671" s="118"/>
      <c r="BD671" s="118"/>
      <c r="BE671" s="118"/>
      <c r="BF671" s="118"/>
      <c r="BG671" s="118"/>
      <c r="BH671" s="118"/>
      <c r="BI671" s="118"/>
      <c r="BJ671" s="118"/>
      <c r="BK671" s="118"/>
    </row>
    <row r="672" spans="1:71" s="118" customFormat="1" ht="15" customHeight="1">
      <c r="C672" s="118" t="s">
        <v>310</v>
      </c>
    </row>
    <row r="673" spans="4:53" s="125" customFormat="1" ht="15" customHeight="1">
      <c r="D673" s="1216" t="s">
        <v>23</v>
      </c>
      <c r="E673" s="1216"/>
      <c r="F673" s="1216"/>
      <c r="G673" s="1216"/>
      <c r="H673" s="1216"/>
      <c r="I673" s="1216"/>
      <c r="J673" s="1216"/>
      <c r="K673" s="1216"/>
      <c r="L673" s="1216"/>
      <c r="M673" s="1216"/>
      <c r="N673" s="1216"/>
      <c r="O673" s="1216"/>
      <c r="P673" s="1216"/>
      <c r="Q673" s="1216"/>
      <c r="R673" s="1216"/>
      <c r="S673" s="1216"/>
      <c r="T673" s="1216" t="s">
        <v>26</v>
      </c>
      <c r="U673" s="1216"/>
      <c r="V673" s="1216"/>
      <c r="W673" s="1216"/>
      <c r="X673" s="1216"/>
      <c r="Y673" s="1216"/>
      <c r="Z673" s="1216"/>
      <c r="AA673" s="1216"/>
      <c r="AB673" s="1216"/>
      <c r="AC673" s="1216" t="s">
        <v>57</v>
      </c>
      <c r="AD673" s="1216"/>
      <c r="AE673" s="1216"/>
      <c r="AF673" s="1216"/>
      <c r="AG673" s="1216"/>
      <c r="AH673" s="1216"/>
      <c r="AI673" s="1216" t="s">
        <v>28</v>
      </c>
      <c r="AJ673" s="1216"/>
      <c r="AK673" s="1216"/>
      <c r="AL673" s="1216"/>
      <c r="AM673" s="1216"/>
      <c r="AN673" s="1216"/>
      <c r="AO673" s="1216" t="s">
        <v>29</v>
      </c>
      <c r="AP673" s="1216"/>
      <c r="AQ673" s="1216"/>
      <c r="AR673" s="1216"/>
      <c r="AS673" s="1216"/>
      <c r="AT673" s="1216"/>
      <c r="AU673" s="1216" t="s">
        <v>311</v>
      </c>
      <c r="AV673" s="1216"/>
      <c r="AW673" s="1216"/>
      <c r="AX673" s="1216"/>
      <c r="AY673" s="1216"/>
      <c r="AZ673" s="1216"/>
      <c r="BA673" s="1216"/>
    </row>
    <row r="674" spans="4:53" s="125" customFormat="1" ht="15" customHeight="1">
      <c r="D674" s="1216"/>
      <c r="E674" s="1216"/>
      <c r="F674" s="1216"/>
      <c r="G674" s="1216"/>
      <c r="H674" s="1216"/>
      <c r="I674" s="1216"/>
      <c r="J674" s="1216"/>
      <c r="K674" s="1216"/>
      <c r="L674" s="1216"/>
      <c r="M674" s="1216"/>
      <c r="N674" s="1216"/>
      <c r="O674" s="1216"/>
      <c r="P674" s="1216"/>
      <c r="Q674" s="1216"/>
      <c r="R674" s="1216"/>
      <c r="S674" s="1216"/>
      <c r="T674" s="1216"/>
      <c r="U674" s="1216"/>
      <c r="V674" s="1216"/>
      <c r="W674" s="1216"/>
      <c r="X674" s="1216"/>
      <c r="Y674" s="1216"/>
      <c r="Z674" s="1216"/>
      <c r="AA674" s="1216"/>
      <c r="AB674" s="1216"/>
      <c r="AC674" s="1216"/>
      <c r="AD674" s="1216"/>
      <c r="AE674" s="1216"/>
      <c r="AF674" s="1216"/>
      <c r="AG674" s="1216"/>
      <c r="AH674" s="1216"/>
      <c r="AI674" s="1216"/>
      <c r="AJ674" s="1216"/>
      <c r="AK674" s="1216"/>
      <c r="AL674" s="1216"/>
      <c r="AM674" s="1216"/>
      <c r="AN674" s="1216"/>
      <c r="AO674" s="1216"/>
      <c r="AP674" s="1216"/>
      <c r="AQ674" s="1216"/>
      <c r="AR674" s="1216"/>
      <c r="AS674" s="1216"/>
      <c r="AT674" s="1216"/>
      <c r="AU674" s="1216"/>
      <c r="AV674" s="1216"/>
      <c r="AW674" s="1216"/>
      <c r="AX674" s="1216"/>
      <c r="AY674" s="1216"/>
      <c r="AZ674" s="1216"/>
      <c r="BA674" s="1216"/>
    </row>
    <row r="675" spans="4:53" s="125" customFormat="1" ht="27.75" customHeight="1">
      <c r="D675" s="1216"/>
      <c r="E675" s="1216"/>
      <c r="F675" s="1216"/>
      <c r="G675" s="1216"/>
      <c r="H675" s="1216"/>
      <c r="I675" s="1216"/>
      <c r="J675" s="1216"/>
      <c r="K675" s="1216"/>
      <c r="L675" s="1216"/>
      <c r="M675" s="1216"/>
      <c r="N675" s="1216"/>
      <c r="O675" s="1216"/>
      <c r="P675" s="1216"/>
      <c r="Q675" s="1216"/>
      <c r="R675" s="1216"/>
      <c r="S675" s="1216"/>
      <c r="T675" s="1216"/>
      <c r="U675" s="1216"/>
      <c r="V675" s="1216"/>
      <c r="W675" s="1216"/>
      <c r="X675" s="1216"/>
      <c r="Y675" s="1216"/>
      <c r="Z675" s="1216"/>
      <c r="AA675" s="1216"/>
      <c r="AB675" s="1216"/>
      <c r="AC675" s="1216"/>
      <c r="AD675" s="1216"/>
      <c r="AE675" s="1216"/>
      <c r="AF675" s="1216"/>
      <c r="AG675" s="1216"/>
      <c r="AH675" s="1216"/>
      <c r="AI675" s="1216"/>
      <c r="AJ675" s="1216"/>
      <c r="AK675" s="1216"/>
      <c r="AL675" s="1216"/>
      <c r="AM675" s="1216"/>
      <c r="AN675" s="1216"/>
      <c r="AO675" s="1216"/>
      <c r="AP675" s="1216"/>
      <c r="AQ675" s="1216"/>
      <c r="AR675" s="1216"/>
      <c r="AS675" s="1216"/>
      <c r="AT675" s="1216"/>
      <c r="AU675" s="1216"/>
      <c r="AV675" s="1216"/>
      <c r="AW675" s="1216"/>
      <c r="AX675" s="1216"/>
      <c r="AY675" s="1216"/>
      <c r="AZ675" s="1216"/>
      <c r="BA675" s="1216"/>
    </row>
    <row r="676" spans="4:53" s="170" customFormat="1" ht="15" customHeight="1">
      <c r="D676" s="223"/>
      <c r="E676" s="223"/>
      <c r="F676" s="223"/>
      <c r="G676" s="223"/>
      <c r="H676" s="223"/>
      <c r="I676" s="223"/>
      <c r="J676" s="223"/>
      <c r="K676" s="223"/>
      <c r="L676" s="223"/>
      <c r="M676" s="223"/>
      <c r="N676" s="223"/>
      <c r="O676" s="223"/>
      <c r="P676" s="223"/>
      <c r="Q676" s="223"/>
      <c r="R676" s="223"/>
      <c r="S676" s="223"/>
      <c r="T676" s="224"/>
      <c r="U676" s="224"/>
      <c r="V676" s="224"/>
      <c r="W676" s="224"/>
      <c r="X676" s="224"/>
      <c r="Y676" s="224"/>
      <c r="Z676" s="224"/>
      <c r="AA676" s="224"/>
      <c r="AB676" s="224"/>
      <c r="AC676" s="225"/>
      <c r="AD676" s="225"/>
      <c r="AE676" s="225"/>
      <c r="AF676" s="225"/>
      <c r="AG676" s="225"/>
      <c r="AH676" s="225"/>
      <c r="AI676" s="226"/>
      <c r="AJ676" s="226"/>
      <c r="AK676" s="226"/>
      <c r="AL676" s="226"/>
      <c r="AM676" s="226"/>
      <c r="AN676" s="226"/>
      <c r="AO676" s="177">
        <f>AC676*AI676</f>
        <v>0</v>
      </c>
      <c r="AP676" s="177"/>
      <c r="AQ676" s="177"/>
      <c r="AR676" s="177"/>
      <c r="AS676" s="177"/>
      <c r="AT676" s="177"/>
      <c r="AU676" s="178"/>
      <c r="AV676" s="178"/>
      <c r="AW676" s="178"/>
      <c r="AX676" s="178"/>
      <c r="AY676" s="178"/>
      <c r="AZ676" s="178"/>
      <c r="BA676" s="178"/>
    </row>
    <row r="677" spans="4:53" s="170" customFormat="1" ht="15" customHeight="1">
      <c r="D677" s="223"/>
      <c r="E677" s="223"/>
      <c r="F677" s="223"/>
      <c r="G677" s="223"/>
      <c r="H677" s="223"/>
      <c r="I677" s="223"/>
      <c r="J677" s="223"/>
      <c r="K677" s="223"/>
      <c r="L677" s="223"/>
      <c r="M677" s="223"/>
      <c r="N677" s="223"/>
      <c r="O677" s="223"/>
      <c r="P677" s="223"/>
      <c r="Q677" s="223"/>
      <c r="R677" s="223"/>
      <c r="S677" s="223"/>
      <c r="T677" s="224"/>
      <c r="U677" s="224"/>
      <c r="V677" s="224"/>
      <c r="W677" s="224"/>
      <c r="X677" s="224"/>
      <c r="Y677" s="224"/>
      <c r="Z677" s="224"/>
      <c r="AA677" s="224"/>
      <c r="AB677" s="224"/>
      <c r="AC677" s="225"/>
      <c r="AD677" s="225"/>
      <c r="AE677" s="225"/>
      <c r="AF677" s="225"/>
      <c r="AG677" s="225"/>
      <c r="AH677" s="225"/>
      <c r="AI677" s="226"/>
      <c r="AJ677" s="226"/>
      <c r="AK677" s="226"/>
      <c r="AL677" s="226"/>
      <c r="AM677" s="226"/>
      <c r="AN677" s="226"/>
      <c r="AO677" s="177"/>
      <c r="AP677" s="177"/>
      <c r="AQ677" s="177"/>
      <c r="AR677" s="177"/>
      <c r="AS677" s="177"/>
      <c r="AT677" s="177"/>
      <c r="AU677" s="178"/>
      <c r="AV677" s="178"/>
      <c r="AW677" s="178"/>
      <c r="AX677" s="178"/>
      <c r="AY677" s="178"/>
      <c r="AZ677" s="178"/>
      <c r="BA677" s="178"/>
    </row>
    <row r="678" spans="4:53" s="170" customFormat="1" ht="15" customHeight="1">
      <c r="D678" s="223"/>
      <c r="E678" s="223"/>
      <c r="F678" s="223"/>
      <c r="G678" s="223"/>
      <c r="H678" s="223"/>
      <c r="I678" s="223"/>
      <c r="J678" s="223"/>
      <c r="K678" s="223"/>
      <c r="L678" s="223"/>
      <c r="M678" s="223"/>
      <c r="N678" s="223"/>
      <c r="O678" s="223"/>
      <c r="P678" s="223"/>
      <c r="Q678" s="223"/>
      <c r="R678" s="223"/>
      <c r="S678" s="223"/>
      <c r="T678" s="224"/>
      <c r="U678" s="224"/>
      <c r="V678" s="224"/>
      <c r="W678" s="224"/>
      <c r="X678" s="224"/>
      <c r="Y678" s="224"/>
      <c r="Z678" s="224"/>
      <c r="AA678" s="224"/>
      <c r="AB678" s="224"/>
      <c r="AC678" s="225"/>
      <c r="AD678" s="225"/>
      <c r="AE678" s="225"/>
      <c r="AF678" s="225"/>
      <c r="AG678" s="225"/>
      <c r="AH678" s="225"/>
      <c r="AI678" s="226"/>
      <c r="AJ678" s="226"/>
      <c r="AK678" s="226"/>
      <c r="AL678" s="226"/>
      <c r="AM678" s="226"/>
      <c r="AN678" s="226"/>
      <c r="AO678" s="177">
        <f t="shared" ref="AO678" si="0">AC678*AI678</f>
        <v>0</v>
      </c>
      <c r="AP678" s="177"/>
      <c r="AQ678" s="177"/>
      <c r="AR678" s="177"/>
      <c r="AS678" s="177"/>
      <c r="AT678" s="177"/>
      <c r="AU678" s="178"/>
      <c r="AV678" s="178"/>
      <c r="AW678" s="178"/>
      <c r="AX678" s="178"/>
      <c r="AY678" s="178"/>
      <c r="AZ678" s="178"/>
      <c r="BA678" s="178"/>
    </row>
    <row r="679" spans="4:53" s="170" customFormat="1" ht="15" customHeight="1">
      <c r="D679" s="223"/>
      <c r="E679" s="223"/>
      <c r="F679" s="223"/>
      <c r="G679" s="223"/>
      <c r="H679" s="223"/>
      <c r="I679" s="223"/>
      <c r="J679" s="223"/>
      <c r="K679" s="223"/>
      <c r="L679" s="223"/>
      <c r="M679" s="223"/>
      <c r="N679" s="223"/>
      <c r="O679" s="223"/>
      <c r="P679" s="223"/>
      <c r="Q679" s="223"/>
      <c r="R679" s="223"/>
      <c r="S679" s="223"/>
      <c r="T679" s="224"/>
      <c r="U679" s="224"/>
      <c r="V679" s="224"/>
      <c r="W679" s="224"/>
      <c r="X679" s="224"/>
      <c r="Y679" s="224"/>
      <c r="Z679" s="224"/>
      <c r="AA679" s="224"/>
      <c r="AB679" s="224"/>
      <c r="AC679" s="225"/>
      <c r="AD679" s="225"/>
      <c r="AE679" s="225"/>
      <c r="AF679" s="225"/>
      <c r="AG679" s="225"/>
      <c r="AH679" s="225"/>
      <c r="AI679" s="226"/>
      <c r="AJ679" s="226"/>
      <c r="AK679" s="226"/>
      <c r="AL679" s="226"/>
      <c r="AM679" s="226"/>
      <c r="AN679" s="226"/>
      <c r="AO679" s="177"/>
      <c r="AP679" s="177"/>
      <c r="AQ679" s="177"/>
      <c r="AR679" s="177"/>
      <c r="AS679" s="177"/>
      <c r="AT679" s="177"/>
      <c r="AU679" s="178"/>
      <c r="AV679" s="178"/>
      <c r="AW679" s="178"/>
      <c r="AX679" s="178"/>
      <c r="AY679" s="178"/>
      <c r="AZ679" s="178"/>
      <c r="BA679" s="178"/>
    </row>
    <row r="680" spans="4:53" s="170" customFormat="1" ht="15" customHeight="1">
      <c r="D680" s="223"/>
      <c r="E680" s="223"/>
      <c r="F680" s="223"/>
      <c r="G680" s="223"/>
      <c r="H680" s="223"/>
      <c r="I680" s="223"/>
      <c r="J680" s="223"/>
      <c r="K680" s="223"/>
      <c r="L680" s="223"/>
      <c r="M680" s="223"/>
      <c r="N680" s="223"/>
      <c r="O680" s="223"/>
      <c r="P680" s="223"/>
      <c r="Q680" s="223"/>
      <c r="R680" s="223"/>
      <c r="S680" s="223"/>
      <c r="T680" s="224"/>
      <c r="U680" s="224"/>
      <c r="V680" s="224"/>
      <c r="W680" s="224"/>
      <c r="X680" s="224"/>
      <c r="Y680" s="224"/>
      <c r="Z680" s="224"/>
      <c r="AA680" s="224"/>
      <c r="AB680" s="224"/>
      <c r="AC680" s="225"/>
      <c r="AD680" s="225"/>
      <c r="AE680" s="225"/>
      <c r="AF680" s="225"/>
      <c r="AG680" s="225"/>
      <c r="AH680" s="225"/>
      <c r="AI680" s="226"/>
      <c r="AJ680" s="226"/>
      <c r="AK680" s="226"/>
      <c r="AL680" s="226"/>
      <c r="AM680" s="226"/>
      <c r="AN680" s="226"/>
      <c r="AO680" s="177">
        <f>AC680*AI680</f>
        <v>0</v>
      </c>
      <c r="AP680" s="177"/>
      <c r="AQ680" s="177"/>
      <c r="AR680" s="177"/>
      <c r="AS680" s="177"/>
      <c r="AT680" s="177"/>
      <c r="AU680" s="178"/>
      <c r="AV680" s="178"/>
      <c r="AW680" s="178"/>
      <c r="AX680" s="178"/>
      <c r="AY680" s="178"/>
      <c r="AZ680" s="178"/>
      <c r="BA680" s="178"/>
    </row>
    <row r="681" spans="4:53" s="170" customFormat="1" ht="15" customHeight="1">
      <c r="D681" s="223"/>
      <c r="E681" s="223"/>
      <c r="F681" s="223"/>
      <c r="G681" s="223"/>
      <c r="H681" s="223"/>
      <c r="I681" s="223"/>
      <c r="J681" s="223"/>
      <c r="K681" s="223"/>
      <c r="L681" s="223"/>
      <c r="M681" s="223"/>
      <c r="N681" s="223"/>
      <c r="O681" s="223"/>
      <c r="P681" s="223"/>
      <c r="Q681" s="223"/>
      <c r="R681" s="223"/>
      <c r="S681" s="223"/>
      <c r="T681" s="224"/>
      <c r="U681" s="224"/>
      <c r="V681" s="224"/>
      <c r="W681" s="224"/>
      <c r="X681" s="224"/>
      <c r="Y681" s="224"/>
      <c r="Z681" s="224"/>
      <c r="AA681" s="224"/>
      <c r="AB681" s="224"/>
      <c r="AC681" s="225"/>
      <c r="AD681" s="225"/>
      <c r="AE681" s="225"/>
      <c r="AF681" s="225"/>
      <c r="AG681" s="225"/>
      <c r="AH681" s="225"/>
      <c r="AI681" s="226"/>
      <c r="AJ681" s="226"/>
      <c r="AK681" s="226"/>
      <c r="AL681" s="226"/>
      <c r="AM681" s="226"/>
      <c r="AN681" s="226"/>
      <c r="AO681" s="177"/>
      <c r="AP681" s="177"/>
      <c r="AQ681" s="177"/>
      <c r="AR681" s="177"/>
      <c r="AS681" s="177"/>
      <c r="AT681" s="177"/>
      <c r="AU681" s="178"/>
      <c r="AV681" s="178"/>
      <c r="AW681" s="178"/>
      <c r="AX681" s="178"/>
      <c r="AY681" s="178"/>
      <c r="AZ681" s="178"/>
      <c r="BA681" s="178"/>
    </row>
    <row r="682" spans="4:53" s="170" customFormat="1" ht="15" customHeight="1">
      <c r="D682" s="223"/>
      <c r="E682" s="223"/>
      <c r="F682" s="223"/>
      <c r="G682" s="223"/>
      <c r="H682" s="223"/>
      <c r="I682" s="223"/>
      <c r="J682" s="223"/>
      <c r="K682" s="223"/>
      <c r="L682" s="223"/>
      <c r="M682" s="223"/>
      <c r="N682" s="223"/>
      <c r="O682" s="223"/>
      <c r="P682" s="223"/>
      <c r="Q682" s="223"/>
      <c r="R682" s="223"/>
      <c r="S682" s="223"/>
      <c r="T682" s="224"/>
      <c r="U682" s="224"/>
      <c r="V682" s="224"/>
      <c r="W682" s="224"/>
      <c r="X682" s="224"/>
      <c r="Y682" s="224"/>
      <c r="Z682" s="224"/>
      <c r="AA682" s="224"/>
      <c r="AB682" s="224"/>
      <c r="AC682" s="225"/>
      <c r="AD682" s="225"/>
      <c r="AE682" s="225"/>
      <c r="AF682" s="225"/>
      <c r="AG682" s="225"/>
      <c r="AH682" s="225"/>
      <c r="AI682" s="226"/>
      <c r="AJ682" s="226"/>
      <c r="AK682" s="226"/>
      <c r="AL682" s="226"/>
      <c r="AM682" s="226"/>
      <c r="AN682" s="226"/>
      <c r="AO682" s="177">
        <f t="shared" ref="AO682" si="1">AC682*AI682</f>
        <v>0</v>
      </c>
      <c r="AP682" s="177"/>
      <c r="AQ682" s="177"/>
      <c r="AR682" s="177"/>
      <c r="AS682" s="177"/>
      <c r="AT682" s="177"/>
      <c r="AU682" s="178"/>
      <c r="AV682" s="178"/>
      <c r="AW682" s="178"/>
      <c r="AX682" s="178"/>
      <c r="AY682" s="178"/>
      <c r="AZ682" s="178"/>
      <c r="BA682" s="178"/>
    </row>
    <row r="683" spans="4:53" s="170" customFormat="1" ht="15" customHeight="1">
      <c r="D683" s="223"/>
      <c r="E683" s="223"/>
      <c r="F683" s="223"/>
      <c r="G683" s="223"/>
      <c r="H683" s="223"/>
      <c r="I683" s="223"/>
      <c r="J683" s="223"/>
      <c r="K683" s="223"/>
      <c r="L683" s="223"/>
      <c r="M683" s="223"/>
      <c r="N683" s="223"/>
      <c r="O683" s="223"/>
      <c r="P683" s="223"/>
      <c r="Q683" s="223"/>
      <c r="R683" s="223"/>
      <c r="S683" s="223"/>
      <c r="T683" s="224"/>
      <c r="U683" s="224"/>
      <c r="V683" s="224"/>
      <c r="W683" s="224"/>
      <c r="X683" s="224"/>
      <c r="Y683" s="224"/>
      <c r="Z683" s="224"/>
      <c r="AA683" s="224"/>
      <c r="AB683" s="224"/>
      <c r="AC683" s="225"/>
      <c r="AD683" s="225"/>
      <c r="AE683" s="225"/>
      <c r="AF683" s="225"/>
      <c r="AG683" s="225"/>
      <c r="AH683" s="225"/>
      <c r="AI683" s="226"/>
      <c r="AJ683" s="226"/>
      <c r="AK683" s="226"/>
      <c r="AL683" s="226"/>
      <c r="AM683" s="226"/>
      <c r="AN683" s="226"/>
      <c r="AO683" s="177"/>
      <c r="AP683" s="177"/>
      <c r="AQ683" s="177"/>
      <c r="AR683" s="177"/>
      <c r="AS683" s="177"/>
      <c r="AT683" s="177"/>
      <c r="AU683" s="178"/>
      <c r="AV683" s="178"/>
      <c r="AW683" s="178"/>
      <c r="AX683" s="178"/>
      <c r="AY683" s="178"/>
      <c r="AZ683" s="178"/>
      <c r="BA683" s="178"/>
    </row>
    <row r="684" spans="4:53" s="170" customFormat="1" ht="15" customHeight="1">
      <c r="D684" s="223"/>
      <c r="E684" s="223"/>
      <c r="F684" s="223"/>
      <c r="G684" s="223"/>
      <c r="H684" s="223"/>
      <c r="I684" s="223"/>
      <c r="J684" s="223"/>
      <c r="K684" s="223"/>
      <c r="L684" s="223"/>
      <c r="M684" s="223"/>
      <c r="N684" s="223"/>
      <c r="O684" s="223"/>
      <c r="P684" s="223"/>
      <c r="Q684" s="223"/>
      <c r="R684" s="223"/>
      <c r="S684" s="223"/>
      <c r="T684" s="224"/>
      <c r="U684" s="224"/>
      <c r="V684" s="224"/>
      <c r="W684" s="224"/>
      <c r="X684" s="224"/>
      <c r="Y684" s="224"/>
      <c r="Z684" s="224"/>
      <c r="AA684" s="224"/>
      <c r="AB684" s="224"/>
      <c r="AC684" s="225"/>
      <c r="AD684" s="225"/>
      <c r="AE684" s="225"/>
      <c r="AF684" s="225"/>
      <c r="AG684" s="225"/>
      <c r="AH684" s="225"/>
      <c r="AI684" s="226"/>
      <c r="AJ684" s="226"/>
      <c r="AK684" s="226"/>
      <c r="AL684" s="226"/>
      <c r="AM684" s="226"/>
      <c r="AN684" s="226"/>
      <c r="AO684" s="177">
        <f t="shared" ref="AO684" si="2">AC684*AI684</f>
        <v>0</v>
      </c>
      <c r="AP684" s="177"/>
      <c r="AQ684" s="177"/>
      <c r="AR684" s="177"/>
      <c r="AS684" s="177"/>
      <c r="AT684" s="177"/>
      <c r="AU684" s="178"/>
      <c r="AV684" s="178"/>
      <c r="AW684" s="178"/>
      <c r="AX684" s="178"/>
      <c r="AY684" s="178"/>
      <c r="AZ684" s="178"/>
      <c r="BA684" s="178"/>
    </row>
    <row r="685" spans="4:53" s="170" customFormat="1" ht="15" customHeight="1">
      <c r="D685" s="223"/>
      <c r="E685" s="223"/>
      <c r="F685" s="223"/>
      <c r="G685" s="223"/>
      <c r="H685" s="223"/>
      <c r="I685" s="223"/>
      <c r="J685" s="223"/>
      <c r="K685" s="223"/>
      <c r="L685" s="223"/>
      <c r="M685" s="223"/>
      <c r="N685" s="223"/>
      <c r="O685" s="223"/>
      <c r="P685" s="223"/>
      <c r="Q685" s="223"/>
      <c r="R685" s="223"/>
      <c r="S685" s="223"/>
      <c r="T685" s="224"/>
      <c r="U685" s="224"/>
      <c r="V685" s="224"/>
      <c r="W685" s="224"/>
      <c r="X685" s="224"/>
      <c r="Y685" s="224"/>
      <c r="Z685" s="224"/>
      <c r="AA685" s="224"/>
      <c r="AB685" s="224"/>
      <c r="AC685" s="225"/>
      <c r="AD685" s="225"/>
      <c r="AE685" s="225"/>
      <c r="AF685" s="225"/>
      <c r="AG685" s="225"/>
      <c r="AH685" s="225"/>
      <c r="AI685" s="226"/>
      <c r="AJ685" s="226"/>
      <c r="AK685" s="226"/>
      <c r="AL685" s="226"/>
      <c r="AM685" s="226"/>
      <c r="AN685" s="226"/>
      <c r="AO685" s="177"/>
      <c r="AP685" s="177"/>
      <c r="AQ685" s="177"/>
      <c r="AR685" s="177"/>
      <c r="AS685" s="177"/>
      <c r="AT685" s="177"/>
      <c r="AU685" s="178"/>
      <c r="AV685" s="178"/>
      <c r="AW685" s="178"/>
      <c r="AX685" s="178"/>
      <c r="AY685" s="178"/>
      <c r="AZ685" s="178"/>
      <c r="BA685" s="178"/>
    </row>
    <row r="686" spans="4:53" s="131" customFormat="1" ht="15" customHeight="1">
      <c r="D686" s="1223" t="s">
        <v>358</v>
      </c>
      <c r="E686" s="1223"/>
      <c r="F686" s="1223"/>
      <c r="G686" s="1223"/>
      <c r="H686" s="1223"/>
      <c r="I686" s="1223"/>
      <c r="J686" s="1223"/>
      <c r="K686" s="1223"/>
      <c r="L686" s="1223"/>
      <c r="M686" s="1223"/>
      <c r="N686" s="1223"/>
      <c r="O686" s="1223"/>
      <c r="P686" s="1223"/>
      <c r="Q686" s="1223"/>
      <c r="R686" s="1223"/>
      <c r="S686" s="1223"/>
      <c r="T686" s="1223"/>
      <c r="U686" s="1223"/>
      <c r="V686" s="1223"/>
      <c r="W686" s="1223"/>
      <c r="X686" s="1223"/>
      <c r="Y686" s="1223"/>
      <c r="Z686" s="1223"/>
      <c r="AA686" s="1223"/>
      <c r="AB686" s="1223"/>
      <c r="AC686" s="1223"/>
      <c r="AD686" s="1223"/>
      <c r="AE686" s="1223"/>
      <c r="AF686" s="1223"/>
      <c r="AG686" s="1223"/>
      <c r="AH686" s="1223"/>
      <c r="AI686" s="1223"/>
      <c r="AJ686" s="1223"/>
      <c r="AK686" s="1223"/>
      <c r="AL686" s="1223"/>
      <c r="AM686" s="1223"/>
      <c r="AN686" s="1223"/>
      <c r="AO686" s="1223"/>
      <c r="AP686" s="1223"/>
      <c r="AQ686" s="1223"/>
      <c r="AR686" s="1223"/>
      <c r="AS686" s="1224"/>
      <c r="AT686" s="1227" t="s">
        <v>312</v>
      </c>
      <c r="AU686" s="1227"/>
      <c r="AV686" s="1227"/>
      <c r="AW686" s="1227"/>
      <c r="AX686" s="1227"/>
      <c r="AY686" s="1227"/>
      <c r="AZ686" s="1227"/>
      <c r="BA686" s="1227"/>
    </row>
    <row r="687" spans="4:53" s="131" customFormat="1" ht="15" customHeight="1">
      <c r="D687" s="1229" t="s">
        <v>349</v>
      </c>
      <c r="E687" s="1229"/>
      <c r="F687" s="1229"/>
      <c r="G687" s="1229"/>
      <c r="H687" s="1229"/>
      <c r="I687" s="1229"/>
      <c r="J687" s="1229"/>
      <c r="K687" s="1229"/>
      <c r="L687" s="1229"/>
      <c r="M687" s="1229"/>
      <c r="N687" s="1229"/>
      <c r="O687" s="1229"/>
      <c r="P687" s="1229"/>
      <c r="Q687" s="1229"/>
      <c r="R687" s="1229"/>
      <c r="S687" s="1229"/>
      <c r="T687" s="1229"/>
      <c r="U687" s="1229"/>
      <c r="V687" s="1229"/>
      <c r="W687" s="1229"/>
      <c r="X687" s="1229"/>
      <c r="Y687" s="1229"/>
      <c r="Z687" s="1229"/>
      <c r="AA687" s="1229"/>
      <c r="AB687" s="1229"/>
      <c r="AC687" s="1229"/>
      <c r="AD687" s="1229"/>
      <c r="AE687" s="1229"/>
      <c r="AF687" s="1229"/>
      <c r="AG687" s="1229"/>
      <c r="AH687" s="1229"/>
      <c r="AI687" s="1229"/>
      <c r="AJ687" s="1229"/>
      <c r="AK687" s="1229"/>
      <c r="AL687" s="1229"/>
      <c r="AM687" s="1229"/>
      <c r="AN687" s="1229"/>
      <c r="AO687" s="1229"/>
      <c r="AP687" s="1229"/>
      <c r="AQ687" s="1229"/>
      <c r="AR687" s="1229"/>
      <c r="AS687" s="1230"/>
      <c r="AT687" s="1227"/>
      <c r="AU687" s="1227"/>
      <c r="AV687" s="1227"/>
      <c r="AW687" s="1227"/>
      <c r="AX687" s="1227"/>
      <c r="AY687" s="1227"/>
      <c r="AZ687" s="1227"/>
      <c r="BA687" s="1227"/>
    </row>
    <row r="688" spans="4:53" s="131" customFormat="1" ht="15" customHeight="1">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132"/>
      <c r="Z688" s="132"/>
      <c r="AA688" s="132"/>
      <c r="AB688" s="132"/>
      <c r="AC688" s="132"/>
      <c r="AD688" s="132"/>
      <c r="AE688" s="132"/>
      <c r="AF688" s="132"/>
      <c r="AG688" s="132"/>
      <c r="AH688" s="132"/>
      <c r="AI688" s="132"/>
      <c r="AJ688" s="132"/>
      <c r="AK688" s="132"/>
      <c r="AL688" s="132"/>
      <c r="AM688" s="132"/>
      <c r="AN688" s="132"/>
      <c r="AO688" s="132"/>
      <c r="AP688" s="132"/>
      <c r="AQ688" s="132"/>
      <c r="AR688" s="132"/>
      <c r="AS688" s="133"/>
      <c r="AT688" s="1217">
        <f>COUNTA(D676:S685)</f>
        <v>0</v>
      </c>
      <c r="AU688" s="1218"/>
      <c r="AV688" s="1218"/>
      <c r="AW688" s="1218"/>
      <c r="AX688" s="1218"/>
      <c r="AY688" s="1219"/>
      <c r="AZ688" s="487" t="s">
        <v>309</v>
      </c>
      <c r="BA688" s="715"/>
    </row>
    <row r="689" spans="2:63" s="131" customFormat="1" ht="15" customHeight="1">
      <c r="AT689" s="1220"/>
      <c r="AU689" s="1221"/>
      <c r="AV689" s="1221"/>
      <c r="AW689" s="1221"/>
      <c r="AX689" s="1221"/>
      <c r="AY689" s="1222"/>
      <c r="AZ689" s="839"/>
      <c r="BA689" s="721"/>
    </row>
    <row r="690" spans="2:63" s="78" customFormat="1" ht="15" customHeight="1">
      <c r="AL690" s="134"/>
      <c r="AM690" s="134"/>
      <c r="AN690" s="134"/>
      <c r="AO690" s="134"/>
      <c r="AP690" s="134"/>
      <c r="AQ690" s="134"/>
      <c r="AR690" s="134"/>
      <c r="AS690" s="134"/>
      <c r="AT690" s="135"/>
      <c r="AU690" s="135"/>
      <c r="AV690" s="135"/>
      <c r="AW690" s="135"/>
      <c r="AX690" s="135"/>
      <c r="AY690" s="135"/>
      <c r="AZ690" s="135"/>
      <c r="BA690" s="135"/>
    </row>
    <row r="691" spans="2:63" s="131" customFormat="1" ht="14.25" customHeight="1">
      <c r="B691" s="118" t="s">
        <v>355</v>
      </c>
      <c r="AS691" s="136"/>
      <c r="AT691" s="136"/>
      <c r="AU691" s="136"/>
      <c r="AV691" s="136"/>
      <c r="AW691" s="136"/>
      <c r="AX691" s="136"/>
      <c r="AY691" s="137"/>
      <c r="AZ691" s="137"/>
      <c r="BA691" s="138"/>
      <c r="BB691" s="138"/>
      <c r="BC691" s="138"/>
      <c r="BD691" s="138"/>
      <c r="BE691" s="138"/>
      <c r="BF691" s="138"/>
      <c r="BG691" s="138"/>
      <c r="BH691" s="138"/>
    </row>
    <row r="692" spans="2:63" s="118" customFormat="1" ht="15" customHeight="1">
      <c r="D692" s="1185" t="s">
        <v>340</v>
      </c>
      <c r="E692" s="1186"/>
      <c r="F692" s="1186"/>
      <c r="G692" s="1186"/>
      <c r="H692" s="1186"/>
      <c r="I692" s="1186"/>
      <c r="J692" s="1186"/>
      <c r="K692" s="1186"/>
      <c r="L692" s="1186"/>
      <c r="M692" s="1186"/>
      <c r="N692" s="1186"/>
      <c r="O692" s="1186"/>
      <c r="P692" s="1186"/>
      <c r="Q692" s="1186"/>
      <c r="R692" s="1186"/>
      <c r="S692" s="1186"/>
      <c r="T692" s="1186"/>
      <c r="U692" s="1186"/>
      <c r="V692" s="1186"/>
      <c r="W692" s="1187"/>
      <c r="X692" s="1185" t="s">
        <v>341</v>
      </c>
      <c r="Y692" s="1186"/>
      <c r="Z692" s="1186"/>
      <c r="AA692" s="1186"/>
      <c r="AB692" s="1186"/>
      <c r="AC692" s="1186"/>
      <c r="AD692" s="1187"/>
      <c r="AE692" s="1185" t="s">
        <v>342</v>
      </c>
      <c r="AF692" s="1186"/>
      <c r="AG692" s="1186"/>
      <c r="AH692" s="1186"/>
      <c r="AI692" s="1186"/>
      <c r="AJ692" s="1186"/>
      <c r="AK692" s="1186"/>
      <c r="AL692" s="1187"/>
      <c r="AM692" s="1185" t="s">
        <v>311</v>
      </c>
      <c r="AN692" s="1186"/>
      <c r="AO692" s="1186"/>
      <c r="AP692" s="1186"/>
      <c r="AQ692" s="1186"/>
      <c r="AR692" s="1186"/>
      <c r="AS692" s="1187"/>
      <c r="AW692" s="139"/>
      <c r="AX692" s="123"/>
      <c r="AY692" s="123"/>
      <c r="AZ692" s="123"/>
      <c r="BA692" s="123"/>
      <c r="BB692" s="123"/>
      <c r="BC692" s="123"/>
      <c r="BD692" s="139"/>
      <c r="BE692" s="139"/>
      <c r="BF692" s="139"/>
      <c r="BG692" s="139"/>
      <c r="BH692" s="139"/>
    </row>
    <row r="693" spans="2:63" s="125" customFormat="1" ht="15" customHeight="1">
      <c r="D693" s="1188"/>
      <c r="E693" s="1189"/>
      <c r="F693" s="1189"/>
      <c r="G693" s="1189"/>
      <c r="H693" s="1189"/>
      <c r="I693" s="1189"/>
      <c r="J693" s="1189"/>
      <c r="K693" s="1189"/>
      <c r="L693" s="1189"/>
      <c r="M693" s="1189"/>
      <c r="N693" s="1189"/>
      <c r="O693" s="1189"/>
      <c r="P693" s="1189"/>
      <c r="Q693" s="1189"/>
      <c r="R693" s="1189"/>
      <c r="S693" s="1189"/>
      <c r="T693" s="1189"/>
      <c r="U693" s="1189"/>
      <c r="V693" s="1189"/>
      <c r="W693" s="1190"/>
      <c r="X693" s="1188"/>
      <c r="Y693" s="1189"/>
      <c r="Z693" s="1189"/>
      <c r="AA693" s="1189"/>
      <c r="AB693" s="1189"/>
      <c r="AC693" s="1189"/>
      <c r="AD693" s="1190"/>
      <c r="AE693" s="1188"/>
      <c r="AF693" s="1189"/>
      <c r="AG693" s="1189"/>
      <c r="AH693" s="1189"/>
      <c r="AI693" s="1189"/>
      <c r="AJ693" s="1189"/>
      <c r="AK693" s="1189"/>
      <c r="AL693" s="1190"/>
      <c r="AM693" s="1188"/>
      <c r="AN693" s="1189"/>
      <c r="AO693" s="1189"/>
      <c r="AP693" s="1189"/>
      <c r="AQ693" s="1189"/>
      <c r="AR693" s="1189"/>
      <c r="AS693" s="1190"/>
      <c r="AX693" s="123"/>
      <c r="AY693" s="123"/>
      <c r="AZ693" s="123"/>
      <c r="BA693" s="123"/>
      <c r="BB693" s="123"/>
      <c r="BC693" s="123"/>
      <c r="BD693" s="140"/>
      <c r="BE693" s="140"/>
      <c r="BF693" s="140"/>
      <c r="BG693" s="140"/>
      <c r="BH693" s="140"/>
    </row>
    <row r="694" spans="2:63" s="125" customFormat="1" ht="27.75" customHeight="1">
      <c r="D694" s="1191"/>
      <c r="E694" s="1192"/>
      <c r="F694" s="1192"/>
      <c r="G694" s="1192"/>
      <c r="H694" s="1192"/>
      <c r="I694" s="1192"/>
      <c r="J694" s="1192"/>
      <c r="K694" s="1192"/>
      <c r="L694" s="1192"/>
      <c r="M694" s="1192"/>
      <c r="N694" s="1192"/>
      <c r="O694" s="1192"/>
      <c r="P694" s="1192"/>
      <c r="Q694" s="1192"/>
      <c r="R694" s="1192"/>
      <c r="S694" s="1192"/>
      <c r="T694" s="1192"/>
      <c r="U694" s="1192"/>
      <c r="V694" s="1192"/>
      <c r="W694" s="1193"/>
      <c r="X694" s="1191"/>
      <c r="Y694" s="1192"/>
      <c r="Z694" s="1192"/>
      <c r="AA694" s="1192"/>
      <c r="AB694" s="1192"/>
      <c r="AC694" s="1192"/>
      <c r="AD694" s="1193"/>
      <c r="AE694" s="1191"/>
      <c r="AF694" s="1192"/>
      <c r="AG694" s="1192"/>
      <c r="AH694" s="1192"/>
      <c r="AI694" s="1192"/>
      <c r="AJ694" s="1192"/>
      <c r="AK694" s="1192"/>
      <c r="AL694" s="1193"/>
      <c r="AM694" s="1191"/>
      <c r="AN694" s="1192"/>
      <c r="AO694" s="1192"/>
      <c r="AP694" s="1192"/>
      <c r="AQ694" s="1192"/>
      <c r="AR694" s="1192"/>
      <c r="AS694" s="1193"/>
      <c r="AX694" s="123"/>
      <c r="AY694" s="123"/>
      <c r="AZ694" s="123"/>
      <c r="BA694" s="123"/>
      <c r="BB694" s="123"/>
      <c r="BC694" s="123"/>
      <c r="BD694" s="140"/>
      <c r="BE694" s="140"/>
      <c r="BF694" s="140"/>
      <c r="BG694" s="140"/>
      <c r="BH694" s="140"/>
      <c r="BI694" s="140"/>
    </row>
    <row r="695" spans="2:63" s="170" customFormat="1" ht="15" customHeight="1">
      <c r="D695" s="1194"/>
      <c r="E695" s="1195"/>
      <c r="F695" s="1195"/>
      <c r="G695" s="1195"/>
      <c r="H695" s="1195"/>
      <c r="I695" s="1195"/>
      <c r="J695" s="1195"/>
      <c r="K695" s="1195"/>
      <c r="L695" s="1195"/>
      <c r="M695" s="1195"/>
      <c r="N695" s="1195"/>
      <c r="O695" s="1195"/>
      <c r="P695" s="1195"/>
      <c r="Q695" s="1195"/>
      <c r="R695" s="1195"/>
      <c r="S695" s="1195"/>
      <c r="T695" s="1195"/>
      <c r="U695" s="1195"/>
      <c r="V695" s="1195"/>
      <c r="W695" s="1195"/>
      <c r="X695" s="1179"/>
      <c r="Y695" s="1180"/>
      <c r="Z695" s="1180"/>
      <c r="AA695" s="1180"/>
      <c r="AB695" s="1181"/>
      <c r="AC695" s="1198" t="s">
        <v>309</v>
      </c>
      <c r="AD695" s="1199"/>
      <c r="AE695" s="1202"/>
      <c r="AF695" s="1203"/>
      <c r="AG695" s="1203"/>
      <c r="AH695" s="1203"/>
      <c r="AI695" s="1203"/>
      <c r="AJ695" s="1203"/>
      <c r="AK695" s="1203"/>
      <c r="AL695" s="1204"/>
      <c r="AM695" s="141"/>
      <c r="AN695" s="142"/>
      <c r="AO695" s="142"/>
      <c r="AP695" s="142"/>
      <c r="AQ695" s="142"/>
      <c r="AR695" s="142"/>
      <c r="AS695" s="143"/>
      <c r="AT695" s="1208" t="s">
        <v>312</v>
      </c>
      <c r="AU695" s="1209"/>
      <c r="AV695" s="1209"/>
      <c r="AW695" s="1209"/>
      <c r="AX695" s="1209"/>
      <c r="AY695" s="1209"/>
      <c r="AZ695" s="1199"/>
      <c r="BA695" s="171"/>
      <c r="BF695" s="172"/>
      <c r="BG695" s="172"/>
      <c r="BH695" s="172"/>
    </row>
    <row r="696" spans="2:63" s="170" customFormat="1" ht="15" customHeight="1">
      <c r="D696" s="1196"/>
      <c r="E696" s="1197"/>
      <c r="F696" s="1197"/>
      <c r="G696" s="1197"/>
      <c r="H696" s="1197"/>
      <c r="I696" s="1197"/>
      <c r="J696" s="1197"/>
      <c r="K696" s="1197"/>
      <c r="L696" s="1197"/>
      <c r="M696" s="1197"/>
      <c r="N696" s="1197"/>
      <c r="O696" s="1197"/>
      <c r="P696" s="1197"/>
      <c r="Q696" s="1197"/>
      <c r="R696" s="1197"/>
      <c r="S696" s="1197"/>
      <c r="T696" s="1197"/>
      <c r="U696" s="1197"/>
      <c r="V696" s="1197"/>
      <c r="W696" s="1197"/>
      <c r="X696" s="1182"/>
      <c r="Y696" s="1183"/>
      <c r="Z696" s="1183"/>
      <c r="AA696" s="1183"/>
      <c r="AB696" s="1184"/>
      <c r="AC696" s="1200"/>
      <c r="AD696" s="1201"/>
      <c r="AE696" s="1205"/>
      <c r="AF696" s="1206"/>
      <c r="AG696" s="1206"/>
      <c r="AH696" s="1206"/>
      <c r="AI696" s="1206"/>
      <c r="AJ696" s="1206"/>
      <c r="AK696" s="1206"/>
      <c r="AL696" s="1207"/>
      <c r="AM696" s="145"/>
      <c r="AN696" s="146"/>
      <c r="AO696" s="146"/>
      <c r="AP696" s="146"/>
      <c r="AQ696" s="146"/>
      <c r="AR696" s="146"/>
      <c r="AS696" s="147"/>
      <c r="AT696" s="1210"/>
      <c r="AU696" s="1211"/>
      <c r="AV696" s="1211"/>
      <c r="AW696" s="1211"/>
      <c r="AX696" s="1211"/>
      <c r="AY696" s="1211"/>
      <c r="AZ696" s="1201"/>
      <c r="BA696" s="171"/>
      <c r="BF696" s="172"/>
      <c r="BG696" s="172"/>
      <c r="BH696" s="172"/>
      <c r="BI696" s="172"/>
    </row>
    <row r="697" spans="2:63" s="170" customFormat="1" ht="15" customHeight="1">
      <c r="D697" s="1194"/>
      <c r="E697" s="1195"/>
      <c r="F697" s="1195"/>
      <c r="G697" s="1195"/>
      <c r="H697" s="1195"/>
      <c r="I697" s="1195"/>
      <c r="J697" s="1195"/>
      <c r="K697" s="1195"/>
      <c r="L697" s="1195"/>
      <c r="M697" s="1195"/>
      <c r="N697" s="1195"/>
      <c r="O697" s="1195"/>
      <c r="P697" s="1195"/>
      <c r="Q697" s="1195"/>
      <c r="R697" s="1195"/>
      <c r="S697" s="1195"/>
      <c r="T697" s="1195"/>
      <c r="U697" s="1195"/>
      <c r="V697" s="1195"/>
      <c r="W697" s="1195"/>
      <c r="X697" s="1179"/>
      <c r="Y697" s="1180"/>
      <c r="Z697" s="1180"/>
      <c r="AA697" s="1180"/>
      <c r="AB697" s="1181"/>
      <c r="AC697" s="1198" t="s">
        <v>309</v>
      </c>
      <c r="AD697" s="1199"/>
      <c r="AE697" s="1202"/>
      <c r="AF697" s="1203"/>
      <c r="AG697" s="1203"/>
      <c r="AH697" s="1203"/>
      <c r="AI697" s="1203"/>
      <c r="AJ697" s="1203"/>
      <c r="AK697" s="1203"/>
      <c r="AL697" s="1204"/>
      <c r="AM697" s="141"/>
      <c r="AN697" s="142"/>
      <c r="AO697" s="142"/>
      <c r="AP697" s="142"/>
      <c r="AQ697" s="142"/>
      <c r="AR697" s="142"/>
      <c r="AS697" s="143"/>
      <c r="AT697" s="1217">
        <f>SUM(X695:AB698)</f>
        <v>0</v>
      </c>
      <c r="AU697" s="1218"/>
      <c r="AV697" s="1218"/>
      <c r="AW697" s="1218"/>
      <c r="AX697" s="1219"/>
      <c r="AY697" s="1198" t="s">
        <v>309</v>
      </c>
      <c r="AZ697" s="1199"/>
      <c r="BA697" s="173"/>
      <c r="BF697" s="172"/>
      <c r="BG697" s="172"/>
      <c r="BH697" s="172"/>
      <c r="BI697" s="172"/>
      <c r="BJ697" s="172"/>
      <c r="BK697" s="172"/>
    </row>
    <row r="698" spans="2:63" s="170" customFormat="1" ht="15" customHeight="1">
      <c r="D698" s="1196"/>
      <c r="E698" s="1197"/>
      <c r="F698" s="1197"/>
      <c r="G698" s="1197"/>
      <c r="H698" s="1197"/>
      <c r="I698" s="1197"/>
      <c r="J698" s="1197"/>
      <c r="K698" s="1197"/>
      <c r="L698" s="1197"/>
      <c r="M698" s="1197"/>
      <c r="N698" s="1197"/>
      <c r="O698" s="1197"/>
      <c r="P698" s="1197"/>
      <c r="Q698" s="1197"/>
      <c r="R698" s="1197"/>
      <c r="S698" s="1197"/>
      <c r="T698" s="1197"/>
      <c r="U698" s="1197"/>
      <c r="V698" s="1197"/>
      <c r="W698" s="1197"/>
      <c r="X698" s="1182"/>
      <c r="Y698" s="1183"/>
      <c r="Z698" s="1183"/>
      <c r="AA698" s="1183"/>
      <c r="AB698" s="1184"/>
      <c r="AC698" s="1200"/>
      <c r="AD698" s="1201"/>
      <c r="AE698" s="1205"/>
      <c r="AF698" s="1206"/>
      <c r="AG698" s="1206"/>
      <c r="AH698" s="1206"/>
      <c r="AI698" s="1206"/>
      <c r="AJ698" s="1206"/>
      <c r="AK698" s="1206"/>
      <c r="AL698" s="1207"/>
      <c r="AM698" s="145"/>
      <c r="AN698" s="146"/>
      <c r="AO698" s="146"/>
      <c r="AP698" s="146"/>
      <c r="AQ698" s="146"/>
      <c r="AR698" s="146"/>
      <c r="AS698" s="147"/>
      <c r="AT698" s="1220"/>
      <c r="AU698" s="1221"/>
      <c r="AV698" s="1221"/>
      <c r="AW698" s="1221"/>
      <c r="AX698" s="1222"/>
      <c r="AY698" s="1200"/>
      <c r="AZ698" s="1201"/>
      <c r="BF698" s="172"/>
      <c r="BG698" s="172"/>
      <c r="BH698" s="172"/>
      <c r="BI698" s="172"/>
      <c r="BJ698" s="172"/>
      <c r="BK698" s="172"/>
    </row>
    <row r="699" spans="2:63" s="125" customFormat="1" ht="15" customHeight="1">
      <c r="D699" s="1223" t="s">
        <v>358</v>
      </c>
      <c r="E699" s="1223"/>
      <c r="F699" s="1223"/>
      <c r="G699" s="1223"/>
      <c r="H699" s="1223"/>
      <c r="I699" s="1223"/>
      <c r="J699" s="1223"/>
      <c r="K699" s="1223"/>
      <c r="L699" s="1223"/>
      <c r="M699" s="1223"/>
      <c r="N699" s="1223"/>
      <c r="O699" s="1223"/>
      <c r="P699" s="1223"/>
      <c r="Q699" s="1223"/>
      <c r="R699" s="1223"/>
      <c r="S699" s="1223"/>
      <c r="T699" s="1223"/>
      <c r="U699" s="1223"/>
      <c r="V699" s="1223"/>
      <c r="W699" s="1223"/>
      <c r="X699" s="1223"/>
      <c r="Y699" s="1223"/>
      <c r="Z699" s="1223"/>
      <c r="AA699" s="1223"/>
      <c r="AB699" s="1223"/>
      <c r="AC699" s="1223"/>
      <c r="AD699" s="1223"/>
      <c r="AE699" s="1223"/>
      <c r="AF699" s="1223"/>
      <c r="AG699" s="1223"/>
      <c r="AH699" s="1223"/>
      <c r="AI699" s="1223"/>
      <c r="AJ699" s="1223"/>
      <c r="AK699" s="1223"/>
      <c r="AL699" s="1223"/>
      <c r="AM699" s="1223"/>
      <c r="AN699" s="1223"/>
      <c r="AO699" s="1223"/>
      <c r="AP699" s="1223"/>
      <c r="AQ699" s="1223"/>
      <c r="AR699" s="1223"/>
      <c r="AS699" s="1223"/>
      <c r="AT699" s="1223"/>
      <c r="AU699" s="1223"/>
      <c r="AV699" s="1223"/>
      <c r="AW699" s="1223"/>
      <c r="AX699" s="1223"/>
      <c r="AY699" s="1223"/>
      <c r="AZ699" s="1223"/>
      <c r="BA699" s="93"/>
      <c r="BB699" s="93"/>
      <c r="BC699" s="93"/>
      <c r="BD699" s="93"/>
      <c r="BE699" s="93"/>
      <c r="BF699" s="93"/>
      <c r="BG699" s="93"/>
      <c r="BH699" s="93"/>
    </row>
    <row r="700" spans="2:63" s="125" customFormat="1" ht="15" customHeight="1">
      <c r="D700" s="1225" t="s">
        <v>357</v>
      </c>
      <c r="E700" s="1225"/>
      <c r="F700" s="1225"/>
      <c r="G700" s="1225"/>
      <c r="H700" s="1225"/>
      <c r="I700" s="1225"/>
      <c r="J700" s="1225"/>
      <c r="K700" s="1225"/>
      <c r="L700" s="1225"/>
      <c r="M700" s="1225"/>
      <c r="N700" s="1225"/>
      <c r="O700" s="1225"/>
      <c r="P700" s="1225"/>
      <c r="Q700" s="1225"/>
      <c r="R700" s="1225"/>
      <c r="S700" s="1225"/>
      <c r="T700" s="1225"/>
      <c r="U700" s="1225"/>
      <c r="V700" s="1225"/>
      <c r="W700" s="1225"/>
      <c r="X700" s="1225"/>
      <c r="Y700" s="1225"/>
      <c r="Z700" s="1225"/>
      <c r="AA700" s="1225"/>
      <c r="AB700" s="1225"/>
      <c r="AC700" s="1225"/>
      <c r="AD700" s="1225"/>
      <c r="AE700" s="1225"/>
      <c r="AF700" s="1225"/>
      <c r="AG700" s="1225"/>
      <c r="AH700" s="1225"/>
      <c r="AI700" s="1225"/>
      <c r="AJ700" s="1225"/>
      <c r="AK700" s="1225"/>
      <c r="AL700" s="1225"/>
      <c r="AM700" s="1225"/>
      <c r="AN700" s="1225"/>
      <c r="AO700" s="1225"/>
      <c r="AP700" s="1225"/>
      <c r="AQ700" s="1225"/>
      <c r="AR700" s="1225"/>
      <c r="AS700" s="1225"/>
      <c r="AT700" s="1225"/>
      <c r="AU700" s="1225"/>
      <c r="AV700" s="1225"/>
      <c r="AW700" s="1225"/>
      <c r="AX700" s="1225"/>
      <c r="AY700" s="1225"/>
      <c r="AZ700" s="1225"/>
      <c r="BA700" s="93"/>
      <c r="BB700" s="93"/>
      <c r="BC700" s="93"/>
      <c r="BD700" s="93"/>
      <c r="BE700" s="93"/>
      <c r="BF700" s="93"/>
      <c r="BG700" s="93"/>
      <c r="BH700" s="93"/>
    </row>
    <row r="701" spans="2:63" s="78" customFormat="1" ht="9" customHeight="1">
      <c r="AL701" s="134"/>
      <c r="AM701" s="134"/>
      <c r="AN701" s="134"/>
      <c r="AO701" s="134"/>
      <c r="AP701" s="134"/>
      <c r="AQ701" s="134"/>
      <c r="AR701" s="134"/>
      <c r="AS701" s="134"/>
      <c r="AT701" s="134"/>
      <c r="AU701" s="134"/>
      <c r="AV701" s="134"/>
      <c r="AW701" s="134"/>
      <c r="AX701" s="134"/>
      <c r="AY701" s="134"/>
      <c r="AZ701" s="134"/>
      <c r="BA701" s="134"/>
    </row>
    <row r="702" spans="2:63" s="125" customFormat="1" ht="15" customHeight="1">
      <c r="D702" s="125" t="s">
        <v>313</v>
      </c>
    </row>
    <row r="703" spans="2:63" s="125" customFormat="1" ht="15" customHeight="1">
      <c r="G703" s="125" t="s">
        <v>314</v>
      </c>
    </row>
    <row r="704" spans="2:63" s="125" customFormat="1" ht="15" customHeight="1">
      <c r="D704" s="125" t="s">
        <v>359</v>
      </c>
      <c r="AD704" s="125" t="s">
        <v>315</v>
      </c>
    </row>
    <row r="705" spans="4:58" s="131" customFormat="1" ht="15" customHeight="1">
      <c r="D705" s="1213">
        <f>AZ451+(AW290+AV477)/160</f>
        <v>0</v>
      </c>
      <c r="E705" s="1213"/>
      <c r="F705" s="1213"/>
      <c r="G705" s="1213"/>
      <c r="H705" s="1213"/>
      <c r="I705" s="1213"/>
      <c r="J705" s="1213"/>
      <c r="K705" s="1213"/>
      <c r="L705" s="1213"/>
      <c r="M705" s="1213"/>
      <c r="N705" s="1213"/>
      <c r="O705" s="1213"/>
      <c r="P705" s="1213"/>
      <c r="Q705" s="1213"/>
      <c r="R705" s="6"/>
      <c r="S705" s="6"/>
      <c r="T705" s="6"/>
      <c r="U705" s="1212" t="str">
        <f>IF(D705&gt;=AD705,"≧","ー")</f>
        <v>≧</v>
      </c>
      <c r="V705" s="1212"/>
      <c r="W705" s="1212"/>
      <c r="X705" s="1212"/>
      <c r="Y705" s="1212"/>
      <c r="Z705" s="1212"/>
      <c r="AA705" s="6"/>
      <c r="AB705" s="6"/>
      <c r="AC705" s="6"/>
      <c r="AD705" s="1213"/>
      <c r="AE705" s="1213"/>
      <c r="AF705" s="1213"/>
      <c r="AG705" s="1213"/>
      <c r="AH705" s="1213"/>
      <c r="AI705" s="1213"/>
      <c r="AJ705" s="1213"/>
      <c r="AK705" s="1213"/>
      <c r="AL705" s="1213"/>
      <c r="AM705" s="1213"/>
      <c r="AN705" s="1213"/>
      <c r="AO705" s="1213"/>
      <c r="AP705" s="1213"/>
      <c r="AQ705" s="1213"/>
    </row>
    <row r="706" spans="4:58" s="131" customFormat="1" ht="15" customHeight="1">
      <c r="D706" s="1213"/>
      <c r="E706" s="1213"/>
      <c r="F706" s="1213"/>
      <c r="G706" s="1213"/>
      <c r="H706" s="1213"/>
      <c r="I706" s="1213"/>
      <c r="J706" s="1213"/>
      <c r="K706" s="1213"/>
      <c r="L706" s="1213"/>
      <c r="M706" s="1213"/>
      <c r="N706" s="1213"/>
      <c r="O706" s="1213"/>
      <c r="P706" s="1213"/>
      <c r="Q706" s="1213"/>
      <c r="R706" s="6"/>
      <c r="S706" s="6"/>
      <c r="T706" s="6"/>
      <c r="U706" s="1212"/>
      <c r="V706" s="1212"/>
      <c r="W706" s="1212"/>
      <c r="X706" s="1212"/>
      <c r="Y706" s="1212"/>
      <c r="Z706" s="1212"/>
      <c r="AA706" s="6"/>
      <c r="AB706" s="6"/>
      <c r="AC706" s="6"/>
      <c r="AD706" s="1213"/>
      <c r="AE706" s="1213"/>
      <c r="AF706" s="1213"/>
      <c r="AG706" s="1213"/>
      <c r="AH706" s="1213"/>
      <c r="AI706" s="1213"/>
      <c r="AJ706" s="1213"/>
      <c r="AK706" s="1213"/>
      <c r="AL706" s="1213"/>
      <c r="AM706" s="1213"/>
      <c r="AN706" s="1213"/>
      <c r="AO706" s="1213"/>
      <c r="AP706" s="1213"/>
      <c r="AQ706" s="1213"/>
    </row>
    <row r="707" spans="4:58" s="125" customFormat="1" ht="15" customHeight="1">
      <c r="D707" s="125" t="s">
        <v>316</v>
      </c>
      <c r="AD707" s="1214" t="s">
        <v>322</v>
      </c>
      <c r="AE707" s="1214"/>
      <c r="AF707" s="1214"/>
      <c r="AG707" s="1214"/>
      <c r="AH707" s="1214"/>
      <c r="AI707" s="1214"/>
      <c r="AJ707" s="1214"/>
      <c r="AK707" s="1214"/>
      <c r="AL707" s="1214"/>
      <c r="AM707" s="1214"/>
      <c r="AN707" s="1214"/>
      <c r="AO707" s="1214"/>
      <c r="AP707" s="1214"/>
      <c r="AQ707" s="1214"/>
      <c r="AR707" s="1214"/>
      <c r="AS707" s="1214"/>
      <c r="AT707" s="1214"/>
      <c r="AU707" s="1214"/>
      <c r="AV707" s="1214"/>
      <c r="AW707" s="1214"/>
      <c r="AX707" s="1214"/>
      <c r="AY707" s="1214"/>
      <c r="AZ707" s="1214"/>
      <c r="BA707" s="1214"/>
      <c r="BB707" s="1214"/>
      <c r="BC707" s="1214"/>
      <c r="BD707" s="1214"/>
      <c r="BE707" s="1214"/>
      <c r="BF707" s="1214"/>
    </row>
    <row r="708" spans="4:58" s="131" customFormat="1" ht="15" customHeight="1">
      <c r="D708" s="1213">
        <f>COUNTA(K504,D585:Z608,D618,D652:Z655,D660,D666)+AG539+AT688+AT697</f>
        <v>0</v>
      </c>
      <c r="E708" s="1213"/>
      <c r="F708" s="1213"/>
      <c r="G708" s="1213"/>
      <c r="H708" s="1213"/>
      <c r="I708" s="1213"/>
      <c r="J708" s="1213"/>
      <c r="K708" s="1213"/>
      <c r="L708" s="1213"/>
      <c r="M708" s="1213"/>
      <c r="N708" s="1213"/>
      <c r="O708" s="1213"/>
      <c r="P708" s="1213"/>
      <c r="Q708" s="1213"/>
      <c r="R708" s="6"/>
      <c r="S708" s="6"/>
      <c r="T708" s="6"/>
      <c r="U708" s="1212" t="str">
        <f>IF(D708&gt;=AD708,"≧","ー")</f>
        <v>≧</v>
      </c>
      <c r="V708" s="1212"/>
      <c r="W708" s="1212"/>
      <c r="X708" s="1212"/>
      <c r="Y708" s="1212"/>
      <c r="Z708" s="1212"/>
      <c r="AA708" s="6"/>
      <c r="AB708" s="6"/>
      <c r="AC708" s="6"/>
      <c r="AD708" s="1213"/>
      <c r="AE708" s="1213"/>
      <c r="AF708" s="1213"/>
      <c r="AG708" s="1213"/>
      <c r="AH708" s="1213"/>
      <c r="AI708" s="1213"/>
      <c r="AJ708" s="1213"/>
      <c r="AK708" s="1213"/>
      <c r="AL708" s="1213"/>
      <c r="AM708" s="1213"/>
      <c r="AN708" s="1213"/>
      <c r="AO708" s="1213"/>
      <c r="AP708" s="1213"/>
      <c r="AQ708" s="1213"/>
      <c r="AT708" s="1225" t="s">
        <v>351</v>
      </c>
      <c r="AU708" s="1225"/>
      <c r="AV708" s="1225"/>
      <c r="AW708" s="1225"/>
      <c r="AX708" s="1225"/>
      <c r="AY708" s="1225"/>
      <c r="AZ708" s="1225"/>
      <c r="BA708" s="1225"/>
      <c r="BB708" s="1225"/>
      <c r="BC708" s="1225"/>
    </row>
    <row r="709" spans="4:58" s="131" customFormat="1" ht="15" customHeight="1">
      <c r="D709" s="1213"/>
      <c r="E709" s="1213"/>
      <c r="F709" s="1213"/>
      <c r="G709" s="1213"/>
      <c r="H709" s="1213"/>
      <c r="I709" s="1213"/>
      <c r="J709" s="1213"/>
      <c r="K709" s="1213"/>
      <c r="L709" s="1213"/>
      <c r="M709" s="1213"/>
      <c r="N709" s="1213"/>
      <c r="O709" s="1213"/>
      <c r="P709" s="1213"/>
      <c r="Q709" s="1213"/>
      <c r="R709" s="6"/>
      <c r="S709" s="6"/>
      <c r="T709" s="6"/>
      <c r="U709" s="1212"/>
      <c r="V709" s="1212"/>
      <c r="W709" s="1212"/>
      <c r="X709" s="1212"/>
      <c r="Y709" s="1212"/>
      <c r="Z709" s="1212"/>
      <c r="AA709" s="6"/>
      <c r="AB709" s="6"/>
      <c r="AC709" s="6"/>
      <c r="AD709" s="1213"/>
      <c r="AE709" s="1213"/>
      <c r="AF709" s="1213"/>
      <c r="AG709" s="1213"/>
      <c r="AH709" s="1213"/>
      <c r="AI709" s="1213"/>
      <c r="AJ709" s="1213"/>
      <c r="AK709" s="1213"/>
      <c r="AL709" s="1213"/>
      <c r="AM709" s="1213"/>
      <c r="AN709" s="1213"/>
      <c r="AO709" s="1213"/>
      <c r="AP709" s="1213"/>
      <c r="AQ709" s="1213"/>
    </row>
    <row r="710" spans="4:58" s="131" customFormat="1" ht="3.75" customHeight="1"/>
    <row r="711" spans="4:58" s="125" customFormat="1" ht="20.25" customHeight="1">
      <c r="D711" s="125" t="s">
        <v>317</v>
      </c>
    </row>
    <row r="712" spans="4:58" s="131" customFormat="1" ht="16.5" customHeight="1">
      <c r="W712" s="1215"/>
      <c r="X712" s="1215"/>
      <c r="Y712" s="1215"/>
      <c r="Z712" s="1215"/>
      <c r="AA712" s="1215"/>
    </row>
    <row r="713" spans="4:58" s="125" customFormat="1" ht="27" customHeight="1">
      <c r="D713" s="78" t="s">
        <v>332</v>
      </c>
      <c r="AE713" s="1226"/>
      <c r="AF713" s="1226"/>
      <c r="AG713" s="1226"/>
      <c r="AH713" s="1226"/>
      <c r="AI713" s="1226"/>
      <c r="AJ713" s="1226"/>
      <c r="AK713" s="1226"/>
      <c r="AL713" s="1226"/>
      <c r="AM713" s="125" t="s">
        <v>318</v>
      </c>
    </row>
    <row r="714" spans="4:58" s="125" customFormat="1" ht="15.75" customHeight="1">
      <c r="E714" s="125" t="s">
        <v>320</v>
      </c>
    </row>
    <row r="715" spans="4:58" ht="15" customHeight="1">
      <c r="G715" s="6" t="s">
        <v>321</v>
      </c>
    </row>
    <row r="716" spans="4:58" ht="15" customHeight="1"/>
    <row r="717" spans="4:58" ht="15" customHeight="1"/>
    <row r="718" spans="4:58" ht="15" customHeight="1"/>
    <row r="719" spans="4:58" ht="15" customHeight="1"/>
    <row r="720" spans="4:58"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sheetData>
  <sheetProtection password="CC07" sheet="1" objects="1" scenarios="1" formatCells="0" formatRows="0" insertRows="0"/>
  <mergeCells count="1843">
    <mergeCell ref="AN595:AT596"/>
    <mergeCell ref="AU595:AZ596"/>
    <mergeCell ref="BG595:BH596"/>
    <mergeCell ref="D597:Z598"/>
    <mergeCell ref="AA597:AF598"/>
    <mergeCell ref="AG597:AM598"/>
    <mergeCell ref="AN597:AT598"/>
    <mergeCell ref="AU597:AZ598"/>
    <mergeCell ref="BG597:BH598"/>
    <mergeCell ref="D599:Z600"/>
    <mergeCell ref="AA599:AF600"/>
    <mergeCell ref="AG599:AM600"/>
    <mergeCell ref="AN599:AT600"/>
    <mergeCell ref="AU599:AZ600"/>
    <mergeCell ref="BG599:BH600"/>
    <mergeCell ref="BG587:BH588"/>
    <mergeCell ref="D589:Z590"/>
    <mergeCell ref="AA589:AF590"/>
    <mergeCell ref="AG589:AM590"/>
    <mergeCell ref="AN589:AT590"/>
    <mergeCell ref="AU589:AZ590"/>
    <mergeCell ref="BG589:BH590"/>
    <mergeCell ref="D591:Z592"/>
    <mergeCell ref="AA591:AF592"/>
    <mergeCell ref="AG591:AM592"/>
    <mergeCell ref="AN591:AT592"/>
    <mergeCell ref="AU591:AZ592"/>
    <mergeCell ref="BG591:BH592"/>
    <mergeCell ref="D593:Z594"/>
    <mergeCell ref="AA593:AF594"/>
    <mergeCell ref="AG593:AM594"/>
    <mergeCell ref="AN593:AT594"/>
    <mergeCell ref="AU593:AZ594"/>
    <mergeCell ref="BG593:BH594"/>
    <mergeCell ref="D447:K449"/>
    <mergeCell ref="L447:Z448"/>
    <mergeCell ref="AA447:AD450"/>
    <mergeCell ref="AE447:AM449"/>
    <mergeCell ref="AN447:BB448"/>
    <mergeCell ref="BC447:BF450"/>
    <mergeCell ref="L449:Z449"/>
    <mergeCell ref="AN449:BB449"/>
    <mergeCell ref="D450:K450"/>
    <mergeCell ref="L450:Z450"/>
    <mergeCell ref="AE450:AM450"/>
    <mergeCell ref="AN450:BB450"/>
    <mergeCell ref="D439:K441"/>
    <mergeCell ref="L439:Z440"/>
    <mergeCell ref="AA439:AD442"/>
    <mergeCell ref="AE439:AM441"/>
    <mergeCell ref="AN439:BB440"/>
    <mergeCell ref="BC439:BF442"/>
    <mergeCell ref="L441:Z441"/>
    <mergeCell ref="AN441:BB441"/>
    <mergeCell ref="D442:K442"/>
    <mergeCell ref="L442:Z442"/>
    <mergeCell ref="AE442:AM442"/>
    <mergeCell ref="AN442:BB442"/>
    <mergeCell ref="D443:K445"/>
    <mergeCell ref="L443:Z444"/>
    <mergeCell ref="AA443:AD446"/>
    <mergeCell ref="AE443:AM445"/>
    <mergeCell ref="AN443:BB444"/>
    <mergeCell ref="BC443:BF446"/>
    <mergeCell ref="L445:Z445"/>
    <mergeCell ref="AN445:BB445"/>
    <mergeCell ref="D446:K446"/>
    <mergeCell ref="L446:Z446"/>
    <mergeCell ref="AE446:AM446"/>
    <mergeCell ref="AN446:BB446"/>
    <mergeCell ref="D431:K433"/>
    <mergeCell ref="L431:Z432"/>
    <mergeCell ref="AA431:AD434"/>
    <mergeCell ref="AE431:AM433"/>
    <mergeCell ref="AN431:BB432"/>
    <mergeCell ref="BC431:BF434"/>
    <mergeCell ref="L433:Z433"/>
    <mergeCell ref="AN433:BB433"/>
    <mergeCell ref="D434:K434"/>
    <mergeCell ref="L434:Z434"/>
    <mergeCell ref="AE434:AM434"/>
    <mergeCell ref="AN434:BB434"/>
    <mergeCell ref="D435:K437"/>
    <mergeCell ref="L435:Z436"/>
    <mergeCell ref="AA435:AD438"/>
    <mergeCell ref="AE435:AM437"/>
    <mergeCell ref="AN435:BB436"/>
    <mergeCell ref="BC435:BF438"/>
    <mergeCell ref="L437:Z437"/>
    <mergeCell ref="AN437:BB437"/>
    <mergeCell ref="D438:K438"/>
    <mergeCell ref="L438:Z438"/>
    <mergeCell ref="AE438:AM438"/>
    <mergeCell ref="AN438:BB438"/>
    <mergeCell ref="D423:K425"/>
    <mergeCell ref="L423:Z424"/>
    <mergeCell ref="AA423:AD426"/>
    <mergeCell ref="AE423:AM425"/>
    <mergeCell ref="AN423:BB424"/>
    <mergeCell ref="BC423:BF426"/>
    <mergeCell ref="L425:Z425"/>
    <mergeCell ref="AN425:BB425"/>
    <mergeCell ref="D426:K426"/>
    <mergeCell ref="L426:Z426"/>
    <mergeCell ref="AE426:AM426"/>
    <mergeCell ref="AN426:BB426"/>
    <mergeCell ref="D427:K429"/>
    <mergeCell ref="L427:Z428"/>
    <mergeCell ref="AA427:AD430"/>
    <mergeCell ref="AE427:AM429"/>
    <mergeCell ref="AN427:BB428"/>
    <mergeCell ref="BC427:BF430"/>
    <mergeCell ref="L429:Z429"/>
    <mergeCell ref="AN429:BB429"/>
    <mergeCell ref="D430:K430"/>
    <mergeCell ref="L430:Z430"/>
    <mergeCell ref="AE430:AM430"/>
    <mergeCell ref="AN430:BB430"/>
    <mergeCell ref="AN415:BB416"/>
    <mergeCell ref="BC415:BF418"/>
    <mergeCell ref="L417:Z417"/>
    <mergeCell ref="AN417:BB417"/>
    <mergeCell ref="D418:K418"/>
    <mergeCell ref="L418:Z418"/>
    <mergeCell ref="AE418:AM418"/>
    <mergeCell ref="AN418:BB418"/>
    <mergeCell ref="D419:K421"/>
    <mergeCell ref="L419:Z420"/>
    <mergeCell ref="AA419:AD422"/>
    <mergeCell ref="AE419:AM421"/>
    <mergeCell ref="AN419:BB420"/>
    <mergeCell ref="BC419:BF422"/>
    <mergeCell ref="L421:Z421"/>
    <mergeCell ref="AN421:BB421"/>
    <mergeCell ref="D422:K422"/>
    <mergeCell ref="L422:Z422"/>
    <mergeCell ref="AE422:AM422"/>
    <mergeCell ref="AN422:BB422"/>
    <mergeCell ref="BG601:BH602"/>
    <mergeCell ref="D603:Z604"/>
    <mergeCell ref="AA603:AF604"/>
    <mergeCell ref="AG603:AM604"/>
    <mergeCell ref="AN603:AT604"/>
    <mergeCell ref="AU603:AZ604"/>
    <mergeCell ref="BG603:BH604"/>
    <mergeCell ref="D403:K405"/>
    <mergeCell ref="L403:Z404"/>
    <mergeCell ref="AA403:AD406"/>
    <mergeCell ref="AE403:AM405"/>
    <mergeCell ref="AN403:BB404"/>
    <mergeCell ref="BC403:BF406"/>
    <mergeCell ref="L405:Z405"/>
    <mergeCell ref="AN405:BB405"/>
    <mergeCell ref="D406:K406"/>
    <mergeCell ref="L406:Z406"/>
    <mergeCell ref="AE406:AM406"/>
    <mergeCell ref="AN406:BB406"/>
    <mergeCell ref="D407:K409"/>
    <mergeCell ref="L407:Z408"/>
    <mergeCell ref="AA407:AD410"/>
    <mergeCell ref="AE407:AM409"/>
    <mergeCell ref="AN407:BB408"/>
    <mergeCell ref="BC407:BF410"/>
    <mergeCell ref="L409:Z409"/>
    <mergeCell ref="AN409:BB409"/>
    <mergeCell ref="D410:K410"/>
    <mergeCell ref="L410:Z410"/>
    <mergeCell ref="AE410:AM410"/>
    <mergeCell ref="AN410:BB410"/>
    <mergeCell ref="D411:K413"/>
    <mergeCell ref="D399:K401"/>
    <mergeCell ref="L399:Z400"/>
    <mergeCell ref="AA399:AD402"/>
    <mergeCell ref="AE399:AM401"/>
    <mergeCell ref="AN399:BB400"/>
    <mergeCell ref="BC399:BF402"/>
    <mergeCell ref="L401:Z401"/>
    <mergeCell ref="AN401:BB401"/>
    <mergeCell ref="D402:K402"/>
    <mergeCell ref="L402:Z402"/>
    <mergeCell ref="AE402:AM402"/>
    <mergeCell ref="AN402:BB402"/>
    <mergeCell ref="D601:Z602"/>
    <mergeCell ref="AA601:AF602"/>
    <mergeCell ref="AG601:AM602"/>
    <mergeCell ref="AN601:AT602"/>
    <mergeCell ref="AU601:AZ602"/>
    <mergeCell ref="L411:Z412"/>
    <mergeCell ref="AA411:AD414"/>
    <mergeCell ref="AE411:AM413"/>
    <mergeCell ref="AN411:BB412"/>
    <mergeCell ref="BC411:BF414"/>
    <mergeCell ref="L413:Z413"/>
    <mergeCell ref="AN413:BB413"/>
    <mergeCell ref="D414:K414"/>
    <mergeCell ref="L414:Z414"/>
    <mergeCell ref="AE414:AM414"/>
    <mergeCell ref="AN414:BB414"/>
    <mergeCell ref="D415:K417"/>
    <mergeCell ref="L415:Z416"/>
    <mergeCell ref="AA415:AD418"/>
    <mergeCell ref="AE415:AM417"/>
    <mergeCell ref="L395:Z396"/>
    <mergeCell ref="AN395:BB396"/>
    <mergeCell ref="D391:K393"/>
    <mergeCell ref="L391:Z392"/>
    <mergeCell ref="AA391:AD394"/>
    <mergeCell ref="AE391:AM393"/>
    <mergeCell ref="AN391:BB392"/>
    <mergeCell ref="BC391:BF394"/>
    <mergeCell ref="L393:Z393"/>
    <mergeCell ref="AN393:BB393"/>
    <mergeCell ref="D394:K394"/>
    <mergeCell ref="L394:Z394"/>
    <mergeCell ref="AE394:AM394"/>
    <mergeCell ref="AN394:BB394"/>
    <mergeCell ref="D395:K397"/>
    <mergeCell ref="AA395:AD398"/>
    <mergeCell ref="AE395:AM397"/>
    <mergeCell ref="BC395:BF398"/>
    <mergeCell ref="L397:Z397"/>
    <mergeCell ref="AN397:BB397"/>
    <mergeCell ref="D398:K398"/>
    <mergeCell ref="L398:Z398"/>
    <mergeCell ref="AE398:AM398"/>
    <mergeCell ref="AN398:BB398"/>
    <mergeCell ref="D387:K389"/>
    <mergeCell ref="L387:Z388"/>
    <mergeCell ref="AA387:AD390"/>
    <mergeCell ref="AE387:AM389"/>
    <mergeCell ref="AN387:BB388"/>
    <mergeCell ref="BC387:BF390"/>
    <mergeCell ref="L389:Z389"/>
    <mergeCell ref="AN389:BB389"/>
    <mergeCell ref="D390:K390"/>
    <mergeCell ref="L390:Z390"/>
    <mergeCell ref="AE390:AM390"/>
    <mergeCell ref="AN390:BB390"/>
    <mergeCell ref="AN379:BB380"/>
    <mergeCell ref="BC379:BF382"/>
    <mergeCell ref="L381:Z381"/>
    <mergeCell ref="AN381:BB381"/>
    <mergeCell ref="D382:K382"/>
    <mergeCell ref="L382:Z382"/>
    <mergeCell ref="AE382:AM382"/>
    <mergeCell ref="AN382:BB382"/>
    <mergeCell ref="D383:K385"/>
    <mergeCell ref="L383:Z384"/>
    <mergeCell ref="AA383:AD386"/>
    <mergeCell ref="AE383:AM385"/>
    <mergeCell ref="AN383:BB384"/>
    <mergeCell ref="BC383:BF386"/>
    <mergeCell ref="L385:Z385"/>
    <mergeCell ref="AN385:BB385"/>
    <mergeCell ref="D386:K386"/>
    <mergeCell ref="L386:Z386"/>
    <mergeCell ref="AE386:AM386"/>
    <mergeCell ref="AN386:BB386"/>
    <mergeCell ref="D367:K369"/>
    <mergeCell ref="L367:Z368"/>
    <mergeCell ref="AA367:AD370"/>
    <mergeCell ref="AE367:AM369"/>
    <mergeCell ref="AN367:BB368"/>
    <mergeCell ref="BC367:BF370"/>
    <mergeCell ref="L369:Z369"/>
    <mergeCell ref="AN369:BB369"/>
    <mergeCell ref="D370:K370"/>
    <mergeCell ref="L370:Z370"/>
    <mergeCell ref="AE370:AM370"/>
    <mergeCell ref="AN370:BB370"/>
    <mergeCell ref="L284:Z285"/>
    <mergeCell ref="AA284:AF286"/>
    <mergeCell ref="AG284:AL286"/>
    <mergeCell ref="AM284:AQ286"/>
    <mergeCell ref="AR284:AV286"/>
    <mergeCell ref="AW284:AX286"/>
    <mergeCell ref="AY284:BE286"/>
    <mergeCell ref="E286:K286"/>
    <mergeCell ref="L286:Z286"/>
    <mergeCell ref="L287:Z288"/>
    <mergeCell ref="AA287:AF289"/>
    <mergeCell ref="AG287:AL289"/>
    <mergeCell ref="AM287:AQ289"/>
    <mergeCell ref="AR287:AV289"/>
    <mergeCell ref="AW287:AX289"/>
    <mergeCell ref="AY287:BE289"/>
    <mergeCell ref="E289:K289"/>
    <mergeCell ref="L289:Z289"/>
    <mergeCell ref="AE358:AM358"/>
    <mergeCell ref="AN358:BB358"/>
    <mergeCell ref="L278:Z279"/>
    <mergeCell ref="AA278:AF280"/>
    <mergeCell ref="AG278:AL280"/>
    <mergeCell ref="AM278:AQ280"/>
    <mergeCell ref="AR278:AV280"/>
    <mergeCell ref="AW278:AX280"/>
    <mergeCell ref="AY278:BE280"/>
    <mergeCell ref="E280:K280"/>
    <mergeCell ref="L280:Z280"/>
    <mergeCell ref="L281:Z282"/>
    <mergeCell ref="AA281:AF283"/>
    <mergeCell ref="AG281:AL283"/>
    <mergeCell ref="AM281:AQ283"/>
    <mergeCell ref="AR281:AV283"/>
    <mergeCell ref="AW281:AX283"/>
    <mergeCell ref="AY281:BE283"/>
    <mergeCell ref="E283:K283"/>
    <mergeCell ref="L283:Z283"/>
    <mergeCell ref="L272:Z273"/>
    <mergeCell ref="AA272:AF274"/>
    <mergeCell ref="AG272:AL274"/>
    <mergeCell ref="AM272:AQ274"/>
    <mergeCell ref="AR272:AV274"/>
    <mergeCell ref="AW272:AX274"/>
    <mergeCell ref="AY272:BE274"/>
    <mergeCell ref="E274:K274"/>
    <mergeCell ref="L274:Z274"/>
    <mergeCell ref="L275:Z276"/>
    <mergeCell ref="AA275:AF277"/>
    <mergeCell ref="AG275:AL277"/>
    <mergeCell ref="AM275:AQ277"/>
    <mergeCell ref="AR275:AV277"/>
    <mergeCell ref="AW275:AX277"/>
    <mergeCell ref="AY275:BE277"/>
    <mergeCell ref="E277:K277"/>
    <mergeCell ref="L277:Z277"/>
    <mergeCell ref="L266:Z267"/>
    <mergeCell ref="AA266:AF268"/>
    <mergeCell ref="AG266:AL268"/>
    <mergeCell ref="AM266:AQ268"/>
    <mergeCell ref="AR266:AV268"/>
    <mergeCell ref="AW266:AX268"/>
    <mergeCell ref="AY266:BE268"/>
    <mergeCell ref="E268:K268"/>
    <mergeCell ref="L268:Z268"/>
    <mergeCell ref="L269:Z270"/>
    <mergeCell ref="AA269:AF271"/>
    <mergeCell ref="AG269:AL271"/>
    <mergeCell ref="AM269:AQ271"/>
    <mergeCell ref="AR269:AV271"/>
    <mergeCell ref="AW269:AX271"/>
    <mergeCell ref="AY269:BE271"/>
    <mergeCell ref="E271:K271"/>
    <mergeCell ref="L271:Z271"/>
    <mergeCell ref="L260:Z261"/>
    <mergeCell ref="AA260:AF262"/>
    <mergeCell ref="AG260:AL262"/>
    <mergeCell ref="AM260:AQ262"/>
    <mergeCell ref="AR260:AV262"/>
    <mergeCell ref="AW260:AX262"/>
    <mergeCell ref="AY260:BE262"/>
    <mergeCell ref="E262:K262"/>
    <mergeCell ref="L262:Z262"/>
    <mergeCell ref="L263:Z264"/>
    <mergeCell ref="AA263:AF265"/>
    <mergeCell ref="AG263:AL265"/>
    <mergeCell ref="AM263:AQ265"/>
    <mergeCell ref="AR263:AV265"/>
    <mergeCell ref="AW263:AX265"/>
    <mergeCell ref="AY263:BE265"/>
    <mergeCell ref="E265:K265"/>
    <mergeCell ref="L265:Z265"/>
    <mergeCell ref="L254:Z255"/>
    <mergeCell ref="AA254:AF256"/>
    <mergeCell ref="AG254:AL256"/>
    <mergeCell ref="AM254:AQ256"/>
    <mergeCell ref="AR254:AV256"/>
    <mergeCell ref="AW254:AX256"/>
    <mergeCell ref="AY254:BE256"/>
    <mergeCell ref="E256:K256"/>
    <mergeCell ref="L256:Z256"/>
    <mergeCell ref="L257:Z258"/>
    <mergeCell ref="AA257:AF259"/>
    <mergeCell ref="AG257:AL259"/>
    <mergeCell ref="AM257:AQ259"/>
    <mergeCell ref="AR257:AV259"/>
    <mergeCell ref="AW257:AX259"/>
    <mergeCell ref="AY257:BE259"/>
    <mergeCell ref="E259:K259"/>
    <mergeCell ref="L259:Z259"/>
    <mergeCell ref="L248:Z249"/>
    <mergeCell ref="AA248:AF250"/>
    <mergeCell ref="AG248:AL250"/>
    <mergeCell ref="AM248:AQ250"/>
    <mergeCell ref="AR248:AV250"/>
    <mergeCell ref="AW248:AX250"/>
    <mergeCell ref="AY248:BE250"/>
    <mergeCell ref="E250:K250"/>
    <mergeCell ref="L250:Z250"/>
    <mergeCell ref="L251:Z252"/>
    <mergeCell ref="AA251:AF253"/>
    <mergeCell ref="AG251:AL253"/>
    <mergeCell ref="AM251:AQ253"/>
    <mergeCell ref="AR251:AV253"/>
    <mergeCell ref="AW251:AX253"/>
    <mergeCell ref="AY251:BE253"/>
    <mergeCell ref="E253:K253"/>
    <mergeCell ref="L253:Z253"/>
    <mergeCell ref="L242:Z243"/>
    <mergeCell ref="AA242:AF244"/>
    <mergeCell ref="AG242:AL244"/>
    <mergeCell ref="AM242:AQ244"/>
    <mergeCell ref="AR242:AV244"/>
    <mergeCell ref="AW242:AX244"/>
    <mergeCell ref="AY242:BE244"/>
    <mergeCell ref="E244:K244"/>
    <mergeCell ref="L244:Z244"/>
    <mergeCell ref="L245:Z246"/>
    <mergeCell ref="AA245:AF247"/>
    <mergeCell ref="AG245:AL247"/>
    <mergeCell ref="AM245:AQ247"/>
    <mergeCell ref="AR245:AV247"/>
    <mergeCell ref="AW245:AX247"/>
    <mergeCell ref="AY245:BE247"/>
    <mergeCell ref="E247:K247"/>
    <mergeCell ref="L247:Z247"/>
    <mergeCell ref="L236:Z237"/>
    <mergeCell ref="AA236:AF238"/>
    <mergeCell ref="AG236:AL238"/>
    <mergeCell ref="AM236:AQ238"/>
    <mergeCell ref="AR236:AV238"/>
    <mergeCell ref="AW236:AX238"/>
    <mergeCell ref="AY236:BE238"/>
    <mergeCell ref="E238:K238"/>
    <mergeCell ref="L238:Z238"/>
    <mergeCell ref="L239:Z240"/>
    <mergeCell ref="AA239:AF241"/>
    <mergeCell ref="AG239:AL241"/>
    <mergeCell ref="AM239:AQ241"/>
    <mergeCell ref="AR239:AV241"/>
    <mergeCell ref="AW239:AX241"/>
    <mergeCell ref="AY239:BE241"/>
    <mergeCell ref="E241:K241"/>
    <mergeCell ref="L241:Z241"/>
    <mergeCell ref="L230:Z231"/>
    <mergeCell ref="AA230:AF232"/>
    <mergeCell ref="AG230:AL232"/>
    <mergeCell ref="AM230:AQ232"/>
    <mergeCell ref="AR230:AV232"/>
    <mergeCell ref="AW230:AX232"/>
    <mergeCell ref="AY230:BE232"/>
    <mergeCell ref="E232:K232"/>
    <mergeCell ref="L232:Z232"/>
    <mergeCell ref="L233:Z234"/>
    <mergeCell ref="AA233:AF235"/>
    <mergeCell ref="AG233:AL235"/>
    <mergeCell ref="AM233:AQ235"/>
    <mergeCell ref="AR233:AV235"/>
    <mergeCell ref="AW233:AX235"/>
    <mergeCell ref="AY233:BE235"/>
    <mergeCell ref="E235:K235"/>
    <mergeCell ref="L235:Z235"/>
    <mergeCell ref="L224:Z225"/>
    <mergeCell ref="AA224:AF226"/>
    <mergeCell ref="AG224:AL226"/>
    <mergeCell ref="AM224:AQ226"/>
    <mergeCell ref="AR224:AV226"/>
    <mergeCell ref="AW224:AX226"/>
    <mergeCell ref="AY224:BE226"/>
    <mergeCell ref="E226:K226"/>
    <mergeCell ref="L226:Z226"/>
    <mergeCell ref="L227:Z228"/>
    <mergeCell ref="AA227:AF229"/>
    <mergeCell ref="AG227:AL229"/>
    <mergeCell ref="AM227:AQ229"/>
    <mergeCell ref="AR227:AV229"/>
    <mergeCell ref="AW227:AX229"/>
    <mergeCell ref="AY227:BE229"/>
    <mergeCell ref="E229:K229"/>
    <mergeCell ref="L229:Z229"/>
    <mergeCell ref="L218:Z219"/>
    <mergeCell ref="AA218:AF220"/>
    <mergeCell ref="AG218:AL220"/>
    <mergeCell ref="AM218:AQ220"/>
    <mergeCell ref="AR218:AV220"/>
    <mergeCell ref="AW218:AX220"/>
    <mergeCell ref="AY218:BE220"/>
    <mergeCell ref="E220:K220"/>
    <mergeCell ref="L220:Z220"/>
    <mergeCell ref="L221:Z222"/>
    <mergeCell ref="AA221:AF223"/>
    <mergeCell ref="AG221:AL223"/>
    <mergeCell ref="AM221:AQ223"/>
    <mergeCell ref="AR221:AV223"/>
    <mergeCell ref="AW221:AX223"/>
    <mergeCell ref="AY221:BE223"/>
    <mergeCell ref="E223:K223"/>
    <mergeCell ref="L223:Z223"/>
    <mergeCell ref="AR209:AV211"/>
    <mergeCell ref="AW209:AX211"/>
    <mergeCell ref="AY209:BE211"/>
    <mergeCell ref="E211:K211"/>
    <mergeCell ref="L211:Z211"/>
    <mergeCell ref="L212:Z213"/>
    <mergeCell ref="AA212:AF214"/>
    <mergeCell ref="AG212:AL214"/>
    <mergeCell ref="AM212:AQ214"/>
    <mergeCell ref="AR212:AV214"/>
    <mergeCell ref="AW212:AX214"/>
    <mergeCell ref="AY212:BE214"/>
    <mergeCell ref="E214:K214"/>
    <mergeCell ref="L214:Z214"/>
    <mergeCell ref="L215:Z216"/>
    <mergeCell ref="AA215:AF217"/>
    <mergeCell ref="AG215:AL217"/>
    <mergeCell ref="AM215:AQ217"/>
    <mergeCell ref="AR215:AV217"/>
    <mergeCell ref="AW215:AX217"/>
    <mergeCell ref="AY215:BE217"/>
    <mergeCell ref="E217:K217"/>
    <mergeCell ref="L217:Z217"/>
    <mergeCell ref="AE713:AL713"/>
    <mergeCell ref="D636:J638"/>
    <mergeCell ref="K636:Z637"/>
    <mergeCell ref="AA636:AF638"/>
    <mergeCell ref="AG636:AM638"/>
    <mergeCell ref="AN636:AT638"/>
    <mergeCell ref="AU636:AZ638"/>
    <mergeCell ref="K638:Z638"/>
    <mergeCell ref="AT686:BA687"/>
    <mergeCell ref="AT688:AY689"/>
    <mergeCell ref="AZ688:BA689"/>
    <mergeCell ref="AU673:BA675"/>
    <mergeCell ref="AU676:BA677"/>
    <mergeCell ref="AU678:BA679"/>
    <mergeCell ref="AU666:AZ667"/>
    <mergeCell ref="D668:BF668"/>
    <mergeCell ref="D663:Z665"/>
    <mergeCell ref="AA663:AF665"/>
    <mergeCell ref="AG663:AM665"/>
    <mergeCell ref="AN663:AT665"/>
    <mergeCell ref="AU663:AZ665"/>
    <mergeCell ref="BA663:BF667"/>
    <mergeCell ref="D666:Z667"/>
    <mergeCell ref="AA666:AF667"/>
    <mergeCell ref="AG666:AM667"/>
    <mergeCell ref="AN666:AT667"/>
    <mergeCell ref="BA657:BF661"/>
    <mergeCell ref="D660:Z661"/>
    <mergeCell ref="AA660:AF661"/>
    <mergeCell ref="AG660:AM661"/>
    <mergeCell ref="D687:AS687"/>
    <mergeCell ref="D705:Q706"/>
    <mergeCell ref="U705:Z706"/>
    <mergeCell ref="AD705:AQ706"/>
    <mergeCell ref="AD707:BF707"/>
    <mergeCell ref="D708:Q709"/>
    <mergeCell ref="U708:Z709"/>
    <mergeCell ref="AD708:AQ709"/>
    <mergeCell ref="W712:AA712"/>
    <mergeCell ref="D673:S675"/>
    <mergeCell ref="T673:AB675"/>
    <mergeCell ref="AC673:AH675"/>
    <mergeCell ref="AI673:AN675"/>
    <mergeCell ref="AO673:AT675"/>
    <mergeCell ref="D676:S677"/>
    <mergeCell ref="T676:AB677"/>
    <mergeCell ref="AC676:AH677"/>
    <mergeCell ref="AI676:AN677"/>
    <mergeCell ref="AO676:AT677"/>
    <mergeCell ref="D678:S679"/>
    <mergeCell ref="T678:AB679"/>
    <mergeCell ref="AC678:AH679"/>
    <mergeCell ref="AI678:AN679"/>
    <mergeCell ref="AO678:AT679"/>
    <mergeCell ref="AT697:AX698"/>
    <mergeCell ref="X695:AB696"/>
    <mergeCell ref="D686:AS686"/>
    <mergeCell ref="D699:AZ699"/>
    <mergeCell ref="D700:AZ700"/>
    <mergeCell ref="AT708:BC708"/>
    <mergeCell ref="D684:S685"/>
    <mergeCell ref="T684:AB685"/>
    <mergeCell ref="AC684:AH685"/>
    <mergeCell ref="AI684:AN685"/>
    <mergeCell ref="AN660:AT661"/>
    <mergeCell ref="AU660:AZ661"/>
    <mergeCell ref="X697:AB698"/>
    <mergeCell ref="D692:W694"/>
    <mergeCell ref="D695:W696"/>
    <mergeCell ref="D697:W698"/>
    <mergeCell ref="X692:AD694"/>
    <mergeCell ref="AC695:AD696"/>
    <mergeCell ref="AN654:AT655"/>
    <mergeCell ref="AU654:AZ655"/>
    <mergeCell ref="D657:Z659"/>
    <mergeCell ref="AA657:AF659"/>
    <mergeCell ref="AG657:AM659"/>
    <mergeCell ref="AN657:AT659"/>
    <mergeCell ref="AU657:AZ659"/>
    <mergeCell ref="AU649:AZ651"/>
    <mergeCell ref="BA649:BF655"/>
    <mergeCell ref="D652:Z653"/>
    <mergeCell ref="AA652:AF653"/>
    <mergeCell ref="AG652:AM653"/>
    <mergeCell ref="AN652:AT653"/>
    <mergeCell ref="AU652:AZ653"/>
    <mergeCell ref="D654:Z655"/>
    <mergeCell ref="AA654:AF655"/>
    <mergeCell ref="AG654:AM655"/>
    <mergeCell ref="AC697:AD698"/>
    <mergeCell ref="AE692:AL694"/>
    <mergeCell ref="AE695:AL696"/>
    <mergeCell ref="AE697:AL698"/>
    <mergeCell ref="AM692:AS694"/>
    <mergeCell ref="AT695:AZ696"/>
    <mergeCell ref="AY697:AZ698"/>
    <mergeCell ref="A643:AT643"/>
    <mergeCell ref="C648:Z648"/>
    <mergeCell ref="D649:Z651"/>
    <mergeCell ref="AA649:AF651"/>
    <mergeCell ref="AG649:AM651"/>
    <mergeCell ref="AN649:AT651"/>
    <mergeCell ref="D618:Z619"/>
    <mergeCell ref="AA618:AF619"/>
    <mergeCell ref="AG618:AM619"/>
    <mergeCell ref="AN618:AT619"/>
    <mergeCell ref="AU618:AZ619"/>
    <mergeCell ref="D625:J627"/>
    <mergeCell ref="K625:Z626"/>
    <mergeCell ref="AA625:AF627"/>
    <mergeCell ref="AG625:AM627"/>
    <mergeCell ref="AN625:AT627"/>
    <mergeCell ref="AU625:AZ627"/>
    <mergeCell ref="K627:Z627"/>
    <mergeCell ref="D628:J630"/>
    <mergeCell ref="K628:Z629"/>
    <mergeCell ref="AA628:AF630"/>
    <mergeCell ref="AG628:AM630"/>
    <mergeCell ref="AN628:AT630"/>
    <mergeCell ref="AU628:AZ630"/>
    <mergeCell ref="K630:Z630"/>
    <mergeCell ref="D633:J635"/>
    <mergeCell ref="K633:Z634"/>
    <mergeCell ref="AA633:AF635"/>
    <mergeCell ref="AG633:AM635"/>
    <mergeCell ref="AN633:AT635"/>
    <mergeCell ref="AU633:AZ635"/>
    <mergeCell ref="K635:Z635"/>
    <mergeCell ref="D610:BE610"/>
    <mergeCell ref="D611:BF611"/>
    <mergeCell ref="D615:Z617"/>
    <mergeCell ref="AA615:AF617"/>
    <mergeCell ref="AG615:AM617"/>
    <mergeCell ref="AN615:AT617"/>
    <mergeCell ref="AU615:AZ617"/>
    <mergeCell ref="BA605:BF606"/>
    <mergeCell ref="D607:Z608"/>
    <mergeCell ref="AA607:AF608"/>
    <mergeCell ref="AG607:AM608"/>
    <mergeCell ref="AN607:AT608"/>
    <mergeCell ref="AU607:AZ608"/>
    <mergeCell ref="BA607:BF608"/>
    <mergeCell ref="D585:Z586"/>
    <mergeCell ref="AA585:AF586"/>
    <mergeCell ref="AG585:AM586"/>
    <mergeCell ref="AN585:AT586"/>
    <mergeCell ref="AU585:AZ586"/>
    <mergeCell ref="D605:Z606"/>
    <mergeCell ref="AA605:AF606"/>
    <mergeCell ref="AG605:AM606"/>
    <mergeCell ref="AN605:AT606"/>
    <mergeCell ref="AU605:AZ606"/>
    <mergeCell ref="D587:Z588"/>
    <mergeCell ref="AA587:AF588"/>
    <mergeCell ref="AG587:AM588"/>
    <mergeCell ref="AN587:AT588"/>
    <mergeCell ref="AU587:AZ588"/>
    <mergeCell ref="D595:Z596"/>
    <mergeCell ref="AA595:AF596"/>
    <mergeCell ref="AG595:AM596"/>
    <mergeCell ref="AZ574:BE576"/>
    <mergeCell ref="S576:AF576"/>
    <mergeCell ref="D577:BG577"/>
    <mergeCell ref="D582:Z584"/>
    <mergeCell ref="AA582:AF584"/>
    <mergeCell ref="AG582:AM584"/>
    <mergeCell ref="AN582:AT584"/>
    <mergeCell ref="AU582:AZ584"/>
    <mergeCell ref="D574:O576"/>
    <mergeCell ref="P574:R576"/>
    <mergeCell ref="S574:AF575"/>
    <mergeCell ref="AG574:AM576"/>
    <mergeCell ref="AN574:AS576"/>
    <mergeCell ref="AT574:AY576"/>
    <mergeCell ref="BG585:BH586"/>
    <mergeCell ref="AZ568:BE570"/>
    <mergeCell ref="D571:O573"/>
    <mergeCell ref="P571:R573"/>
    <mergeCell ref="S571:AF572"/>
    <mergeCell ref="AG571:AM573"/>
    <mergeCell ref="AN571:AS573"/>
    <mergeCell ref="AT571:AY573"/>
    <mergeCell ref="AZ571:BE573"/>
    <mergeCell ref="S573:AF573"/>
    <mergeCell ref="D568:O570"/>
    <mergeCell ref="P568:R570"/>
    <mergeCell ref="S568:AF570"/>
    <mergeCell ref="AG568:AM570"/>
    <mergeCell ref="AN568:AS570"/>
    <mergeCell ref="AT568:AY570"/>
    <mergeCell ref="D564:R566"/>
    <mergeCell ref="S564:AF565"/>
    <mergeCell ref="AG564:AM566"/>
    <mergeCell ref="AN564:AS566"/>
    <mergeCell ref="AT564:AY566"/>
    <mergeCell ref="AZ564:BE566"/>
    <mergeCell ref="S566:AF566"/>
    <mergeCell ref="D554:BF554"/>
    <mergeCell ref="D555:BF556"/>
    <mergeCell ref="D561:R563"/>
    <mergeCell ref="S561:AF563"/>
    <mergeCell ref="AG561:AM563"/>
    <mergeCell ref="AN561:AS563"/>
    <mergeCell ref="AT561:AY563"/>
    <mergeCell ref="AZ561:BE563"/>
    <mergeCell ref="D548:R553"/>
    <mergeCell ref="S548:AF552"/>
    <mergeCell ref="AG548:AM553"/>
    <mergeCell ref="AN548:AS553"/>
    <mergeCell ref="AT548:AY553"/>
    <mergeCell ref="AZ548:BE553"/>
    <mergeCell ref="S553:AF553"/>
    <mergeCell ref="BD539:BE541"/>
    <mergeCell ref="D542:BE542"/>
    <mergeCell ref="D545:R547"/>
    <mergeCell ref="S545:AF547"/>
    <mergeCell ref="AG545:AM547"/>
    <mergeCell ref="AN545:AS547"/>
    <mergeCell ref="AT545:AY547"/>
    <mergeCell ref="AZ545:BE547"/>
    <mergeCell ref="D539:Z541"/>
    <mergeCell ref="AA539:AF541"/>
    <mergeCell ref="AG539:AK541"/>
    <mergeCell ref="AL539:AM541"/>
    <mergeCell ref="AN539:AY541"/>
    <mergeCell ref="AZ539:BC541"/>
    <mergeCell ref="D536:O538"/>
    <mergeCell ref="P536:AF537"/>
    <mergeCell ref="AG536:AM538"/>
    <mergeCell ref="AN536:AS538"/>
    <mergeCell ref="AT536:AY538"/>
    <mergeCell ref="AZ536:BE538"/>
    <mergeCell ref="P538:AF538"/>
    <mergeCell ref="D533:O535"/>
    <mergeCell ref="P533:AF534"/>
    <mergeCell ref="AG533:AM535"/>
    <mergeCell ref="AN533:AS535"/>
    <mergeCell ref="AT533:AY535"/>
    <mergeCell ref="AZ533:BE535"/>
    <mergeCell ref="P535:AF535"/>
    <mergeCell ref="D530:O532"/>
    <mergeCell ref="P530:AF531"/>
    <mergeCell ref="AG530:AM532"/>
    <mergeCell ref="AN530:AS532"/>
    <mergeCell ref="AT530:AY532"/>
    <mergeCell ref="AZ530:BE532"/>
    <mergeCell ref="P532:AF532"/>
    <mergeCell ref="D527:O529"/>
    <mergeCell ref="P527:AF528"/>
    <mergeCell ref="AG527:AM529"/>
    <mergeCell ref="AN527:AS529"/>
    <mergeCell ref="AT527:AY529"/>
    <mergeCell ref="AZ527:BE529"/>
    <mergeCell ref="P529:AF529"/>
    <mergeCell ref="D524:O526"/>
    <mergeCell ref="P524:AF525"/>
    <mergeCell ref="AG524:AM526"/>
    <mergeCell ref="AN524:AS526"/>
    <mergeCell ref="AT524:AY526"/>
    <mergeCell ref="AZ524:BE526"/>
    <mergeCell ref="P526:AF526"/>
    <mergeCell ref="D489:S489"/>
    <mergeCell ref="D491:BF492"/>
    <mergeCell ref="N514:P514"/>
    <mergeCell ref="T516:V516"/>
    <mergeCell ref="D521:O523"/>
    <mergeCell ref="P521:AF523"/>
    <mergeCell ref="AG521:AM523"/>
    <mergeCell ref="AN521:AS523"/>
    <mergeCell ref="AT521:AY523"/>
    <mergeCell ref="AZ521:BE523"/>
    <mergeCell ref="D501:J503"/>
    <mergeCell ref="AA501:AF503"/>
    <mergeCell ref="AG501:AM503"/>
    <mergeCell ref="AN501:AT503"/>
    <mergeCell ref="AU501:AZ503"/>
    <mergeCell ref="D504:J506"/>
    <mergeCell ref="K504:Z505"/>
    <mergeCell ref="AA504:AF506"/>
    <mergeCell ref="AG504:AM506"/>
    <mergeCell ref="AN504:AT506"/>
    <mergeCell ref="AU504:AZ506"/>
    <mergeCell ref="K506:Z506"/>
    <mergeCell ref="K501:Z503"/>
    <mergeCell ref="D507:BF507"/>
    <mergeCell ref="D484:S486"/>
    <mergeCell ref="T484:Y486"/>
    <mergeCell ref="Z484:AE486"/>
    <mergeCell ref="AF484:AK486"/>
    <mergeCell ref="AL484:AQ486"/>
    <mergeCell ref="D487:S488"/>
    <mergeCell ref="T487:Y489"/>
    <mergeCell ref="Z487:AE489"/>
    <mergeCell ref="AF487:AK489"/>
    <mergeCell ref="AL487:AQ489"/>
    <mergeCell ref="AQ477:AU478"/>
    <mergeCell ref="AV477:BF478"/>
    <mergeCell ref="D480:BK480"/>
    <mergeCell ref="AL474:AP476"/>
    <mergeCell ref="AQ474:AU476"/>
    <mergeCell ref="AV474:AZ476"/>
    <mergeCell ref="BA474:BF475"/>
    <mergeCell ref="AC475:AG475"/>
    <mergeCell ref="AH475:AJ475"/>
    <mergeCell ref="AC476:AG476"/>
    <mergeCell ref="AH476:AJ476"/>
    <mergeCell ref="BA476:BF476"/>
    <mergeCell ref="D474:I476"/>
    <mergeCell ref="J474:W475"/>
    <mergeCell ref="X474:AB476"/>
    <mergeCell ref="AC474:AG474"/>
    <mergeCell ref="AH474:AJ474"/>
    <mergeCell ref="AK474:AK476"/>
    <mergeCell ref="J476:W476"/>
    <mergeCell ref="AL471:AP473"/>
    <mergeCell ref="AQ471:AU473"/>
    <mergeCell ref="AV471:AZ473"/>
    <mergeCell ref="BA471:BF472"/>
    <mergeCell ref="AC472:AG472"/>
    <mergeCell ref="AH472:AJ472"/>
    <mergeCell ref="AC473:AG473"/>
    <mergeCell ref="AH473:AJ473"/>
    <mergeCell ref="BA473:BF473"/>
    <mergeCell ref="D471:I473"/>
    <mergeCell ref="J471:W472"/>
    <mergeCell ref="X471:AB473"/>
    <mergeCell ref="AC471:AG471"/>
    <mergeCell ref="AH471:AJ471"/>
    <mergeCell ref="AK471:AK473"/>
    <mergeCell ref="J473:W473"/>
    <mergeCell ref="AQ468:AU470"/>
    <mergeCell ref="AV468:AZ470"/>
    <mergeCell ref="BA468:BF469"/>
    <mergeCell ref="AC469:AG469"/>
    <mergeCell ref="AH469:AJ469"/>
    <mergeCell ref="J470:W470"/>
    <mergeCell ref="AC470:AG470"/>
    <mergeCell ref="AH470:AJ470"/>
    <mergeCell ref="BA470:BF470"/>
    <mergeCell ref="AV465:AZ467"/>
    <mergeCell ref="BA465:BF467"/>
    <mergeCell ref="J467:W467"/>
    <mergeCell ref="D468:I470"/>
    <mergeCell ref="J468:W469"/>
    <mergeCell ref="X468:AB470"/>
    <mergeCell ref="AC468:AG468"/>
    <mergeCell ref="AH468:AJ468"/>
    <mergeCell ref="AK468:AK470"/>
    <mergeCell ref="AL468:AP470"/>
    <mergeCell ref="AB461:AR461"/>
    <mergeCell ref="AS461:AX461"/>
    <mergeCell ref="AY461:BA461"/>
    <mergeCell ref="C464:BF464"/>
    <mergeCell ref="D465:I467"/>
    <mergeCell ref="J465:W466"/>
    <mergeCell ref="X465:AB467"/>
    <mergeCell ref="AC465:AK467"/>
    <mergeCell ref="AL465:AP467"/>
    <mergeCell ref="AQ465:AU467"/>
    <mergeCell ref="D458:J460"/>
    <mergeCell ref="K458:Z459"/>
    <mergeCell ref="AA458:AF460"/>
    <mergeCell ref="AG458:AL460"/>
    <mergeCell ref="AM458:AR460"/>
    <mergeCell ref="AS458:AX460"/>
    <mergeCell ref="K460:Z460"/>
    <mergeCell ref="D455:J457"/>
    <mergeCell ref="K455:Z457"/>
    <mergeCell ref="AA455:AF457"/>
    <mergeCell ref="AG455:AL457"/>
    <mergeCell ref="AM455:AR457"/>
    <mergeCell ref="AS455:AX457"/>
    <mergeCell ref="AE366:AM366"/>
    <mergeCell ref="AN366:BB366"/>
    <mergeCell ref="D451:AS453"/>
    <mergeCell ref="AT451:AY453"/>
    <mergeCell ref="AZ451:BD453"/>
    <mergeCell ref="D371:K373"/>
    <mergeCell ref="L371:Z372"/>
    <mergeCell ref="AA371:AD374"/>
    <mergeCell ref="AE371:AM373"/>
    <mergeCell ref="AN371:BB372"/>
    <mergeCell ref="BC371:BF374"/>
    <mergeCell ref="L373:Z373"/>
    <mergeCell ref="AN373:BB373"/>
    <mergeCell ref="D374:K374"/>
    <mergeCell ref="L374:Z374"/>
    <mergeCell ref="AE374:AM374"/>
    <mergeCell ref="AN374:BB374"/>
    <mergeCell ref="D375:K377"/>
    <mergeCell ref="L375:Z376"/>
    <mergeCell ref="BE451:BF453"/>
    <mergeCell ref="D363:K365"/>
    <mergeCell ref="L363:Z364"/>
    <mergeCell ref="AA363:AD366"/>
    <mergeCell ref="AE363:AM365"/>
    <mergeCell ref="AN363:BB364"/>
    <mergeCell ref="BC363:BF366"/>
    <mergeCell ref="L365:Z365"/>
    <mergeCell ref="AN365:BB365"/>
    <mergeCell ref="D366:K366"/>
    <mergeCell ref="L366:Z366"/>
    <mergeCell ref="BC359:BF362"/>
    <mergeCell ref="L361:Z361"/>
    <mergeCell ref="AN361:BB361"/>
    <mergeCell ref="D362:K362"/>
    <mergeCell ref="L362:Z362"/>
    <mergeCell ref="AE362:AM362"/>
    <mergeCell ref="AN362:BB362"/>
    <mergeCell ref="AA375:AD378"/>
    <mergeCell ref="AE375:AM377"/>
    <mergeCell ref="AN375:BB376"/>
    <mergeCell ref="BC375:BF378"/>
    <mergeCell ref="L377:Z377"/>
    <mergeCell ref="AN377:BB377"/>
    <mergeCell ref="D378:K378"/>
    <mergeCell ref="L378:Z378"/>
    <mergeCell ref="AE378:AM378"/>
    <mergeCell ref="AN378:BB378"/>
    <mergeCell ref="D379:K381"/>
    <mergeCell ref="L379:Z380"/>
    <mergeCell ref="AA379:AD382"/>
    <mergeCell ref="AE379:AM381"/>
    <mergeCell ref="D359:K361"/>
    <mergeCell ref="L359:Z360"/>
    <mergeCell ref="AA359:AD362"/>
    <mergeCell ref="AE359:AM361"/>
    <mergeCell ref="AN359:BB360"/>
    <mergeCell ref="D355:K357"/>
    <mergeCell ref="L355:Z356"/>
    <mergeCell ref="AA355:AD358"/>
    <mergeCell ref="AE355:AM357"/>
    <mergeCell ref="AN355:BB356"/>
    <mergeCell ref="BC355:BF358"/>
    <mergeCell ref="L357:Z357"/>
    <mergeCell ref="AN357:BB357"/>
    <mergeCell ref="D358:K358"/>
    <mergeCell ref="L358:Z358"/>
    <mergeCell ref="BC351:BF354"/>
    <mergeCell ref="L353:Z353"/>
    <mergeCell ref="AN353:BB353"/>
    <mergeCell ref="D354:K354"/>
    <mergeCell ref="L354:Z354"/>
    <mergeCell ref="AE354:AM354"/>
    <mergeCell ref="AN354:BB354"/>
    <mergeCell ref="AE350:AM350"/>
    <mergeCell ref="AN350:BB350"/>
    <mergeCell ref="D351:K353"/>
    <mergeCell ref="L351:Z352"/>
    <mergeCell ref="AA351:AD354"/>
    <mergeCell ref="AE351:AM353"/>
    <mergeCell ref="AN351:BB352"/>
    <mergeCell ref="D347:K349"/>
    <mergeCell ref="L347:Z348"/>
    <mergeCell ref="AA347:AD350"/>
    <mergeCell ref="AE347:AM349"/>
    <mergeCell ref="AN347:BB348"/>
    <mergeCell ref="BC347:BF350"/>
    <mergeCell ref="L349:Z349"/>
    <mergeCell ref="AN349:BB349"/>
    <mergeCell ref="D350:K350"/>
    <mergeCell ref="L350:Z350"/>
    <mergeCell ref="BC343:BF346"/>
    <mergeCell ref="L345:Z345"/>
    <mergeCell ref="AN345:BB345"/>
    <mergeCell ref="D346:K346"/>
    <mergeCell ref="L346:Z346"/>
    <mergeCell ref="AE346:AM346"/>
    <mergeCell ref="AN346:BB346"/>
    <mergeCell ref="AE342:AM342"/>
    <mergeCell ref="AN342:BB342"/>
    <mergeCell ref="D343:K345"/>
    <mergeCell ref="L343:Z344"/>
    <mergeCell ref="AA343:AD346"/>
    <mergeCell ref="AE343:AM345"/>
    <mergeCell ref="AN343:BB344"/>
    <mergeCell ref="D339:K341"/>
    <mergeCell ref="L339:Z340"/>
    <mergeCell ref="AA339:AD342"/>
    <mergeCell ref="AE339:AM341"/>
    <mergeCell ref="AN339:BB340"/>
    <mergeCell ref="BC339:BF342"/>
    <mergeCell ref="L341:Z341"/>
    <mergeCell ref="AN341:BB341"/>
    <mergeCell ref="D342:K342"/>
    <mergeCell ref="L342:Z342"/>
    <mergeCell ref="BC335:BF338"/>
    <mergeCell ref="L337:Z337"/>
    <mergeCell ref="AN337:BB337"/>
    <mergeCell ref="D338:K338"/>
    <mergeCell ref="L338:Z338"/>
    <mergeCell ref="AE338:AM338"/>
    <mergeCell ref="AN338:BB338"/>
    <mergeCell ref="AE334:AM334"/>
    <mergeCell ref="AN334:BB334"/>
    <mergeCell ref="D335:K337"/>
    <mergeCell ref="L335:Z336"/>
    <mergeCell ref="AA335:AD338"/>
    <mergeCell ref="AE335:AM337"/>
    <mergeCell ref="AN335:BB336"/>
    <mergeCell ref="D331:K333"/>
    <mergeCell ref="L331:Z332"/>
    <mergeCell ref="AA331:AD334"/>
    <mergeCell ref="AE331:AM333"/>
    <mergeCell ref="AN331:BB332"/>
    <mergeCell ref="BC331:BF334"/>
    <mergeCell ref="L333:Z333"/>
    <mergeCell ref="AN333:BB333"/>
    <mergeCell ref="D334:K334"/>
    <mergeCell ref="L334:Z334"/>
    <mergeCell ref="BC327:BF330"/>
    <mergeCell ref="L329:Z329"/>
    <mergeCell ref="AN329:BB329"/>
    <mergeCell ref="D330:K330"/>
    <mergeCell ref="L330:Z330"/>
    <mergeCell ref="AE330:AM330"/>
    <mergeCell ref="AN330:BB330"/>
    <mergeCell ref="AE326:AM326"/>
    <mergeCell ref="AN326:BB326"/>
    <mergeCell ref="D327:K329"/>
    <mergeCell ref="L327:Z328"/>
    <mergeCell ref="AA327:AD330"/>
    <mergeCell ref="AE327:AM329"/>
    <mergeCell ref="AN327:BB328"/>
    <mergeCell ref="D323:K325"/>
    <mergeCell ref="L323:Z324"/>
    <mergeCell ref="AA323:AD326"/>
    <mergeCell ref="AE323:AM325"/>
    <mergeCell ref="AN323:BB324"/>
    <mergeCell ref="BC323:BF326"/>
    <mergeCell ref="L325:Z325"/>
    <mergeCell ref="AN325:BB325"/>
    <mergeCell ref="D326:K326"/>
    <mergeCell ref="L326:Z326"/>
    <mergeCell ref="BC319:BF322"/>
    <mergeCell ref="L321:Z321"/>
    <mergeCell ref="AN321:BB321"/>
    <mergeCell ref="D322:K322"/>
    <mergeCell ref="L322:Z322"/>
    <mergeCell ref="AE322:AM322"/>
    <mergeCell ref="AN322:BB322"/>
    <mergeCell ref="AE318:AM318"/>
    <mergeCell ref="AN318:BB318"/>
    <mergeCell ref="D319:K321"/>
    <mergeCell ref="L319:Z320"/>
    <mergeCell ref="AA319:AD322"/>
    <mergeCell ref="AE319:AM321"/>
    <mergeCell ref="AN319:BB320"/>
    <mergeCell ref="D315:K317"/>
    <mergeCell ref="L315:Z316"/>
    <mergeCell ref="AA315:AD318"/>
    <mergeCell ref="AE315:AM317"/>
    <mergeCell ref="AN315:BB316"/>
    <mergeCell ref="BC315:BF318"/>
    <mergeCell ref="L317:Z317"/>
    <mergeCell ref="AN317:BB317"/>
    <mergeCell ref="D318:K318"/>
    <mergeCell ref="L318:Z318"/>
    <mergeCell ref="BC311:BF314"/>
    <mergeCell ref="L313:Z313"/>
    <mergeCell ref="AN313:BB313"/>
    <mergeCell ref="D314:K314"/>
    <mergeCell ref="L314:Z314"/>
    <mergeCell ref="AE314:AM314"/>
    <mergeCell ref="AN314:BB314"/>
    <mergeCell ref="AE310:AM310"/>
    <mergeCell ref="AN310:BB310"/>
    <mergeCell ref="D311:K313"/>
    <mergeCell ref="L311:Z312"/>
    <mergeCell ref="AA311:AD314"/>
    <mergeCell ref="AE311:AM313"/>
    <mergeCell ref="AN311:BB312"/>
    <mergeCell ref="D307:K309"/>
    <mergeCell ref="L307:Z308"/>
    <mergeCell ref="AA307:AD310"/>
    <mergeCell ref="AE307:AM309"/>
    <mergeCell ref="AN307:BB308"/>
    <mergeCell ref="BC307:BF310"/>
    <mergeCell ref="L309:Z309"/>
    <mergeCell ref="AN309:BB309"/>
    <mergeCell ref="D310:K310"/>
    <mergeCell ref="L310:Z310"/>
    <mergeCell ref="BC303:BF306"/>
    <mergeCell ref="L305:Z305"/>
    <mergeCell ref="AN305:BB305"/>
    <mergeCell ref="D306:K306"/>
    <mergeCell ref="L306:Z306"/>
    <mergeCell ref="AE306:AM306"/>
    <mergeCell ref="AN306:BB306"/>
    <mergeCell ref="AE302:AM302"/>
    <mergeCell ref="AN302:BB302"/>
    <mergeCell ref="D303:K305"/>
    <mergeCell ref="L303:Z304"/>
    <mergeCell ref="AA303:AD306"/>
    <mergeCell ref="AE303:AM305"/>
    <mergeCell ref="AN303:BB304"/>
    <mergeCell ref="D299:K301"/>
    <mergeCell ref="L299:Z300"/>
    <mergeCell ref="AA299:AD302"/>
    <mergeCell ref="AE299:AM301"/>
    <mergeCell ref="AN299:BB300"/>
    <mergeCell ref="BC299:BF302"/>
    <mergeCell ref="L301:Z301"/>
    <mergeCell ref="AN301:BB301"/>
    <mergeCell ref="D302:K302"/>
    <mergeCell ref="L302:Z302"/>
    <mergeCell ref="D295:K298"/>
    <mergeCell ref="L295:Z296"/>
    <mergeCell ref="AA295:AD298"/>
    <mergeCell ref="AE295:AM298"/>
    <mergeCell ref="AN295:BB296"/>
    <mergeCell ref="BC295:BF298"/>
    <mergeCell ref="L297:Z297"/>
    <mergeCell ref="AN297:BB297"/>
    <mergeCell ref="L298:Z298"/>
    <mergeCell ref="AN298:BB298"/>
    <mergeCell ref="AW203:AX205"/>
    <mergeCell ref="AY203:BE205"/>
    <mergeCell ref="E205:K205"/>
    <mergeCell ref="L205:Z205"/>
    <mergeCell ref="AA290:AF292"/>
    <mergeCell ref="AG290:AJ292"/>
    <mergeCell ref="AK290:AL292"/>
    <mergeCell ref="AM290:AV292"/>
    <mergeCell ref="AW290:BE292"/>
    <mergeCell ref="L206:Z207"/>
    <mergeCell ref="AA206:AF208"/>
    <mergeCell ref="AG206:AL208"/>
    <mergeCell ref="AM206:AQ208"/>
    <mergeCell ref="AR206:AV208"/>
    <mergeCell ref="AW206:AX208"/>
    <mergeCell ref="AY206:BE208"/>
    <mergeCell ref="E208:K208"/>
    <mergeCell ref="L208:Z208"/>
    <mergeCell ref="L209:Z210"/>
    <mergeCell ref="AA209:AF211"/>
    <mergeCell ref="AG209:AL211"/>
    <mergeCell ref="AM209:AQ211"/>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E117:AD118"/>
    <mergeCell ref="AE117:AF118"/>
    <mergeCell ref="AG117:AU118"/>
    <mergeCell ref="AV117:AW118"/>
    <mergeCell ref="AX117:AX118"/>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P107:AP108"/>
    <mergeCell ref="D109:I110"/>
    <mergeCell ref="J109:N110"/>
    <mergeCell ref="O109:R110"/>
    <mergeCell ref="S109:W110"/>
    <mergeCell ref="X109:Z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B109:AB110"/>
    <mergeCell ref="AC109:AF110"/>
    <mergeCell ref="AO109:AO110"/>
    <mergeCell ref="AP109:AP110"/>
    <mergeCell ref="BP90:BU91"/>
    <mergeCell ref="D92:D93"/>
    <mergeCell ref="E92:AL93"/>
    <mergeCell ref="AM92:AY93"/>
    <mergeCell ref="AZ92:BA93"/>
    <mergeCell ref="BB92:BB93"/>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D80:D81"/>
    <mergeCell ref="E80:AL81"/>
    <mergeCell ref="AV80:AY81"/>
    <mergeCell ref="AZ80:BA81"/>
    <mergeCell ref="B99:C102"/>
    <mergeCell ref="D99:I102"/>
    <mergeCell ref="J99:N102"/>
    <mergeCell ref="O99:R102"/>
    <mergeCell ref="S99:AB100"/>
    <mergeCell ref="AC99:AF102"/>
    <mergeCell ref="B94:AL95"/>
    <mergeCell ref="AM94:AY95"/>
    <mergeCell ref="AZ94:BA95"/>
    <mergeCell ref="B88:C93"/>
    <mergeCell ref="B34:C87"/>
    <mergeCell ref="AZ86:BA87"/>
    <mergeCell ref="AH76:AH77"/>
    <mergeCell ref="S59:S60"/>
    <mergeCell ref="AE70:AG71"/>
    <mergeCell ref="AH70:AH71"/>
    <mergeCell ref="AI70:AK71"/>
    <mergeCell ref="AL70:AL71"/>
    <mergeCell ref="D68:I71"/>
    <mergeCell ref="BB94:BB95"/>
    <mergeCell ref="BC95:BG95"/>
    <mergeCell ref="AM96:BF96"/>
    <mergeCell ref="BJ90:BO91"/>
    <mergeCell ref="AM72:BB73"/>
    <mergeCell ref="D74:N75"/>
    <mergeCell ref="O74:R75"/>
    <mergeCell ref="AL72:AL73"/>
    <mergeCell ref="BJ88:BO89"/>
    <mergeCell ref="BP88:BU89"/>
    <mergeCell ref="D90:D91"/>
    <mergeCell ref="E90:T91"/>
    <mergeCell ref="W90:AB91"/>
    <mergeCell ref="AC90:AF91"/>
    <mergeCell ref="AG90:AH91"/>
    <mergeCell ref="AM90:AY91"/>
    <mergeCell ref="AZ90:BA91"/>
    <mergeCell ref="BB90:BB91"/>
    <mergeCell ref="BC87:BG87"/>
    <mergeCell ref="D88:D89"/>
    <mergeCell ref="E88:AL89"/>
    <mergeCell ref="AM88:AY89"/>
    <mergeCell ref="AZ88:BA89"/>
    <mergeCell ref="BB88:BB89"/>
    <mergeCell ref="D84:D85"/>
    <mergeCell ref="E84:AL85"/>
    <mergeCell ref="AV84:AY85"/>
    <mergeCell ref="AZ84:BA85"/>
    <mergeCell ref="BB84:BB85"/>
    <mergeCell ref="D86:AL87"/>
    <mergeCell ref="AM86:AU87"/>
    <mergeCell ref="AV86:AY87"/>
    <mergeCell ref="BB86:BB87"/>
    <mergeCell ref="AM68:AP71"/>
    <mergeCell ref="AQ68:AU71"/>
    <mergeCell ref="BB80:BB81"/>
    <mergeCell ref="BB66:BB67"/>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BB64:BB65"/>
    <mergeCell ref="J66:N67"/>
    <mergeCell ref="O66:R67"/>
    <mergeCell ref="S66:S67"/>
    <mergeCell ref="T66:W67"/>
    <mergeCell ref="X66:Z67"/>
    <mergeCell ref="D64:I67"/>
    <mergeCell ref="J64:N65"/>
    <mergeCell ref="O64:R65"/>
    <mergeCell ref="S64:S65"/>
    <mergeCell ref="T64:Z6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V68:AY71"/>
    <mergeCell ref="AZ68:BA71"/>
    <mergeCell ref="BB68:BB69"/>
    <mergeCell ref="J70:N71"/>
    <mergeCell ref="O70:R71"/>
    <mergeCell ref="J68:N69"/>
    <mergeCell ref="O68:R69"/>
    <mergeCell ref="S68:S69"/>
    <mergeCell ref="T68:Z69"/>
    <mergeCell ref="AA68:AA69"/>
    <mergeCell ref="AB66:AD67"/>
    <mergeCell ref="AE66:AG67"/>
    <mergeCell ref="AH66:AH67"/>
    <mergeCell ref="AI66:AK67"/>
    <mergeCell ref="AL66:AL67"/>
    <mergeCell ref="AA59:AA60"/>
    <mergeCell ref="AB64:AG65"/>
    <mergeCell ref="AH64:AH65"/>
    <mergeCell ref="AI64:AK65"/>
    <mergeCell ref="AL64:AL65"/>
    <mergeCell ref="S70:S71"/>
    <mergeCell ref="T70:W71"/>
    <mergeCell ref="X70:Z71"/>
    <mergeCell ref="AA70:AA71"/>
    <mergeCell ref="AB70:AD71"/>
    <mergeCell ref="AB68:AG69"/>
    <mergeCell ref="AI68:AK69"/>
    <mergeCell ref="AL68:AL69"/>
    <mergeCell ref="AV55:AY56"/>
    <mergeCell ref="AA64:AA65"/>
    <mergeCell ref="AA66:AA67"/>
    <mergeCell ref="S55:S56"/>
    <mergeCell ref="T55:Z56"/>
    <mergeCell ref="AA55:AA56"/>
    <mergeCell ref="AB55:AG56"/>
    <mergeCell ref="AH55:AH56"/>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BB41:BB42"/>
    <mergeCell ref="T59:W60"/>
    <mergeCell ref="X59:Z60"/>
    <mergeCell ref="BB52:BB53"/>
    <mergeCell ref="AL48:AL49"/>
    <mergeCell ref="AM48:AP53"/>
    <mergeCell ref="AQ48:AU53"/>
    <mergeCell ref="AV48:AY53"/>
    <mergeCell ref="AZ48:BA53"/>
    <mergeCell ref="AL50:AL51"/>
    <mergeCell ref="AI52:AK53"/>
    <mergeCell ref="AL57:AL58"/>
    <mergeCell ref="AM57:AP60"/>
    <mergeCell ref="AQ57:AU60"/>
    <mergeCell ref="AV57:AY60"/>
    <mergeCell ref="AZ57:BA60"/>
    <mergeCell ref="BB57:BB58"/>
    <mergeCell ref="BB55:BB56"/>
    <mergeCell ref="AL52:AL53"/>
    <mergeCell ref="BB50:BB51"/>
    <mergeCell ref="D54:BB54"/>
    <mergeCell ref="J50:N51"/>
    <mergeCell ref="O50:R51"/>
    <mergeCell ref="S50:S51"/>
    <mergeCell ref="T50:Z51"/>
    <mergeCell ref="AB57:AG58"/>
    <mergeCell ref="AH57:AH58"/>
    <mergeCell ref="AI57:AK58"/>
    <mergeCell ref="AI55:AK56"/>
    <mergeCell ref="AL55:AL56"/>
    <mergeCell ref="AM55:AP56"/>
    <mergeCell ref="AQ55:AU56"/>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AZ55:BA56"/>
    <mergeCell ref="J55:N56"/>
    <mergeCell ref="O55:R56"/>
    <mergeCell ref="D55:I56"/>
    <mergeCell ref="X45:Z46"/>
    <mergeCell ref="AA45:AA46"/>
    <mergeCell ref="S43:S44"/>
    <mergeCell ref="T43:Z44"/>
    <mergeCell ref="AA43:AA44"/>
    <mergeCell ref="BB48:BB49"/>
    <mergeCell ref="W5:AT6"/>
    <mergeCell ref="A8:BF8"/>
    <mergeCell ref="T31:AA32"/>
    <mergeCell ref="AB31:AH32"/>
    <mergeCell ref="AI31:AL33"/>
    <mergeCell ref="AM31:AP33"/>
    <mergeCell ref="AQ31:BB33"/>
    <mergeCell ref="O32:R33"/>
    <mergeCell ref="S32:S33"/>
    <mergeCell ref="T33:W33"/>
    <mergeCell ref="X33:Z33"/>
    <mergeCell ref="AB33:AD33"/>
    <mergeCell ref="BE25:BG26"/>
    <mergeCell ref="AA38:AA39"/>
    <mergeCell ref="AB38:AD39"/>
    <mergeCell ref="AE38:AG39"/>
    <mergeCell ref="AH38:AH39"/>
    <mergeCell ref="AA36:AA37"/>
    <mergeCell ref="D34:I35"/>
    <mergeCell ref="AI38:AK39"/>
    <mergeCell ref="AL38:AL39"/>
    <mergeCell ref="AQ36:AU39"/>
    <mergeCell ref="AV36:AY39"/>
    <mergeCell ref="AZ36:BA39"/>
    <mergeCell ref="BB36:BB39"/>
    <mergeCell ref="AV34:AY35"/>
    <mergeCell ref="AZ34:BA35"/>
    <mergeCell ref="D36:I37"/>
    <mergeCell ref="J36:N37"/>
    <mergeCell ref="O36:R37"/>
    <mergeCell ref="S36:S37"/>
    <mergeCell ref="BE1:BG1"/>
    <mergeCell ref="Y2:AC3"/>
    <mergeCell ref="AD2:AQ3"/>
    <mergeCell ref="AR2:AW2"/>
    <mergeCell ref="AX2:BG2"/>
    <mergeCell ref="AR3:AW3"/>
    <mergeCell ref="AX3:BG3"/>
    <mergeCell ref="F4:M6"/>
    <mergeCell ref="R4:V6"/>
    <mergeCell ref="Y1:AC1"/>
    <mergeCell ref="AX1:BD1"/>
    <mergeCell ref="AE34:AG35"/>
    <mergeCell ref="AH34:AH35"/>
    <mergeCell ref="AI34:AK35"/>
    <mergeCell ref="AL34:AL35"/>
    <mergeCell ref="AM34:AP35"/>
    <mergeCell ref="AQ34:AU35"/>
    <mergeCell ref="AE33:AG33"/>
    <mergeCell ref="AD1:AQ1"/>
    <mergeCell ref="AR1:AW1"/>
    <mergeCell ref="BB34:BB35"/>
    <mergeCell ref="J34:N35"/>
    <mergeCell ref="O34:R35"/>
    <mergeCell ref="S34:S35"/>
    <mergeCell ref="T34:W35"/>
    <mergeCell ref="X34:Z35"/>
    <mergeCell ref="AA34:AA35"/>
    <mergeCell ref="AB34:AD35"/>
    <mergeCell ref="A9:BG9"/>
    <mergeCell ref="A10:BG10"/>
    <mergeCell ref="A13:BG13"/>
    <mergeCell ref="N5:Q6"/>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Z16:AE18"/>
    <mergeCell ref="S52:S53"/>
    <mergeCell ref="A26:AQ26"/>
    <mergeCell ref="A16:F18"/>
    <mergeCell ref="G16:J18"/>
    <mergeCell ref="K16:L17"/>
    <mergeCell ref="N16:S18"/>
    <mergeCell ref="T16:W18"/>
    <mergeCell ref="X16:Y17"/>
    <mergeCell ref="F509:AY509"/>
    <mergeCell ref="B29:C33"/>
    <mergeCell ref="D29:I33"/>
    <mergeCell ref="J29:N33"/>
    <mergeCell ref="O29:S30"/>
    <mergeCell ref="T29:W30"/>
    <mergeCell ref="X29:AL30"/>
    <mergeCell ref="AM29:BB30"/>
    <mergeCell ref="O31:S31"/>
    <mergeCell ref="AB36:AD37"/>
    <mergeCell ref="AE36:AG37"/>
    <mergeCell ref="AH36:AH37"/>
    <mergeCell ref="AI36:AK37"/>
    <mergeCell ref="AL36:AL37"/>
    <mergeCell ref="AM36:AP39"/>
    <mergeCell ref="D38:I39"/>
    <mergeCell ref="J38:N39"/>
    <mergeCell ref="O38:R39"/>
    <mergeCell ref="S38:S39"/>
    <mergeCell ref="T38:W39"/>
    <mergeCell ref="X38:Z39"/>
    <mergeCell ref="T36:W37"/>
    <mergeCell ref="X36:Z37"/>
    <mergeCell ref="AZ41:BA42"/>
    <mergeCell ref="AU682:BA683"/>
    <mergeCell ref="D40:BB40"/>
    <mergeCell ref="D41:I42"/>
    <mergeCell ref="J41:N42"/>
    <mergeCell ref="O41:R42"/>
    <mergeCell ref="S41:S42"/>
    <mergeCell ref="T41:Z42"/>
    <mergeCell ref="AA41:AA42"/>
    <mergeCell ref="F508:AZ508"/>
    <mergeCell ref="AB41:AG42"/>
    <mergeCell ref="AH41:AH42"/>
    <mergeCell ref="AI41:AK42"/>
    <mergeCell ref="D43:I46"/>
    <mergeCell ref="J43:N44"/>
    <mergeCell ref="AB45:AD46"/>
    <mergeCell ref="AB43:AG44"/>
    <mergeCell ref="AH43:AH44"/>
    <mergeCell ref="AI43:AK44"/>
    <mergeCell ref="AL43:AL44"/>
    <mergeCell ref="AM43:AP46"/>
    <mergeCell ref="AQ43:AU46"/>
    <mergeCell ref="AE45:AG46"/>
    <mergeCell ref="AH45:AH46"/>
    <mergeCell ref="O43:R44"/>
    <mergeCell ref="AL41:AL42"/>
    <mergeCell ref="AM41:AP42"/>
    <mergeCell ref="AQ41:AU42"/>
    <mergeCell ref="AV41:AY42"/>
    <mergeCell ref="AI48:AK49"/>
    <mergeCell ref="AI45:AK46"/>
    <mergeCell ref="AL45:AL46"/>
    <mergeCell ref="O52:R53"/>
    <mergeCell ref="AO684:AT685"/>
    <mergeCell ref="AU684:BA685"/>
    <mergeCell ref="AA50:AA51"/>
    <mergeCell ref="AB50:AG51"/>
    <mergeCell ref="AH50:AH51"/>
    <mergeCell ref="AI50:AK51"/>
    <mergeCell ref="J52:N53"/>
    <mergeCell ref="D57:I60"/>
    <mergeCell ref="J57:N58"/>
    <mergeCell ref="O57:R58"/>
    <mergeCell ref="S57:S58"/>
    <mergeCell ref="T57:Z58"/>
    <mergeCell ref="AA57:AA58"/>
    <mergeCell ref="D499:AF499"/>
    <mergeCell ref="T52:W53"/>
    <mergeCell ref="X52:Z53"/>
    <mergeCell ref="AA52:AA53"/>
    <mergeCell ref="AB52:AD53"/>
    <mergeCell ref="AE52:AG53"/>
    <mergeCell ref="AH52:AH53"/>
    <mergeCell ref="D50:I53"/>
    <mergeCell ref="D680:S681"/>
    <mergeCell ref="T680:AB681"/>
    <mergeCell ref="AC680:AH681"/>
    <mergeCell ref="AI680:AN681"/>
    <mergeCell ref="AO680:AT681"/>
    <mergeCell ref="AU680:BA681"/>
    <mergeCell ref="D682:S683"/>
    <mergeCell ref="T682:AB683"/>
    <mergeCell ref="AC682:AH683"/>
    <mergeCell ref="AI682:AN683"/>
    <mergeCell ref="AO682:AT683"/>
  </mergeCells>
  <phoneticPr fontId="3"/>
  <conditionalFormatting sqref="D548 D542 A11:IV12 AG533 AG536:AM538 AG161 A14:IV14 A13 BH13:IV13 BG476:IV478 AV465 AV468 BA465 AV471 AV474 A701:XFD701 A507:C509 BF508:IV509 BG507:IV507">
    <cfRule type="expression" dxfId="241" priority="177" stopIfTrue="1">
      <formula>"sum"</formula>
    </cfRule>
  </conditionalFormatting>
  <conditionalFormatting sqref="D581">
    <cfRule type="expression" dxfId="240" priority="176" stopIfTrue="1">
      <formula>"sum"</formula>
    </cfRule>
  </conditionalFormatting>
  <conditionalFormatting sqref="A8:IV8 A10 BL10:IV10">
    <cfRule type="expression" dxfId="239" priority="175" stopIfTrue="1">
      <formula>"sum"</formula>
    </cfRule>
  </conditionalFormatting>
  <conditionalFormatting sqref="A125:IV125 BL128:IV129 BG126:IV126 B126:B127 BF127:IV127">
    <cfRule type="expression" dxfId="238" priority="174" stopIfTrue="1">
      <formula>"sum"</formula>
    </cfRule>
  </conditionalFormatting>
  <conditionalFormatting sqref="BC87">
    <cfRule type="expression" dxfId="237" priority="173" stopIfTrue="1">
      <formula>"sum"</formula>
    </cfRule>
  </conditionalFormatting>
  <conditionalFormatting sqref="A130:IV130 A131:B131 A132 BL131:IV132">
    <cfRule type="expression" dxfId="236" priority="172" stopIfTrue="1">
      <formula>"sum"</formula>
    </cfRule>
  </conditionalFormatting>
  <conditionalFormatting sqref="BL479:IV481 A479:C481 X468 X474 AL468 AL471 AL474">
    <cfRule type="expression" dxfId="235" priority="171" stopIfTrue="1">
      <formula>"sum"</formula>
    </cfRule>
  </conditionalFormatting>
  <conditionalFormatting sqref="A469:C470 A463 A474:C478 BI474:IV475 A468:D468 D471 D474 AQ465 BA470 AQ468 AQ471 AQ474 A464:C467 BG464:IV470 C463:IV463">
    <cfRule type="expression" dxfId="234" priority="170" stopIfTrue="1">
      <formula>"sum"</formula>
    </cfRule>
  </conditionalFormatting>
  <conditionalFormatting sqref="D480:D481 D477:D478">
    <cfRule type="expression" dxfId="233" priority="167" stopIfTrue="1">
      <formula>"sum"</formula>
    </cfRule>
  </conditionalFormatting>
  <conditionalFormatting sqref="A471:C473 BI471:IV473">
    <cfRule type="expression" dxfId="232" priority="169" stopIfTrue="1">
      <formula>"sum"</formula>
    </cfRule>
  </conditionalFormatting>
  <conditionalFormatting sqref="J465:W467 J474:W476">
    <cfRule type="expression" dxfId="231" priority="168" stopIfTrue="1">
      <formula>"sum"</formula>
    </cfRule>
  </conditionalFormatting>
  <conditionalFormatting sqref="J477:W478">
    <cfRule type="expression" dxfId="230" priority="164" stopIfTrue="1">
      <formula>"sum"</formula>
    </cfRule>
  </conditionalFormatting>
  <conditionalFormatting sqref="X477:AN478">
    <cfRule type="expression" dxfId="229" priority="166" stopIfTrue="1">
      <formula>"sum"</formula>
    </cfRule>
  </conditionalFormatting>
  <conditionalFormatting sqref="BF479:BK479">
    <cfRule type="expression" dxfId="228" priority="165" stopIfTrue="1">
      <formula>"sum"</formula>
    </cfRule>
  </conditionalFormatting>
  <conditionalFormatting sqref="A462:IV462">
    <cfRule type="expression" dxfId="227" priority="163" stopIfTrue="1">
      <formula>"sum"</formula>
    </cfRule>
  </conditionalFormatting>
  <conditionalFormatting sqref="B463">
    <cfRule type="expression" dxfId="226" priority="162" stopIfTrue="1">
      <formula>"sum"</formula>
    </cfRule>
  </conditionalFormatting>
  <conditionalFormatting sqref="AG164 AG167 AG170 AG173 AG179 AG182 AG185 AG188 AG191 AG194 AG197 AG200 AG203">
    <cfRule type="expression" dxfId="225" priority="161" stopIfTrue="1">
      <formula>"sum"</formula>
    </cfRule>
  </conditionalFormatting>
  <conditionalFormatting sqref="T29">
    <cfRule type="expression" dxfId="224" priority="160" stopIfTrue="1">
      <formula>"sum"</formula>
    </cfRule>
  </conditionalFormatting>
  <conditionalFormatting sqref="AG176">
    <cfRule type="expression" dxfId="223" priority="159" stopIfTrue="1">
      <formula>"sum"</formula>
    </cfRule>
  </conditionalFormatting>
  <conditionalFormatting sqref="AG548">
    <cfRule type="expression" dxfId="222" priority="156" stopIfTrue="1">
      <formula>"sum"</formula>
    </cfRule>
  </conditionalFormatting>
  <conditionalFormatting sqref="AG574">
    <cfRule type="expression" dxfId="221" priority="155" stopIfTrue="1">
      <formula>"sum"</formula>
    </cfRule>
  </conditionalFormatting>
  <conditionalFormatting sqref="AG571">
    <cfRule type="expression" dxfId="220" priority="154" stopIfTrue="1">
      <formula>"sum"</formula>
    </cfRule>
  </conditionalFormatting>
  <conditionalFormatting sqref="J468:W473">
    <cfRule type="expression" dxfId="219" priority="153" stopIfTrue="1">
      <formula>"sum"</formula>
    </cfRule>
  </conditionalFormatting>
  <conditionalFormatting sqref="AC474:AC476">
    <cfRule type="expression" dxfId="218" priority="151" stopIfTrue="1">
      <formula>"sum"</formula>
    </cfRule>
  </conditionalFormatting>
  <conditionalFormatting sqref="X471">
    <cfRule type="expression" dxfId="217" priority="149" stopIfTrue="1">
      <formula>"sum"</formula>
    </cfRule>
  </conditionalFormatting>
  <conditionalFormatting sqref="BA473 BA476">
    <cfRule type="expression" dxfId="216" priority="148" stopIfTrue="1">
      <formula>"sum"</formula>
    </cfRule>
  </conditionalFormatting>
  <conditionalFormatting sqref="AG564">
    <cfRule type="expression" dxfId="215" priority="147" stopIfTrue="1">
      <formula>"sum"</formula>
    </cfRule>
  </conditionalFormatting>
  <conditionalFormatting sqref="AC468:AC473">
    <cfRule type="expression" dxfId="214" priority="146" stopIfTrue="1">
      <formula>"sum"</formula>
    </cfRule>
  </conditionalFormatting>
  <conditionalFormatting sqref="AG524 AG527 AG530">
    <cfRule type="expression" dxfId="213" priority="145" stopIfTrue="1">
      <formula>"sum"</formula>
    </cfRule>
  </conditionalFormatting>
  <conditionalFormatting sqref="F4:M6">
    <cfRule type="expression" dxfId="212" priority="144" stopIfTrue="1">
      <formula>"sum"</formula>
    </cfRule>
  </conditionalFormatting>
  <conditionalFormatting sqref="A669:BC669 BK669:BR669">
    <cfRule type="expression" dxfId="211" priority="134" stopIfTrue="1">
      <formula>"sum"</formula>
    </cfRule>
  </conditionalFormatting>
  <conditionalFormatting sqref="AS708:AT708">
    <cfRule type="expression" dxfId="210" priority="124" stopIfTrue="1">
      <formula>"sum"</formula>
    </cfRule>
  </conditionalFormatting>
  <conditionalFormatting sqref="BD672:BJ672">
    <cfRule type="expression" dxfId="209" priority="131" stopIfTrue="1">
      <formula>"sum"</formula>
    </cfRule>
  </conditionalFormatting>
  <conditionalFormatting sqref="A672:BC672 BK672:BR672">
    <cfRule type="expression" dxfId="208" priority="133" stopIfTrue="1">
      <formula>"sum"</formula>
    </cfRule>
  </conditionalFormatting>
  <conditionalFormatting sqref="BD702:BJ706 BD708:BJ710">
    <cfRule type="expression" dxfId="207" priority="121" stopIfTrue="1">
      <formula>"sum"</formula>
    </cfRule>
  </conditionalFormatting>
  <conditionalFormatting sqref="BD669:BJ669">
    <cfRule type="expression" dxfId="206" priority="132" stopIfTrue="1">
      <formula>"sum"</formula>
    </cfRule>
  </conditionalFormatting>
  <conditionalFormatting sqref="D708">
    <cfRule type="expression" dxfId="205" priority="107" stopIfTrue="1">
      <formula>"sum"</formula>
    </cfRule>
  </conditionalFormatting>
  <conditionalFormatting sqref="AD705">
    <cfRule type="expression" dxfId="204" priority="114" stopIfTrue="1">
      <formula>"sum"</formula>
    </cfRule>
  </conditionalFormatting>
  <conditionalFormatting sqref="R708:T709 AA708:AC709">
    <cfRule type="expression" dxfId="203" priority="113" stopIfTrue="1">
      <formula>"sum"</formula>
    </cfRule>
  </conditionalFormatting>
  <conditionalFormatting sqref="AD708">
    <cfRule type="expression" dxfId="202" priority="112" stopIfTrue="1">
      <formula>"sum"</formula>
    </cfRule>
  </conditionalFormatting>
  <conditionalFormatting sqref="U708">
    <cfRule type="expression" dxfId="201" priority="111" stopIfTrue="1">
      <formula>"sum"</formula>
    </cfRule>
  </conditionalFormatting>
  <conditionalFormatting sqref="A690:XFD690">
    <cfRule type="expression" dxfId="200" priority="130" stopIfTrue="1">
      <formula>"sum"</formula>
    </cfRule>
  </conditionalFormatting>
  <conditionalFormatting sqref="A702:BC702 A707:AC707 A705:C706 A710:BC710 A708:C709 A704:AC704 AR704:BC706 AR709:BC709 BS707:BZ707 BK702:BZ706 I703:BC703 A703:G703 BK708:BZ710 DI702:IV709 CP710:IV710">
    <cfRule type="expression" dxfId="199" priority="123" stopIfTrue="1">
      <formula>"sum"</formula>
    </cfRule>
  </conditionalFormatting>
  <conditionalFormatting sqref="AD707 AD704:AQ704">
    <cfRule type="expression" dxfId="198" priority="122" stopIfTrue="1">
      <formula>"sum"</formula>
    </cfRule>
  </conditionalFormatting>
  <conditionalFormatting sqref="D705">
    <cfRule type="expression" dxfId="197" priority="108" stopIfTrue="1">
      <formula>"sum"</formula>
    </cfRule>
  </conditionalFormatting>
  <conditionalFormatting sqref="R706:T706 R705:U705 AA705:AC706">
    <cfRule type="expression" dxfId="196" priority="115" stopIfTrue="1">
      <formula>"sum"</formula>
    </cfRule>
  </conditionalFormatting>
  <conditionalFormatting sqref="A673:C679">
    <cfRule type="expression" dxfId="195" priority="106" stopIfTrue="1">
      <formula>"sum"</formula>
    </cfRule>
  </conditionalFormatting>
  <conditionalFormatting sqref="BK673:BR677">
    <cfRule type="expression" dxfId="194" priority="105" stopIfTrue="1">
      <formula>"sum"</formula>
    </cfRule>
  </conditionalFormatting>
  <conditionalFormatting sqref="BD676">
    <cfRule type="expression" dxfId="193" priority="104" stopIfTrue="1">
      <formula>"sum"</formula>
    </cfRule>
  </conditionalFormatting>
  <conditionalFormatting sqref="AU676">
    <cfRule type="expression" dxfId="192" priority="103" stopIfTrue="1">
      <formula>"sum"</formula>
    </cfRule>
  </conditionalFormatting>
  <conditionalFormatting sqref="AU678">
    <cfRule type="expression" dxfId="191" priority="102" stopIfTrue="1">
      <formula>"sum"</formula>
    </cfRule>
  </conditionalFormatting>
  <conditionalFormatting sqref="AI676 AC676 AI678:AI679 AC678:AC679">
    <cfRule type="expression" dxfId="190" priority="101" stopIfTrue="1">
      <formula>"sum"</formula>
    </cfRule>
  </conditionalFormatting>
  <conditionalFormatting sqref="AO676 AO678">
    <cfRule type="expression" dxfId="189" priority="100" stopIfTrue="1">
      <formula>"sum"</formula>
    </cfRule>
  </conditionalFormatting>
  <conditionalFormatting sqref="D686">
    <cfRule type="expression" dxfId="188" priority="99" stopIfTrue="1">
      <formula>"sum"</formula>
    </cfRule>
  </conditionalFormatting>
  <conditionalFormatting sqref="A686:C689">
    <cfRule type="expression" dxfId="187" priority="98" stopIfTrue="1">
      <formula>"sum"</formula>
    </cfRule>
  </conditionalFormatting>
  <conditionalFormatting sqref="M689">
    <cfRule type="expression" dxfId="186" priority="97" stopIfTrue="1">
      <formula>"sum"</formula>
    </cfRule>
  </conditionalFormatting>
  <conditionalFormatting sqref="AC689">
    <cfRule type="expression" dxfId="185" priority="96" stopIfTrue="1">
      <formula>"sum"</formula>
    </cfRule>
  </conditionalFormatting>
  <conditionalFormatting sqref="AI689">
    <cfRule type="expression" dxfId="184" priority="95" stopIfTrue="1">
      <formula>"sum"</formula>
    </cfRule>
  </conditionalFormatting>
  <conditionalFormatting sqref="AT688:AT689">
    <cfRule type="expression" dxfId="183" priority="94" stopIfTrue="1">
      <formula>"sum"</formula>
    </cfRule>
  </conditionalFormatting>
  <conditionalFormatting sqref="AT686:AT687">
    <cfRule type="expression" dxfId="182" priority="93" stopIfTrue="1">
      <formula>"sum"</formula>
    </cfRule>
  </conditionalFormatting>
  <conditionalFormatting sqref="A494:XFD495">
    <cfRule type="expression" dxfId="181" priority="92" stopIfTrue="1">
      <formula>"sum"</formula>
    </cfRule>
  </conditionalFormatting>
  <conditionalFormatting sqref="A715:E715 G715:IV715">
    <cfRule type="expression" dxfId="180" priority="87" stopIfTrue="1">
      <formula>"sum"</formula>
    </cfRule>
  </conditionalFormatting>
  <conditionalFormatting sqref="BA583">
    <cfRule type="expression" dxfId="179" priority="84" stopIfTrue="1">
      <formula>"sum"</formula>
    </cfRule>
  </conditionalFormatting>
  <conditionalFormatting sqref="BA585">
    <cfRule type="expression" dxfId="178" priority="83" stopIfTrue="1">
      <formula>"sum"</formula>
    </cfRule>
  </conditionalFormatting>
  <conditionalFormatting sqref="BA618">
    <cfRule type="expression" dxfId="177" priority="81" stopIfTrue="1">
      <formula>"sum"</formula>
    </cfRule>
  </conditionalFormatting>
  <conditionalFormatting sqref="BA615">
    <cfRule type="expression" dxfId="176" priority="82" stopIfTrue="1">
      <formula>"sum"</formula>
    </cfRule>
  </conditionalFormatting>
  <conditionalFormatting sqref="A501:C506 BG501:IV506">
    <cfRule type="expression" dxfId="175" priority="80" stopIfTrue="1">
      <formula>"sum"</formula>
    </cfRule>
  </conditionalFormatting>
  <conditionalFormatting sqref="BA501:BF503 BE504:BF506">
    <cfRule type="expression" dxfId="174" priority="79" stopIfTrue="1">
      <formula>"sum"</formula>
    </cfRule>
  </conditionalFormatting>
  <conditionalFormatting sqref="BA504:BD506">
    <cfRule type="expression" dxfId="173" priority="78" stopIfTrue="1">
      <formula>"sum"</formula>
    </cfRule>
  </conditionalFormatting>
  <conditionalFormatting sqref="E508:F508">
    <cfRule type="expression" dxfId="172" priority="76" stopIfTrue="1">
      <formula>"sum"</formula>
    </cfRule>
  </conditionalFormatting>
  <conditionalFormatting sqref="D507 D509:F509">
    <cfRule type="expression" dxfId="171" priority="74" stopIfTrue="1">
      <formula>"sum"</formula>
    </cfRule>
  </conditionalFormatting>
  <conditionalFormatting sqref="A670:BC670 BK670:BR670">
    <cfRule type="expression" dxfId="170" priority="56" stopIfTrue="1">
      <formula>"sum"</formula>
    </cfRule>
  </conditionalFormatting>
  <conditionalFormatting sqref="AI691">
    <cfRule type="expression" dxfId="169" priority="69" stopIfTrue="1">
      <formula>"sum"</formula>
    </cfRule>
  </conditionalFormatting>
  <conditionalFormatting sqref="AS691">
    <cfRule type="expression" dxfId="168" priority="68" stopIfTrue="1">
      <formula>"sum"</formula>
    </cfRule>
  </conditionalFormatting>
  <conditionalFormatting sqref="A691 C691">
    <cfRule type="expression" dxfId="167" priority="72" stopIfTrue="1">
      <formula>"sum"</formula>
    </cfRule>
  </conditionalFormatting>
  <conditionalFormatting sqref="M691">
    <cfRule type="expression" dxfId="166" priority="71" stopIfTrue="1">
      <formula>"sum"</formula>
    </cfRule>
  </conditionalFormatting>
  <conditionalFormatting sqref="AC691">
    <cfRule type="expression" dxfId="165" priority="70" stopIfTrue="1">
      <formula>"sum"</formula>
    </cfRule>
  </conditionalFormatting>
  <conditionalFormatting sqref="B691">
    <cfRule type="expression" dxfId="164" priority="67" stopIfTrue="1">
      <formula>"sum"</formula>
    </cfRule>
  </conditionalFormatting>
  <conditionalFormatting sqref="AE695 AE697">
    <cfRule type="expression" dxfId="163" priority="62" stopIfTrue="1">
      <formula>"sum"</formula>
    </cfRule>
  </conditionalFormatting>
  <conditionalFormatting sqref="AT697">
    <cfRule type="expression" dxfId="162" priority="58" stopIfTrue="1">
      <formula>"sum"</formula>
    </cfRule>
  </conditionalFormatting>
  <conditionalFormatting sqref="A692:C698">
    <cfRule type="expression" dxfId="161" priority="64" stopIfTrue="1">
      <formula>"sum"</formula>
    </cfRule>
  </conditionalFormatting>
  <conditionalFormatting sqref="BK692:BR696">
    <cfRule type="expression" dxfId="160" priority="63" stopIfTrue="1">
      <formula>"sum"</formula>
    </cfRule>
  </conditionalFormatting>
  <conditionalFormatting sqref="AT695">
    <cfRule type="expression" dxfId="159" priority="57" stopIfTrue="1">
      <formula>"sum"</formula>
    </cfRule>
  </conditionalFormatting>
  <conditionalFormatting sqref="BD670:BJ670">
    <cfRule type="expression" dxfId="158" priority="55" stopIfTrue="1">
      <formula>"sum"</formula>
    </cfRule>
  </conditionalFormatting>
  <conditionalFormatting sqref="BD671:BJ671">
    <cfRule type="expression" dxfId="157" priority="53" stopIfTrue="1">
      <formula>"sum"</formula>
    </cfRule>
  </conditionalFormatting>
  <conditionalFormatting sqref="A671:BC671 BK671:BR671">
    <cfRule type="expression" dxfId="156" priority="54" stopIfTrue="1">
      <formula>"sum"</formula>
    </cfRule>
  </conditionalFormatting>
  <conditionalFormatting sqref="A700:C700">
    <cfRule type="expression" dxfId="155" priority="52" stopIfTrue="1">
      <formula>"sum"</formula>
    </cfRule>
  </conditionalFormatting>
  <conditionalFormatting sqref="D699">
    <cfRule type="expression" dxfId="154" priority="50" stopIfTrue="1">
      <formula>"sum"</formula>
    </cfRule>
  </conditionalFormatting>
  <conditionalFormatting sqref="A699:C699">
    <cfRule type="expression" dxfId="153" priority="51" stopIfTrue="1">
      <formula>"sum"</formula>
    </cfRule>
  </conditionalFormatting>
  <conditionalFormatting sqref="A680:C683">
    <cfRule type="expression" dxfId="152" priority="49" stopIfTrue="1">
      <formula>"sum"</formula>
    </cfRule>
  </conditionalFormatting>
  <conditionalFormatting sqref="BK680:BR681">
    <cfRule type="expression" dxfId="151" priority="48" stopIfTrue="1">
      <formula>"sum"</formula>
    </cfRule>
  </conditionalFormatting>
  <conditionalFormatting sqref="BD680">
    <cfRule type="expression" dxfId="150" priority="47" stopIfTrue="1">
      <formula>"sum"</formula>
    </cfRule>
  </conditionalFormatting>
  <conditionalFormatting sqref="AU680">
    <cfRule type="expression" dxfId="149" priority="46" stopIfTrue="1">
      <formula>"sum"</formula>
    </cfRule>
  </conditionalFormatting>
  <conditionalFormatting sqref="AU682">
    <cfRule type="expression" dxfId="148" priority="45" stopIfTrue="1">
      <formula>"sum"</formula>
    </cfRule>
  </conditionalFormatting>
  <conditionalFormatting sqref="AI680 AC680 AI682:AI683 AC682:AC683">
    <cfRule type="expression" dxfId="147" priority="44" stopIfTrue="1">
      <formula>"sum"</formula>
    </cfRule>
  </conditionalFormatting>
  <conditionalFormatting sqref="AO680 AO682">
    <cfRule type="expression" dxfId="146" priority="43" stopIfTrue="1">
      <formula>"sum"</formula>
    </cfRule>
  </conditionalFormatting>
  <conditionalFormatting sqref="A684:C685">
    <cfRule type="expression" dxfId="145" priority="42" stopIfTrue="1">
      <formula>"sum"</formula>
    </cfRule>
  </conditionalFormatting>
  <conditionalFormatting sqref="AU684">
    <cfRule type="expression" dxfId="144" priority="41" stopIfTrue="1">
      <formula>"sum"</formula>
    </cfRule>
  </conditionalFormatting>
  <conditionalFormatting sqref="AI684:AI685 AC684:AC685">
    <cfRule type="expression" dxfId="143" priority="40" stopIfTrue="1">
      <formula>"sum"</formula>
    </cfRule>
  </conditionalFormatting>
  <conditionalFormatting sqref="AO684">
    <cfRule type="expression" dxfId="142" priority="39" stopIfTrue="1">
      <formula>"sum"</formula>
    </cfRule>
  </conditionalFormatting>
  <conditionalFormatting sqref="AG206">
    <cfRule type="expression" dxfId="141" priority="38" stopIfTrue="1">
      <formula>"sum"</formula>
    </cfRule>
  </conditionalFormatting>
  <conditionalFormatting sqref="AG209">
    <cfRule type="expression" dxfId="140" priority="37" stopIfTrue="1">
      <formula>"sum"</formula>
    </cfRule>
  </conditionalFormatting>
  <conditionalFormatting sqref="AG212">
    <cfRule type="expression" dxfId="139" priority="36" stopIfTrue="1">
      <formula>"sum"</formula>
    </cfRule>
  </conditionalFormatting>
  <conditionalFormatting sqref="AG215">
    <cfRule type="expression" dxfId="138" priority="35" stopIfTrue="1">
      <formula>"sum"</formula>
    </cfRule>
  </conditionalFormatting>
  <conditionalFormatting sqref="AG218">
    <cfRule type="expression" dxfId="137" priority="34" stopIfTrue="1">
      <formula>"sum"</formula>
    </cfRule>
  </conditionalFormatting>
  <conditionalFormatting sqref="AG221">
    <cfRule type="expression" dxfId="136" priority="33" stopIfTrue="1">
      <formula>"sum"</formula>
    </cfRule>
  </conditionalFormatting>
  <conditionalFormatting sqref="AG224">
    <cfRule type="expression" dxfId="135" priority="32" stopIfTrue="1">
      <formula>"sum"</formula>
    </cfRule>
  </conditionalFormatting>
  <conditionalFormatting sqref="AG227">
    <cfRule type="expression" dxfId="134" priority="31" stopIfTrue="1">
      <formula>"sum"</formula>
    </cfRule>
  </conditionalFormatting>
  <conditionalFormatting sqref="AG230">
    <cfRule type="expression" dxfId="133" priority="30" stopIfTrue="1">
      <formula>"sum"</formula>
    </cfRule>
  </conditionalFormatting>
  <conditionalFormatting sqref="AG233">
    <cfRule type="expression" dxfId="132" priority="29" stopIfTrue="1">
      <formula>"sum"</formula>
    </cfRule>
  </conditionalFormatting>
  <conditionalFormatting sqref="AG236">
    <cfRule type="expression" dxfId="131" priority="28" stopIfTrue="1">
      <formula>"sum"</formula>
    </cfRule>
  </conditionalFormatting>
  <conditionalFormatting sqref="AG239">
    <cfRule type="expression" dxfId="130" priority="27" stopIfTrue="1">
      <formula>"sum"</formula>
    </cfRule>
  </conditionalFormatting>
  <conditionalFormatting sqref="AG242">
    <cfRule type="expression" dxfId="129" priority="26" stopIfTrue="1">
      <formula>"sum"</formula>
    </cfRule>
  </conditionalFormatting>
  <conditionalFormatting sqref="AG245">
    <cfRule type="expression" dxfId="128" priority="25" stopIfTrue="1">
      <formula>"sum"</formula>
    </cfRule>
  </conditionalFormatting>
  <conditionalFormatting sqref="AG248">
    <cfRule type="expression" dxfId="127" priority="24" stopIfTrue="1">
      <formula>"sum"</formula>
    </cfRule>
  </conditionalFormatting>
  <conditionalFormatting sqref="AG251">
    <cfRule type="expression" dxfId="126" priority="23" stopIfTrue="1">
      <formula>"sum"</formula>
    </cfRule>
  </conditionalFormatting>
  <conditionalFormatting sqref="AG254">
    <cfRule type="expression" dxfId="125" priority="22" stopIfTrue="1">
      <formula>"sum"</formula>
    </cfRule>
  </conditionalFormatting>
  <conditionalFormatting sqref="AG257">
    <cfRule type="expression" dxfId="124" priority="21" stopIfTrue="1">
      <formula>"sum"</formula>
    </cfRule>
  </conditionalFormatting>
  <conditionalFormatting sqref="AG260">
    <cfRule type="expression" dxfId="123" priority="20" stopIfTrue="1">
      <formula>"sum"</formula>
    </cfRule>
  </conditionalFormatting>
  <conditionalFormatting sqref="AG263">
    <cfRule type="expression" dxfId="122" priority="19" stopIfTrue="1">
      <formula>"sum"</formula>
    </cfRule>
  </conditionalFormatting>
  <conditionalFormatting sqref="AG266">
    <cfRule type="expression" dxfId="121" priority="18" stopIfTrue="1">
      <formula>"sum"</formula>
    </cfRule>
  </conditionalFormatting>
  <conditionalFormatting sqref="AG269">
    <cfRule type="expression" dxfId="120" priority="17" stopIfTrue="1">
      <formula>"sum"</formula>
    </cfRule>
  </conditionalFormatting>
  <conditionalFormatting sqref="AG272">
    <cfRule type="expression" dxfId="119" priority="16" stopIfTrue="1">
      <formula>"sum"</formula>
    </cfRule>
  </conditionalFormatting>
  <conditionalFormatting sqref="AG275">
    <cfRule type="expression" dxfId="118" priority="15" stopIfTrue="1">
      <formula>"sum"</formula>
    </cfRule>
  </conditionalFormatting>
  <conditionalFormatting sqref="AG278">
    <cfRule type="expression" dxfId="117" priority="14" stopIfTrue="1">
      <formula>"sum"</formula>
    </cfRule>
  </conditionalFormatting>
  <conditionalFormatting sqref="AG281">
    <cfRule type="expression" dxfId="116" priority="13" stopIfTrue="1">
      <formula>"sum"</formula>
    </cfRule>
  </conditionalFormatting>
  <conditionalFormatting sqref="AG284">
    <cfRule type="expression" dxfId="115" priority="12" stopIfTrue="1">
      <formula>"sum"</formula>
    </cfRule>
  </conditionalFormatting>
  <conditionalFormatting sqref="AG287">
    <cfRule type="expression" dxfId="114" priority="11" stopIfTrue="1">
      <formula>"sum"</formula>
    </cfRule>
  </conditionalFormatting>
  <conditionalFormatting sqref="BA603">
    <cfRule type="expression" dxfId="113" priority="8" stopIfTrue="1">
      <formula>"sum"</formula>
    </cfRule>
  </conditionalFormatting>
  <conditionalFormatting sqref="BA601">
    <cfRule type="expression" dxfId="112" priority="9" stopIfTrue="1">
      <formula>"sum"</formula>
    </cfRule>
  </conditionalFormatting>
  <conditionalFormatting sqref="BA587">
    <cfRule type="expression" dxfId="111" priority="7" stopIfTrue="1">
      <formula>"sum"</formula>
    </cfRule>
  </conditionalFormatting>
  <conditionalFormatting sqref="BA589">
    <cfRule type="expression" dxfId="110" priority="6" stopIfTrue="1">
      <formula>"sum"</formula>
    </cfRule>
  </conditionalFormatting>
  <conditionalFormatting sqref="BA591">
    <cfRule type="expression" dxfId="109" priority="5" stopIfTrue="1">
      <formula>"sum"</formula>
    </cfRule>
  </conditionalFormatting>
  <conditionalFormatting sqref="BA593">
    <cfRule type="expression" dxfId="108" priority="4" stopIfTrue="1">
      <formula>"sum"</formula>
    </cfRule>
  </conditionalFormatting>
  <conditionalFormatting sqref="BA595">
    <cfRule type="expression" dxfId="107" priority="3" stopIfTrue="1">
      <formula>"sum"</formula>
    </cfRule>
  </conditionalFormatting>
  <conditionalFormatting sqref="BA597">
    <cfRule type="expression" dxfId="106" priority="2" stopIfTrue="1">
      <formula>"sum"</formula>
    </cfRule>
  </conditionalFormatting>
  <conditionalFormatting sqref="BA599">
    <cfRule type="expression" dxfId="105"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8" orientation="portrait" r:id="rId1"/>
  <headerFooter alignWithMargins="0"/>
  <rowBreaks count="9" manualBreakCount="9">
    <brk id="96" max="58" man="1"/>
    <brk id="154" max="58" man="1"/>
    <brk id="223" max="58" man="1"/>
    <brk id="293" max="58" man="1"/>
    <brk id="374" max="58" man="1"/>
    <brk id="453" max="58" man="1"/>
    <brk id="510" max="58" man="1"/>
    <brk id="578" max="58" man="1"/>
    <brk id="641"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4</xdr:col>
                    <xdr:colOff>19050</xdr:colOff>
                    <xdr:row>523</xdr:row>
                    <xdr:rowOff>0</xdr:rowOff>
                  </from>
                  <to>
                    <xdr:col>9</xdr:col>
                    <xdr:colOff>85725</xdr:colOff>
                    <xdr:row>524</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sizeWithCells="1">
                  <from>
                    <xdr:col>4</xdr:col>
                    <xdr:colOff>19050</xdr:colOff>
                    <xdr:row>523</xdr:row>
                    <xdr:rowOff>180975</xdr:rowOff>
                  </from>
                  <to>
                    <xdr:col>13</xdr:col>
                    <xdr:colOff>95250</xdr:colOff>
                    <xdr:row>525</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sizeWithCells="1">
                  <from>
                    <xdr:col>4</xdr:col>
                    <xdr:colOff>19050</xdr:colOff>
                    <xdr:row>525</xdr:row>
                    <xdr:rowOff>0</xdr:rowOff>
                  </from>
                  <to>
                    <xdr:col>9</xdr:col>
                    <xdr:colOff>95250</xdr:colOff>
                    <xdr:row>526</xdr:row>
                    <xdr:rowOff>19050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0</xdr:colOff>
                    <xdr:row>457</xdr:row>
                    <xdr:rowOff>123825</xdr:rowOff>
                  </from>
                  <to>
                    <xdr:col>9</xdr:col>
                    <xdr:colOff>47625</xdr:colOff>
                    <xdr:row>459</xdr:row>
                    <xdr:rowOff>38100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sizeWithCells="1">
                  <from>
                    <xdr:col>29</xdr:col>
                    <xdr:colOff>133350</xdr:colOff>
                    <xdr:row>297</xdr:row>
                    <xdr:rowOff>152400</xdr:rowOff>
                  </from>
                  <to>
                    <xdr:col>38</xdr:col>
                    <xdr:colOff>28575</xdr:colOff>
                    <xdr:row>299</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sizeWithCells="1">
                  <from>
                    <xdr:col>29</xdr:col>
                    <xdr:colOff>133350</xdr:colOff>
                    <xdr:row>298</xdr:row>
                    <xdr:rowOff>152400</xdr:rowOff>
                  </from>
                  <to>
                    <xdr:col>36</xdr:col>
                    <xdr:colOff>66675</xdr:colOff>
                    <xdr:row>300</xdr:row>
                    <xdr:rowOff>19050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sizeWithCells="1">
                  <from>
                    <xdr:col>29</xdr:col>
                    <xdr:colOff>133350</xdr:colOff>
                    <xdr:row>299</xdr:row>
                    <xdr:rowOff>161925</xdr:rowOff>
                  </from>
                  <to>
                    <xdr:col>36</xdr:col>
                    <xdr:colOff>19050</xdr:colOff>
                    <xdr:row>301</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xdr:col>
                    <xdr:colOff>190500</xdr:colOff>
                    <xdr:row>513</xdr:row>
                    <xdr:rowOff>38100</xdr:rowOff>
                  </from>
                  <to>
                    <xdr:col>5</xdr:col>
                    <xdr:colOff>9525</xdr:colOff>
                    <xdr:row>514</xdr:row>
                    <xdr:rowOff>19050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xdr:col>
                    <xdr:colOff>200025</xdr:colOff>
                    <xdr:row>518</xdr:row>
                    <xdr:rowOff>0</xdr:rowOff>
                  </from>
                  <to>
                    <xdr:col>5</xdr:col>
                    <xdr:colOff>19050</xdr:colOff>
                    <xdr:row>519</xdr:row>
                    <xdr:rowOff>19050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19</xdr:col>
                    <xdr:colOff>0</xdr:colOff>
                    <xdr:row>518</xdr:row>
                    <xdr:rowOff>0</xdr:rowOff>
                  </from>
                  <to>
                    <xdr:col>21</xdr:col>
                    <xdr:colOff>57150</xdr:colOff>
                    <xdr:row>519</xdr:row>
                    <xdr:rowOff>19050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5137"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5138"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5142" r:id="rId21" name="Check Box 22">
              <controlPr defaultSize="0" autoFill="0" autoLine="0" autoPict="0">
                <anchor moveWithCells="1" sizeWithCells="1">
                  <from>
                    <xdr:col>4</xdr:col>
                    <xdr:colOff>19050</xdr:colOff>
                    <xdr:row>526</xdr:row>
                    <xdr:rowOff>0</xdr:rowOff>
                  </from>
                  <to>
                    <xdr:col>13</xdr:col>
                    <xdr:colOff>95250</xdr:colOff>
                    <xdr:row>527</xdr:row>
                    <xdr:rowOff>19050</xdr:rowOff>
                  </to>
                </anchor>
              </controlPr>
            </control>
          </mc:Choice>
        </mc:AlternateContent>
        <mc:AlternateContent xmlns:mc="http://schemas.openxmlformats.org/markup-compatibility/2006">
          <mc:Choice Requires="x14">
            <control shapeId="5143" r:id="rId22" name="Check Box 23">
              <controlPr defaultSize="0" autoFill="0" autoLine="0" autoPict="0">
                <anchor moveWithCells="1" sizeWithCells="1">
                  <from>
                    <xdr:col>4</xdr:col>
                    <xdr:colOff>19050</xdr:colOff>
                    <xdr:row>526</xdr:row>
                    <xdr:rowOff>180975</xdr:rowOff>
                  </from>
                  <to>
                    <xdr:col>13</xdr:col>
                    <xdr:colOff>95250</xdr:colOff>
                    <xdr:row>528</xdr:row>
                    <xdr:rowOff>9525</xdr:rowOff>
                  </to>
                </anchor>
              </controlPr>
            </control>
          </mc:Choice>
        </mc:AlternateContent>
        <mc:AlternateContent xmlns:mc="http://schemas.openxmlformats.org/markup-compatibility/2006">
          <mc:Choice Requires="x14">
            <control shapeId="5144" r:id="rId23" name="Check Box 24">
              <controlPr defaultSize="0" autoFill="0" autoLine="0" autoPict="0">
                <anchor moveWithCells="1" sizeWithCells="1">
                  <from>
                    <xdr:col>4</xdr:col>
                    <xdr:colOff>19050</xdr:colOff>
                    <xdr:row>528</xdr:row>
                    <xdr:rowOff>0</xdr:rowOff>
                  </from>
                  <to>
                    <xdr:col>13</xdr:col>
                    <xdr:colOff>114300</xdr:colOff>
                    <xdr:row>529</xdr:row>
                    <xdr:rowOff>19050</xdr:rowOff>
                  </to>
                </anchor>
              </controlPr>
            </control>
          </mc:Choice>
        </mc:AlternateContent>
        <mc:AlternateContent xmlns:mc="http://schemas.openxmlformats.org/markup-compatibility/2006">
          <mc:Choice Requires="x14">
            <control shapeId="5145" r:id="rId24" name="Check Box 25">
              <controlPr defaultSize="0" autoFill="0" autoLine="0" autoPict="0">
                <anchor moveWithCells="1" sizeWithCells="1">
                  <from>
                    <xdr:col>4</xdr:col>
                    <xdr:colOff>19050</xdr:colOff>
                    <xdr:row>529</xdr:row>
                    <xdr:rowOff>0</xdr:rowOff>
                  </from>
                  <to>
                    <xdr:col>19</xdr:col>
                    <xdr:colOff>47625</xdr:colOff>
                    <xdr:row>530</xdr:row>
                    <xdr:rowOff>19050</xdr:rowOff>
                  </to>
                </anchor>
              </controlPr>
            </control>
          </mc:Choice>
        </mc:AlternateContent>
        <mc:AlternateContent xmlns:mc="http://schemas.openxmlformats.org/markup-compatibility/2006">
          <mc:Choice Requires="x14">
            <control shapeId="5146" r:id="rId25" name="Check Box 26">
              <controlPr defaultSize="0" autoFill="0" autoLine="0" autoPict="0">
                <anchor moveWithCells="1" sizeWithCells="1">
                  <from>
                    <xdr:col>4</xdr:col>
                    <xdr:colOff>19050</xdr:colOff>
                    <xdr:row>529</xdr:row>
                    <xdr:rowOff>190500</xdr:rowOff>
                  </from>
                  <to>
                    <xdr:col>19</xdr:col>
                    <xdr:colOff>47625</xdr:colOff>
                    <xdr:row>531</xdr:row>
                    <xdr:rowOff>9525</xdr:rowOff>
                  </to>
                </anchor>
              </controlPr>
            </control>
          </mc:Choice>
        </mc:AlternateContent>
        <mc:AlternateContent xmlns:mc="http://schemas.openxmlformats.org/markup-compatibility/2006">
          <mc:Choice Requires="x14">
            <control shapeId="5147" r:id="rId26" name="Check Box 27">
              <controlPr defaultSize="0" autoFill="0" autoLine="0" autoPict="0">
                <anchor moveWithCells="1" sizeWithCells="1">
                  <from>
                    <xdr:col>4</xdr:col>
                    <xdr:colOff>19050</xdr:colOff>
                    <xdr:row>531</xdr:row>
                    <xdr:rowOff>0</xdr:rowOff>
                  </from>
                  <to>
                    <xdr:col>19</xdr:col>
                    <xdr:colOff>76200</xdr:colOff>
                    <xdr:row>532</xdr:row>
                    <xdr:rowOff>19050</xdr:rowOff>
                  </to>
                </anchor>
              </controlPr>
            </control>
          </mc:Choice>
        </mc:AlternateContent>
        <mc:AlternateContent xmlns:mc="http://schemas.openxmlformats.org/markup-compatibility/2006">
          <mc:Choice Requires="x14">
            <control shapeId="5148" r:id="rId27" name="Check Box 28">
              <controlPr defaultSize="0" autoFill="0" autoLine="0" autoPict="0">
                <anchor moveWithCells="1" sizeWithCells="1">
                  <from>
                    <xdr:col>4</xdr:col>
                    <xdr:colOff>19050</xdr:colOff>
                    <xdr:row>532</xdr:row>
                    <xdr:rowOff>0</xdr:rowOff>
                  </from>
                  <to>
                    <xdr:col>13</xdr:col>
                    <xdr:colOff>95250</xdr:colOff>
                    <xdr:row>533</xdr:row>
                    <xdr:rowOff>19050</xdr:rowOff>
                  </to>
                </anchor>
              </controlPr>
            </control>
          </mc:Choice>
        </mc:AlternateContent>
        <mc:AlternateContent xmlns:mc="http://schemas.openxmlformats.org/markup-compatibility/2006">
          <mc:Choice Requires="x14">
            <control shapeId="5149" r:id="rId28" name="Check Box 29">
              <controlPr defaultSize="0" autoFill="0" autoLine="0" autoPict="0">
                <anchor moveWithCells="1" sizeWithCells="1">
                  <from>
                    <xdr:col>4</xdr:col>
                    <xdr:colOff>19050</xdr:colOff>
                    <xdr:row>532</xdr:row>
                    <xdr:rowOff>190500</xdr:rowOff>
                  </from>
                  <to>
                    <xdr:col>13</xdr:col>
                    <xdr:colOff>95250</xdr:colOff>
                    <xdr:row>534</xdr:row>
                    <xdr:rowOff>9525</xdr:rowOff>
                  </to>
                </anchor>
              </controlPr>
            </control>
          </mc:Choice>
        </mc:AlternateContent>
        <mc:AlternateContent xmlns:mc="http://schemas.openxmlformats.org/markup-compatibility/2006">
          <mc:Choice Requires="x14">
            <control shapeId="5150" r:id="rId29" name="Check Box 30">
              <controlPr defaultSize="0" autoFill="0" autoLine="0" autoPict="0">
                <anchor moveWithCells="1" sizeWithCells="1">
                  <from>
                    <xdr:col>4</xdr:col>
                    <xdr:colOff>19050</xdr:colOff>
                    <xdr:row>534</xdr:row>
                    <xdr:rowOff>0</xdr:rowOff>
                  </from>
                  <to>
                    <xdr:col>13</xdr:col>
                    <xdr:colOff>114300</xdr:colOff>
                    <xdr:row>535</xdr:row>
                    <xdr:rowOff>19050</xdr:rowOff>
                  </to>
                </anchor>
              </controlPr>
            </control>
          </mc:Choice>
        </mc:AlternateContent>
        <mc:AlternateContent xmlns:mc="http://schemas.openxmlformats.org/markup-compatibility/2006">
          <mc:Choice Requires="x14">
            <control shapeId="5151" r:id="rId30" name="Check Box 31">
              <controlPr defaultSize="0" autoFill="0" autoLine="0" autoPict="0">
                <anchor moveWithCells="1" sizeWithCells="1">
                  <from>
                    <xdr:col>4</xdr:col>
                    <xdr:colOff>19050</xdr:colOff>
                    <xdr:row>535</xdr:row>
                    <xdr:rowOff>0</xdr:rowOff>
                  </from>
                  <to>
                    <xdr:col>13</xdr:col>
                    <xdr:colOff>95250</xdr:colOff>
                    <xdr:row>536</xdr:row>
                    <xdr:rowOff>19050</xdr:rowOff>
                  </to>
                </anchor>
              </controlPr>
            </control>
          </mc:Choice>
        </mc:AlternateContent>
        <mc:AlternateContent xmlns:mc="http://schemas.openxmlformats.org/markup-compatibility/2006">
          <mc:Choice Requires="x14">
            <control shapeId="5152" r:id="rId31" name="Check Box 32">
              <controlPr defaultSize="0" autoFill="0" autoLine="0" autoPict="0">
                <anchor moveWithCells="1" sizeWithCells="1">
                  <from>
                    <xdr:col>4</xdr:col>
                    <xdr:colOff>19050</xdr:colOff>
                    <xdr:row>535</xdr:row>
                    <xdr:rowOff>190500</xdr:rowOff>
                  </from>
                  <to>
                    <xdr:col>13</xdr:col>
                    <xdr:colOff>95250</xdr:colOff>
                    <xdr:row>537</xdr:row>
                    <xdr:rowOff>9525</xdr:rowOff>
                  </to>
                </anchor>
              </controlPr>
            </control>
          </mc:Choice>
        </mc:AlternateContent>
        <mc:AlternateContent xmlns:mc="http://schemas.openxmlformats.org/markup-compatibility/2006">
          <mc:Choice Requires="x14">
            <control shapeId="5153" r:id="rId32" name="Check Box 33">
              <controlPr defaultSize="0" autoFill="0" autoLine="0" autoPict="0">
                <anchor moveWithCells="1" sizeWithCells="1">
                  <from>
                    <xdr:col>4</xdr:col>
                    <xdr:colOff>19050</xdr:colOff>
                    <xdr:row>537</xdr:row>
                    <xdr:rowOff>0</xdr:rowOff>
                  </from>
                  <to>
                    <xdr:col>13</xdr:col>
                    <xdr:colOff>114300</xdr:colOff>
                    <xdr:row>538</xdr:row>
                    <xdr:rowOff>19050</xdr:rowOff>
                  </to>
                </anchor>
              </controlPr>
            </control>
          </mc:Choice>
        </mc:AlternateContent>
        <mc:AlternateContent xmlns:mc="http://schemas.openxmlformats.org/markup-compatibility/2006">
          <mc:Choice Requires="x14">
            <control shapeId="5158" r:id="rId33" name="Check Box 38">
              <controlPr defaultSize="0" autoFill="0" autoLine="0" autoPict="0">
                <anchor moveWithCells="1" sizeWithCells="1">
                  <from>
                    <xdr:col>3</xdr:col>
                    <xdr:colOff>47625</xdr:colOff>
                    <xdr:row>569</xdr:row>
                    <xdr:rowOff>171450</xdr:rowOff>
                  </from>
                  <to>
                    <xdr:col>15</xdr:col>
                    <xdr:colOff>76200</xdr:colOff>
                    <xdr:row>571</xdr:row>
                    <xdr:rowOff>0</xdr:rowOff>
                  </to>
                </anchor>
              </controlPr>
            </control>
          </mc:Choice>
        </mc:AlternateContent>
        <mc:AlternateContent xmlns:mc="http://schemas.openxmlformats.org/markup-compatibility/2006">
          <mc:Choice Requires="x14">
            <control shapeId="5159" r:id="rId34" name="Check Box 39">
              <controlPr defaultSize="0" autoFill="0" autoLine="0" autoPict="0">
                <anchor moveWithCells="1" sizeWithCells="1">
                  <from>
                    <xdr:col>3</xdr:col>
                    <xdr:colOff>47625</xdr:colOff>
                    <xdr:row>570</xdr:row>
                    <xdr:rowOff>161925</xdr:rowOff>
                  </from>
                  <to>
                    <xdr:col>15</xdr:col>
                    <xdr:colOff>57150</xdr:colOff>
                    <xdr:row>571</xdr:row>
                    <xdr:rowOff>180975</xdr:rowOff>
                  </to>
                </anchor>
              </controlPr>
            </control>
          </mc:Choice>
        </mc:AlternateContent>
        <mc:AlternateContent xmlns:mc="http://schemas.openxmlformats.org/markup-compatibility/2006">
          <mc:Choice Requires="x14">
            <control shapeId="5160" r:id="rId35" name="Check Box 40">
              <controlPr defaultSize="0" autoFill="0" autoLine="0" autoPict="0">
                <anchor moveWithCells="1" sizeWithCells="1">
                  <from>
                    <xdr:col>3</xdr:col>
                    <xdr:colOff>47625</xdr:colOff>
                    <xdr:row>571</xdr:row>
                    <xdr:rowOff>152400</xdr:rowOff>
                  </from>
                  <to>
                    <xdr:col>14</xdr:col>
                    <xdr:colOff>76200</xdr:colOff>
                    <xdr:row>573</xdr:row>
                    <xdr:rowOff>0</xdr:rowOff>
                  </to>
                </anchor>
              </controlPr>
            </control>
          </mc:Choice>
        </mc:AlternateContent>
        <mc:AlternateContent xmlns:mc="http://schemas.openxmlformats.org/markup-compatibility/2006">
          <mc:Choice Requires="x14">
            <control shapeId="5161" r:id="rId36" name="Check Box 41">
              <controlPr defaultSize="0" autoFill="0" autoLine="0" autoPict="0">
                <anchor moveWithCells="1" sizeWithCells="1">
                  <from>
                    <xdr:col>3</xdr:col>
                    <xdr:colOff>57150</xdr:colOff>
                    <xdr:row>572</xdr:row>
                    <xdr:rowOff>180975</xdr:rowOff>
                  </from>
                  <to>
                    <xdr:col>15</xdr:col>
                    <xdr:colOff>95250</xdr:colOff>
                    <xdr:row>574</xdr:row>
                    <xdr:rowOff>9525</xdr:rowOff>
                  </to>
                </anchor>
              </controlPr>
            </control>
          </mc:Choice>
        </mc:AlternateContent>
        <mc:AlternateContent xmlns:mc="http://schemas.openxmlformats.org/markup-compatibility/2006">
          <mc:Choice Requires="x14">
            <control shapeId="5162" r:id="rId37" name="Check Box 42">
              <controlPr defaultSize="0" autoFill="0" autoLine="0" autoPict="0">
                <anchor moveWithCells="1" sizeWithCells="1">
                  <from>
                    <xdr:col>3</xdr:col>
                    <xdr:colOff>57150</xdr:colOff>
                    <xdr:row>573</xdr:row>
                    <xdr:rowOff>171450</xdr:rowOff>
                  </from>
                  <to>
                    <xdr:col>15</xdr:col>
                    <xdr:colOff>76200</xdr:colOff>
                    <xdr:row>575</xdr:row>
                    <xdr:rowOff>0</xdr:rowOff>
                  </to>
                </anchor>
              </controlPr>
            </control>
          </mc:Choice>
        </mc:AlternateContent>
        <mc:AlternateContent xmlns:mc="http://schemas.openxmlformats.org/markup-compatibility/2006">
          <mc:Choice Requires="x14">
            <control shapeId="5163" r:id="rId38" name="Check Box 43">
              <controlPr defaultSize="0" autoFill="0" autoLine="0" autoPict="0">
                <anchor moveWithCells="1" sizeWithCells="1">
                  <from>
                    <xdr:col>3</xdr:col>
                    <xdr:colOff>57150</xdr:colOff>
                    <xdr:row>574</xdr:row>
                    <xdr:rowOff>161925</xdr:rowOff>
                  </from>
                  <to>
                    <xdr:col>14</xdr:col>
                    <xdr:colOff>95250</xdr:colOff>
                    <xdr:row>576</xdr:row>
                    <xdr:rowOff>9525</xdr:rowOff>
                  </to>
                </anchor>
              </controlPr>
            </control>
          </mc:Choice>
        </mc:AlternateContent>
        <mc:AlternateContent xmlns:mc="http://schemas.openxmlformats.org/markup-compatibility/2006">
          <mc:Choice Requires="x14">
            <control shapeId="5164" r:id="rId39" name="Check Box 44">
              <controlPr defaultSize="0" autoFill="0" autoLine="0" autoPict="0">
                <anchor moveWithCells="1">
                  <from>
                    <xdr:col>2</xdr:col>
                    <xdr:colOff>47625</xdr:colOff>
                    <xdr:row>643</xdr:row>
                    <xdr:rowOff>161925</xdr:rowOff>
                  </from>
                  <to>
                    <xdr:col>20</xdr:col>
                    <xdr:colOff>0</xdr:colOff>
                    <xdr:row>645</xdr:row>
                    <xdr:rowOff>28575</xdr:rowOff>
                  </to>
                </anchor>
              </controlPr>
            </control>
          </mc:Choice>
        </mc:AlternateContent>
        <mc:AlternateContent xmlns:mc="http://schemas.openxmlformats.org/markup-compatibility/2006">
          <mc:Choice Requires="x14">
            <control shapeId="5165" r:id="rId40" name="Check Box 45">
              <controlPr defaultSize="0" autoFill="0" autoLine="0" autoPict="0">
                <anchor moveWithCells="1">
                  <from>
                    <xdr:col>2</xdr:col>
                    <xdr:colOff>47625</xdr:colOff>
                    <xdr:row>645</xdr:row>
                    <xdr:rowOff>9525</xdr:rowOff>
                  </from>
                  <to>
                    <xdr:col>19</xdr:col>
                    <xdr:colOff>28575</xdr:colOff>
                    <xdr:row>646</xdr:row>
                    <xdr:rowOff>47625</xdr:rowOff>
                  </to>
                </anchor>
              </controlPr>
            </control>
          </mc:Choice>
        </mc:AlternateContent>
        <mc:AlternateContent xmlns:mc="http://schemas.openxmlformats.org/markup-compatibility/2006">
          <mc:Choice Requires="x14">
            <control shapeId="5166" r:id="rId41" name="Check Box 46">
              <controlPr defaultSize="0" autoFill="0" autoLine="0" autoPict="0">
                <anchor moveWithCells="1" sizeWithCells="1">
                  <from>
                    <xdr:col>3</xdr:col>
                    <xdr:colOff>0</xdr:colOff>
                    <xdr:row>297</xdr:row>
                    <xdr:rowOff>142875</xdr:rowOff>
                  </from>
                  <to>
                    <xdr:col>10</xdr:col>
                    <xdr:colOff>19050</xdr:colOff>
                    <xdr:row>299</xdr:row>
                    <xdr:rowOff>9525</xdr:rowOff>
                  </to>
                </anchor>
              </controlPr>
            </control>
          </mc:Choice>
        </mc:AlternateContent>
        <mc:AlternateContent xmlns:mc="http://schemas.openxmlformats.org/markup-compatibility/2006">
          <mc:Choice Requires="x14">
            <control shapeId="5167" r:id="rId42" name="Check Box 47">
              <controlPr defaultSize="0" autoFill="0" autoLine="0" autoPict="0">
                <anchor moveWithCells="1" sizeWithCells="1">
                  <from>
                    <xdr:col>3</xdr:col>
                    <xdr:colOff>0</xdr:colOff>
                    <xdr:row>298</xdr:row>
                    <xdr:rowOff>142875</xdr:rowOff>
                  </from>
                  <to>
                    <xdr:col>9</xdr:col>
                    <xdr:colOff>28575</xdr:colOff>
                    <xdr:row>300</xdr:row>
                    <xdr:rowOff>9525</xdr:rowOff>
                  </to>
                </anchor>
              </controlPr>
            </control>
          </mc:Choice>
        </mc:AlternateContent>
        <mc:AlternateContent xmlns:mc="http://schemas.openxmlformats.org/markup-compatibility/2006">
          <mc:Choice Requires="x14">
            <control shapeId="5168" r:id="rId43" name="Check Box 48">
              <controlPr defaultSize="0" autoFill="0" autoLine="0" autoPict="0">
                <anchor moveWithCells="1" sizeWithCells="1">
                  <from>
                    <xdr:col>3</xdr:col>
                    <xdr:colOff>0</xdr:colOff>
                    <xdr:row>299</xdr:row>
                    <xdr:rowOff>152400</xdr:rowOff>
                  </from>
                  <to>
                    <xdr:col>8</xdr:col>
                    <xdr:colOff>171450</xdr:colOff>
                    <xdr:row>301</xdr:row>
                    <xdr:rowOff>19050</xdr:rowOff>
                  </to>
                </anchor>
              </controlPr>
            </control>
          </mc:Choice>
        </mc:AlternateContent>
        <mc:AlternateContent xmlns:mc="http://schemas.openxmlformats.org/markup-compatibility/2006">
          <mc:Choice Requires="x14">
            <control shapeId="5169" r:id="rId44" name="Check Box 49">
              <controlPr defaultSize="0" autoFill="0" autoLine="0" autoPict="0">
                <anchor moveWithCells="1" sizeWithCells="1">
                  <from>
                    <xdr:col>29</xdr:col>
                    <xdr:colOff>133350</xdr:colOff>
                    <xdr:row>301</xdr:row>
                    <xdr:rowOff>152400</xdr:rowOff>
                  </from>
                  <to>
                    <xdr:col>38</xdr:col>
                    <xdr:colOff>28575</xdr:colOff>
                    <xdr:row>303</xdr:row>
                    <xdr:rowOff>19050</xdr:rowOff>
                  </to>
                </anchor>
              </controlPr>
            </control>
          </mc:Choice>
        </mc:AlternateContent>
        <mc:AlternateContent xmlns:mc="http://schemas.openxmlformats.org/markup-compatibility/2006">
          <mc:Choice Requires="x14">
            <control shapeId="5170" r:id="rId45" name="Check Box 50">
              <controlPr defaultSize="0" autoFill="0" autoLine="0" autoPict="0">
                <anchor moveWithCells="1" sizeWithCells="1">
                  <from>
                    <xdr:col>29</xdr:col>
                    <xdr:colOff>133350</xdr:colOff>
                    <xdr:row>302</xdr:row>
                    <xdr:rowOff>152400</xdr:rowOff>
                  </from>
                  <to>
                    <xdr:col>36</xdr:col>
                    <xdr:colOff>66675</xdr:colOff>
                    <xdr:row>304</xdr:row>
                    <xdr:rowOff>19050</xdr:rowOff>
                  </to>
                </anchor>
              </controlPr>
            </control>
          </mc:Choice>
        </mc:AlternateContent>
        <mc:AlternateContent xmlns:mc="http://schemas.openxmlformats.org/markup-compatibility/2006">
          <mc:Choice Requires="x14">
            <control shapeId="5171" r:id="rId46" name="Check Box 51">
              <controlPr defaultSize="0" autoFill="0" autoLine="0" autoPict="0">
                <anchor moveWithCells="1" sizeWithCells="1">
                  <from>
                    <xdr:col>29</xdr:col>
                    <xdr:colOff>133350</xdr:colOff>
                    <xdr:row>303</xdr:row>
                    <xdr:rowOff>161925</xdr:rowOff>
                  </from>
                  <to>
                    <xdr:col>36</xdr:col>
                    <xdr:colOff>19050</xdr:colOff>
                    <xdr:row>305</xdr:row>
                    <xdr:rowOff>28575</xdr:rowOff>
                  </to>
                </anchor>
              </controlPr>
            </control>
          </mc:Choice>
        </mc:AlternateContent>
        <mc:AlternateContent xmlns:mc="http://schemas.openxmlformats.org/markup-compatibility/2006">
          <mc:Choice Requires="x14">
            <control shapeId="5172" r:id="rId47" name="Check Box 52">
              <controlPr defaultSize="0" autoFill="0" autoLine="0" autoPict="0">
                <anchor moveWithCells="1" sizeWithCells="1">
                  <from>
                    <xdr:col>3</xdr:col>
                    <xdr:colOff>0</xdr:colOff>
                    <xdr:row>301</xdr:row>
                    <xdr:rowOff>142875</xdr:rowOff>
                  </from>
                  <to>
                    <xdr:col>10</xdr:col>
                    <xdr:colOff>19050</xdr:colOff>
                    <xdr:row>303</xdr:row>
                    <xdr:rowOff>9525</xdr:rowOff>
                  </to>
                </anchor>
              </controlPr>
            </control>
          </mc:Choice>
        </mc:AlternateContent>
        <mc:AlternateContent xmlns:mc="http://schemas.openxmlformats.org/markup-compatibility/2006">
          <mc:Choice Requires="x14">
            <control shapeId="5173" r:id="rId48" name="Check Box 53">
              <controlPr defaultSize="0" autoFill="0" autoLine="0" autoPict="0">
                <anchor moveWithCells="1" sizeWithCells="1">
                  <from>
                    <xdr:col>3</xdr:col>
                    <xdr:colOff>0</xdr:colOff>
                    <xdr:row>302</xdr:row>
                    <xdr:rowOff>142875</xdr:rowOff>
                  </from>
                  <to>
                    <xdr:col>9</xdr:col>
                    <xdr:colOff>28575</xdr:colOff>
                    <xdr:row>304</xdr:row>
                    <xdr:rowOff>9525</xdr:rowOff>
                  </to>
                </anchor>
              </controlPr>
            </control>
          </mc:Choice>
        </mc:AlternateContent>
        <mc:AlternateContent xmlns:mc="http://schemas.openxmlformats.org/markup-compatibility/2006">
          <mc:Choice Requires="x14">
            <control shapeId="5174" r:id="rId49" name="Check Box 54">
              <controlPr defaultSize="0" autoFill="0" autoLine="0" autoPict="0">
                <anchor moveWithCells="1" sizeWithCells="1">
                  <from>
                    <xdr:col>3</xdr:col>
                    <xdr:colOff>0</xdr:colOff>
                    <xdr:row>303</xdr:row>
                    <xdr:rowOff>152400</xdr:rowOff>
                  </from>
                  <to>
                    <xdr:col>8</xdr:col>
                    <xdr:colOff>171450</xdr:colOff>
                    <xdr:row>305</xdr:row>
                    <xdr:rowOff>19050</xdr:rowOff>
                  </to>
                </anchor>
              </controlPr>
            </control>
          </mc:Choice>
        </mc:AlternateContent>
        <mc:AlternateContent xmlns:mc="http://schemas.openxmlformats.org/markup-compatibility/2006">
          <mc:Choice Requires="x14">
            <control shapeId="5175" r:id="rId50" name="Check Box 55">
              <controlPr defaultSize="0" autoFill="0" autoLine="0" autoPict="0">
                <anchor moveWithCells="1" sizeWithCells="1">
                  <from>
                    <xdr:col>29</xdr:col>
                    <xdr:colOff>133350</xdr:colOff>
                    <xdr:row>305</xdr:row>
                    <xdr:rowOff>152400</xdr:rowOff>
                  </from>
                  <to>
                    <xdr:col>38</xdr:col>
                    <xdr:colOff>28575</xdr:colOff>
                    <xdr:row>307</xdr:row>
                    <xdr:rowOff>19050</xdr:rowOff>
                  </to>
                </anchor>
              </controlPr>
            </control>
          </mc:Choice>
        </mc:AlternateContent>
        <mc:AlternateContent xmlns:mc="http://schemas.openxmlformats.org/markup-compatibility/2006">
          <mc:Choice Requires="x14">
            <control shapeId="5176" r:id="rId51" name="Check Box 56">
              <controlPr defaultSize="0" autoFill="0" autoLine="0" autoPict="0">
                <anchor moveWithCells="1" sizeWithCells="1">
                  <from>
                    <xdr:col>29</xdr:col>
                    <xdr:colOff>133350</xdr:colOff>
                    <xdr:row>306</xdr:row>
                    <xdr:rowOff>152400</xdr:rowOff>
                  </from>
                  <to>
                    <xdr:col>36</xdr:col>
                    <xdr:colOff>66675</xdr:colOff>
                    <xdr:row>308</xdr:row>
                    <xdr:rowOff>19050</xdr:rowOff>
                  </to>
                </anchor>
              </controlPr>
            </control>
          </mc:Choice>
        </mc:AlternateContent>
        <mc:AlternateContent xmlns:mc="http://schemas.openxmlformats.org/markup-compatibility/2006">
          <mc:Choice Requires="x14">
            <control shapeId="5177" r:id="rId52" name="Check Box 57">
              <controlPr defaultSize="0" autoFill="0" autoLine="0" autoPict="0">
                <anchor moveWithCells="1" sizeWithCells="1">
                  <from>
                    <xdr:col>29</xdr:col>
                    <xdr:colOff>133350</xdr:colOff>
                    <xdr:row>307</xdr:row>
                    <xdr:rowOff>161925</xdr:rowOff>
                  </from>
                  <to>
                    <xdr:col>36</xdr:col>
                    <xdr:colOff>19050</xdr:colOff>
                    <xdr:row>309</xdr:row>
                    <xdr:rowOff>28575</xdr:rowOff>
                  </to>
                </anchor>
              </controlPr>
            </control>
          </mc:Choice>
        </mc:AlternateContent>
        <mc:AlternateContent xmlns:mc="http://schemas.openxmlformats.org/markup-compatibility/2006">
          <mc:Choice Requires="x14">
            <control shapeId="5178" r:id="rId53" name="Check Box 58">
              <controlPr defaultSize="0" autoFill="0" autoLine="0" autoPict="0">
                <anchor moveWithCells="1" sizeWithCells="1">
                  <from>
                    <xdr:col>3</xdr:col>
                    <xdr:colOff>0</xdr:colOff>
                    <xdr:row>305</xdr:row>
                    <xdr:rowOff>142875</xdr:rowOff>
                  </from>
                  <to>
                    <xdr:col>10</xdr:col>
                    <xdr:colOff>19050</xdr:colOff>
                    <xdr:row>307</xdr:row>
                    <xdr:rowOff>9525</xdr:rowOff>
                  </to>
                </anchor>
              </controlPr>
            </control>
          </mc:Choice>
        </mc:AlternateContent>
        <mc:AlternateContent xmlns:mc="http://schemas.openxmlformats.org/markup-compatibility/2006">
          <mc:Choice Requires="x14">
            <control shapeId="5179" r:id="rId54" name="Check Box 59">
              <controlPr defaultSize="0" autoFill="0" autoLine="0" autoPict="0">
                <anchor moveWithCells="1" sizeWithCells="1">
                  <from>
                    <xdr:col>3</xdr:col>
                    <xdr:colOff>0</xdr:colOff>
                    <xdr:row>306</xdr:row>
                    <xdr:rowOff>142875</xdr:rowOff>
                  </from>
                  <to>
                    <xdr:col>9</xdr:col>
                    <xdr:colOff>28575</xdr:colOff>
                    <xdr:row>308</xdr:row>
                    <xdr:rowOff>9525</xdr:rowOff>
                  </to>
                </anchor>
              </controlPr>
            </control>
          </mc:Choice>
        </mc:AlternateContent>
        <mc:AlternateContent xmlns:mc="http://schemas.openxmlformats.org/markup-compatibility/2006">
          <mc:Choice Requires="x14">
            <control shapeId="5180" r:id="rId55" name="Check Box 60">
              <controlPr defaultSize="0" autoFill="0" autoLine="0" autoPict="0">
                <anchor moveWithCells="1" sizeWithCells="1">
                  <from>
                    <xdr:col>3</xdr:col>
                    <xdr:colOff>0</xdr:colOff>
                    <xdr:row>307</xdr:row>
                    <xdr:rowOff>152400</xdr:rowOff>
                  </from>
                  <to>
                    <xdr:col>8</xdr:col>
                    <xdr:colOff>171450</xdr:colOff>
                    <xdr:row>309</xdr:row>
                    <xdr:rowOff>19050</xdr:rowOff>
                  </to>
                </anchor>
              </controlPr>
            </control>
          </mc:Choice>
        </mc:AlternateContent>
        <mc:AlternateContent xmlns:mc="http://schemas.openxmlformats.org/markup-compatibility/2006">
          <mc:Choice Requires="x14">
            <control shapeId="5181" r:id="rId56" name="Check Box 61">
              <controlPr defaultSize="0" autoFill="0" autoLine="0" autoPict="0">
                <anchor moveWithCells="1" sizeWithCells="1">
                  <from>
                    <xdr:col>29</xdr:col>
                    <xdr:colOff>133350</xdr:colOff>
                    <xdr:row>309</xdr:row>
                    <xdr:rowOff>152400</xdr:rowOff>
                  </from>
                  <to>
                    <xdr:col>38</xdr:col>
                    <xdr:colOff>28575</xdr:colOff>
                    <xdr:row>311</xdr:row>
                    <xdr:rowOff>19050</xdr:rowOff>
                  </to>
                </anchor>
              </controlPr>
            </control>
          </mc:Choice>
        </mc:AlternateContent>
        <mc:AlternateContent xmlns:mc="http://schemas.openxmlformats.org/markup-compatibility/2006">
          <mc:Choice Requires="x14">
            <control shapeId="5182" r:id="rId57" name="Check Box 62">
              <controlPr defaultSize="0" autoFill="0" autoLine="0" autoPict="0">
                <anchor moveWithCells="1" sizeWithCells="1">
                  <from>
                    <xdr:col>29</xdr:col>
                    <xdr:colOff>133350</xdr:colOff>
                    <xdr:row>310</xdr:row>
                    <xdr:rowOff>152400</xdr:rowOff>
                  </from>
                  <to>
                    <xdr:col>36</xdr:col>
                    <xdr:colOff>66675</xdr:colOff>
                    <xdr:row>312</xdr:row>
                    <xdr:rowOff>19050</xdr:rowOff>
                  </to>
                </anchor>
              </controlPr>
            </control>
          </mc:Choice>
        </mc:AlternateContent>
        <mc:AlternateContent xmlns:mc="http://schemas.openxmlformats.org/markup-compatibility/2006">
          <mc:Choice Requires="x14">
            <control shapeId="5183" r:id="rId58" name="Check Box 63">
              <controlPr defaultSize="0" autoFill="0" autoLine="0" autoPict="0">
                <anchor moveWithCells="1" sizeWithCells="1">
                  <from>
                    <xdr:col>29</xdr:col>
                    <xdr:colOff>133350</xdr:colOff>
                    <xdr:row>311</xdr:row>
                    <xdr:rowOff>161925</xdr:rowOff>
                  </from>
                  <to>
                    <xdr:col>36</xdr:col>
                    <xdr:colOff>19050</xdr:colOff>
                    <xdr:row>313</xdr:row>
                    <xdr:rowOff>28575</xdr:rowOff>
                  </to>
                </anchor>
              </controlPr>
            </control>
          </mc:Choice>
        </mc:AlternateContent>
        <mc:AlternateContent xmlns:mc="http://schemas.openxmlformats.org/markup-compatibility/2006">
          <mc:Choice Requires="x14">
            <control shapeId="5184" r:id="rId59" name="Check Box 64">
              <controlPr defaultSize="0" autoFill="0" autoLine="0" autoPict="0">
                <anchor moveWithCells="1" sizeWithCells="1">
                  <from>
                    <xdr:col>3</xdr:col>
                    <xdr:colOff>0</xdr:colOff>
                    <xdr:row>309</xdr:row>
                    <xdr:rowOff>142875</xdr:rowOff>
                  </from>
                  <to>
                    <xdr:col>10</xdr:col>
                    <xdr:colOff>19050</xdr:colOff>
                    <xdr:row>311</xdr:row>
                    <xdr:rowOff>9525</xdr:rowOff>
                  </to>
                </anchor>
              </controlPr>
            </control>
          </mc:Choice>
        </mc:AlternateContent>
        <mc:AlternateContent xmlns:mc="http://schemas.openxmlformats.org/markup-compatibility/2006">
          <mc:Choice Requires="x14">
            <control shapeId="5185" r:id="rId60" name="Check Box 65">
              <controlPr defaultSize="0" autoFill="0" autoLine="0" autoPict="0">
                <anchor moveWithCells="1" sizeWithCells="1">
                  <from>
                    <xdr:col>3</xdr:col>
                    <xdr:colOff>0</xdr:colOff>
                    <xdr:row>310</xdr:row>
                    <xdr:rowOff>142875</xdr:rowOff>
                  </from>
                  <to>
                    <xdr:col>9</xdr:col>
                    <xdr:colOff>28575</xdr:colOff>
                    <xdr:row>312</xdr:row>
                    <xdr:rowOff>9525</xdr:rowOff>
                  </to>
                </anchor>
              </controlPr>
            </control>
          </mc:Choice>
        </mc:AlternateContent>
        <mc:AlternateContent xmlns:mc="http://schemas.openxmlformats.org/markup-compatibility/2006">
          <mc:Choice Requires="x14">
            <control shapeId="5186" r:id="rId61" name="Check Box 66">
              <controlPr defaultSize="0" autoFill="0" autoLine="0" autoPict="0">
                <anchor moveWithCells="1" sizeWithCells="1">
                  <from>
                    <xdr:col>3</xdr:col>
                    <xdr:colOff>0</xdr:colOff>
                    <xdr:row>311</xdr:row>
                    <xdr:rowOff>152400</xdr:rowOff>
                  </from>
                  <to>
                    <xdr:col>8</xdr:col>
                    <xdr:colOff>171450</xdr:colOff>
                    <xdr:row>313</xdr:row>
                    <xdr:rowOff>19050</xdr:rowOff>
                  </to>
                </anchor>
              </controlPr>
            </control>
          </mc:Choice>
        </mc:AlternateContent>
        <mc:AlternateContent xmlns:mc="http://schemas.openxmlformats.org/markup-compatibility/2006">
          <mc:Choice Requires="x14">
            <control shapeId="5187" r:id="rId62" name="Check Box 67">
              <controlPr defaultSize="0" autoFill="0" autoLine="0" autoPict="0">
                <anchor moveWithCells="1" sizeWithCells="1">
                  <from>
                    <xdr:col>29</xdr:col>
                    <xdr:colOff>133350</xdr:colOff>
                    <xdr:row>313</xdr:row>
                    <xdr:rowOff>152400</xdr:rowOff>
                  </from>
                  <to>
                    <xdr:col>38</xdr:col>
                    <xdr:colOff>28575</xdr:colOff>
                    <xdr:row>315</xdr:row>
                    <xdr:rowOff>19050</xdr:rowOff>
                  </to>
                </anchor>
              </controlPr>
            </control>
          </mc:Choice>
        </mc:AlternateContent>
        <mc:AlternateContent xmlns:mc="http://schemas.openxmlformats.org/markup-compatibility/2006">
          <mc:Choice Requires="x14">
            <control shapeId="5188" r:id="rId63" name="Check Box 68">
              <controlPr defaultSize="0" autoFill="0" autoLine="0" autoPict="0">
                <anchor moveWithCells="1" sizeWithCells="1">
                  <from>
                    <xdr:col>29</xdr:col>
                    <xdr:colOff>133350</xdr:colOff>
                    <xdr:row>314</xdr:row>
                    <xdr:rowOff>152400</xdr:rowOff>
                  </from>
                  <to>
                    <xdr:col>36</xdr:col>
                    <xdr:colOff>66675</xdr:colOff>
                    <xdr:row>316</xdr:row>
                    <xdr:rowOff>19050</xdr:rowOff>
                  </to>
                </anchor>
              </controlPr>
            </control>
          </mc:Choice>
        </mc:AlternateContent>
        <mc:AlternateContent xmlns:mc="http://schemas.openxmlformats.org/markup-compatibility/2006">
          <mc:Choice Requires="x14">
            <control shapeId="5189" r:id="rId64" name="Check Box 69">
              <controlPr defaultSize="0" autoFill="0" autoLine="0" autoPict="0">
                <anchor moveWithCells="1" sizeWithCells="1">
                  <from>
                    <xdr:col>29</xdr:col>
                    <xdr:colOff>133350</xdr:colOff>
                    <xdr:row>315</xdr:row>
                    <xdr:rowOff>161925</xdr:rowOff>
                  </from>
                  <to>
                    <xdr:col>36</xdr:col>
                    <xdr:colOff>19050</xdr:colOff>
                    <xdr:row>317</xdr:row>
                    <xdr:rowOff>28575</xdr:rowOff>
                  </to>
                </anchor>
              </controlPr>
            </control>
          </mc:Choice>
        </mc:AlternateContent>
        <mc:AlternateContent xmlns:mc="http://schemas.openxmlformats.org/markup-compatibility/2006">
          <mc:Choice Requires="x14">
            <control shapeId="5190" r:id="rId65" name="Check Box 70">
              <controlPr defaultSize="0" autoFill="0" autoLine="0" autoPict="0">
                <anchor moveWithCells="1" sizeWithCells="1">
                  <from>
                    <xdr:col>3</xdr:col>
                    <xdr:colOff>0</xdr:colOff>
                    <xdr:row>313</xdr:row>
                    <xdr:rowOff>142875</xdr:rowOff>
                  </from>
                  <to>
                    <xdr:col>10</xdr:col>
                    <xdr:colOff>19050</xdr:colOff>
                    <xdr:row>315</xdr:row>
                    <xdr:rowOff>9525</xdr:rowOff>
                  </to>
                </anchor>
              </controlPr>
            </control>
          </mc:Choice>
        </mc:AlternateContent>
        <mc:AlternateContent xmlns:mc="http://schemas.openxmlformats.org/markup-compatibility/2006">
          <mc:Choice Requires="x14">
            <control shapeId="5191" r:id="rId66" name="Check Box 71">
              <controlPr defaultSize="0" autoFill="0" autoLine="0" autoPict="0">
                <anchor moveWithCells="1" sizeWithCells="1">
                  <from>
                    <xdr:col>3</xdr:col>
                    <xdr:colOff>0</xdr:colOff>
                    <xdr:row>314</xdr:row>
                    <xdr:rowOff>142875</xdr:rowOff>
                  </from>
                  <to>
                    <xdr:col>9</xdr:col>
                    <xdr:colOff>28575</xdr:colOff>
                    <xdr:row>316</xdr:row>
                    <xdr:rowOff>9525</xdr:rowOff>
                  </to>
                </anchor>
              </controlPr>
            </control>
          </mc:Choice>
        </mc:AlternateContent>
        <mc:AlternateContent xmlns:mc="http://schemas.openxmlformats.org/markup-compatibility/2006">
          <mc:Choice Requires="x14">
            <control shapeId="5192" r:id="rId67" name="Check Box 72">
              <controlPr defaultSize="0" autoFill="0" autoLine="0" autoPict="0">
                <anchor moveWithCells="1" sizeWithCells="1">
                  <from>
                    <xdr:col>3</xdr:col>
                    <xdr:colOff>0</xdr:colOff>
                    <xdr:row>315</xdr:row>
                    <xdr:rowOff>152400</xdr:rowOff>
                  </from>
                  <to>
                    <xdr:col>8</xdr:col>
                    <xdr:colOff>171450</xdr:colOff>
                    <xdr:row>317</xdr:row>
                    <xdr:rowOff>19050</xdr:rowOff>
                  </to>
                </anchor>
              </controlPr>
            </control>
          </mc:Choice>
        </mc:AlternateContent>
        <mc:AlternateContent xmlns:mc="http://schemas.openxmlformats.org/markup-compatibility/2006">
          <mc:Choice Requires="x14">
            <control shapeId="5193" r:id="rId68" name="Check Box 73">
              <controlPr defaultSize="0" autoFill="0" autoLine="0" autoPict="0">
                <anchor moveWithCells="1" sizeWithCells="1">
                  <from>
                    <xdr:col>29</xdr:col>
                    <xdr:colOff>133350</xdr:colOff>
                    <xdr:row>317</xdr:row>
                    <xdr:rowOff>152400</xdr:rowOff>
                  </from>
                  <to>
                    <xdr:col>38</xdr:col>
                    <xdr:colOff>28575</xdr:colOff>
                    <xdr:row>319</xdr:row>
                    <xdr:rowOff>19050</xdr:rowOff>
                  </to>
                </anchor>
              </controlPr>
            </control>
          </mc:Choice>
        </mc:AlternateContent>
        <mc:AlternateContent xmlns:mc="http://schemas.openxmlformats.org/markup-compatibility/2006">
          <mc:Choice Requires="x14">
            <control shapeId="5194" r:id="rId69" name="Check Box 74">
              <controlPr defaultSize="0" autoFill="0" autoLine="0" autoPict="0">
                <anchor moveWithCells="1" sizeWithCells="1">
                  <from>
                    <xdr:col>29</xdr:col>
                    <xdr:colOff>133350</xdr:colOff>
                    <xdr:row>318</xdr:row>
                    <xdr:rowOff>152400</xdr:rowOff>
                  </from>
                  <to>
                    <xdr:col>36</xdr:col>
                    <xdr:colOff>66675</xdr:colOff>
                    <xdr:row>320</xdr:row>
                    <xdr:rowOff>19050</xdr:rowOff>
                  </to>
                </anchor>
              </controlPr>
            </control>
          </mc:Choice>
        </mc:AlternateContent>
        <mc:AlternateContent xmlns:mc="http://schemas.openxmlformats.org/markup-compatibility/2006">
          <mc:Choice Requires="x14">
            <control shapeId="5195" r:id="rId70" name="Check Box 75">
              <controlPr defaultSize="0" autoFill="0" autoLine="0" autoPict="0">
                <anchor moveWithCells="1" sizeWithCells="1">
                  <from>
                    <xdr:col>29</xdr:col>
                    <xdr:colOff>133350</xdr:colOff>
                    <xdr:row>319</xdr:row>
                    <xdr:rowOff>161925</xdr:rowOff>
                  </from>
                  <to>
                    <xdr:col>36</xdr:col>
                    <xdr:colOff>19050</xdr:colOff>
                    <xdr:row>321</xdr:row>
                    <xdr:rowOff>28575</xdr:rowOff>
                  </to>
                </anchor>
              </controlPr>
            </control>
          </mc:Choice>
        </mc:AlternateContent>
        <mc:AlternateContent xmlns:mc="http://schemas.openxmlformats.org/markup-compatibility/2006">
          <mc:Choice Requires="x14">
            <control shapeId="5196" r:id="rId71" name="Check Box 76">
              <controlPr defaultSize="0" autoFill="0" autoLine="0" autoPict="0">
                <anchor moveWithCells="1" sizeWithCells="1">
                  <from>
                    <xdr:col>3</xdr:col>
                    <xdr:colOff>0</xdr:colOff>
                    <xdr:row>317</xdr:row>
                    <xdr:rowOff>142875</xdr:rowOff>
                  </from>
                  <to>
                    <xdr:col>10</xdr:col>
                    <xdr:colOff>19050</xdr:colOff>
                    <xdr:row>319</xdr:row>
                    <xdr:rowOff>9525</xdr:rowOff>
                  </to>
                </anchor>
              </controlPr>
            </control>
          </mc:Choice>
        </mc:AlternateContent>
        <mc:AlternateContent xmlns:mc="http://schemas.openxmlformats.org/markup-compatibility/2006">
          <mc:Choice Requires="x14">
            <control shapeId="5197" r:id="rId72" name="Check Box 77">
              <controlPr defaultSize="0" autoFill="0" autoLine="0" autoPict="0">
                <anchor moveWithCells="1" sizeWithCells="1">
                  <from>
                    <xdr:col>3</xdr:col>
                    <xdr:colOff>0</xdr:colOff>
                    <xdr:row>318</xdr:row>
                    <xdr:rowOff>142875</xdr:rowOff>
                  </from>
                  <to>
                    <xdr:col>9</xdr:col>
                    <xdr:colOff>28575</xdr:colOff>
                    <xdr:row>320</xdr:row>
                    <xdr:rowOff>9525</xdr:rowOff>
                  </to>
                </anchor>
              </controlPr>
            </control>
          </mc:Choice>
        </mc:AlternateContent>
        <mc:AlternateContent xmlns:mc="http://schemas.openxmlformats.org/markup-compatibility/2006">
          <mc:Choice Requires="x14">
            <control shapeId="5198" r:id="rId73" name="Check Box 78">
              <controlPr defaultSize="0" autoFill="0" autoLine="0" autoPict="0">
                <anchor moveWithCells="1" sizeWithCells="1">
                  <from>
                    <xdr:col>3</xdr:col>
                    <xdr:colOff>0</xdr:colOff>
                    <xdr:row>319</xdr:row>
                    <xdr:rowOff>152400</xdr:rowOff>
                  </from>
                  <to>
                    <xdr:col>8</xdr:col>
                    <xdr:colOff>171450</xdr:colOff>
                    <xdr:row>321</xdr:row>
                    <xdr:rowOff>19050</xdr:rowOff>
                  </to>
                </anchor>
              </controlPr>
            </control>
          </mc:Choice>
        </mc:AlternateContent>
        <mc:AlternateContent xmlns:mc="http://schemas.openxmlformats.org/markup-compatibility/2006">
          <mc:Choice Requires="x14">
            <control shapeId="5199" r:id="rId74" name="Check Box 79">
              <controlPr defaultSize="0" autoFill="0" autoLine="0" autoPict="0">
                <anchor moveWithCells="1" sizeWithCells="1">
                  <from>
                    <xdr:col>29</xdr:col>
                    <xdr:colOff>133350</xdr:colOff>
                    <xdr:row>321</xdr:row>
                    <xdr:rowOff>152400</xdr:rowOff>
                  </from>
                  <to>
                    <xdr:col>38</xdr:col>
                    <xdr:colOff>28575</xdr:colOff>
                    <xdr:row>323</xdr:row>
                    <xdr:rowOff>19050</xdr:rowOff>
                  </to>
                </anchor>
              </controlPr>
            </control>
          </mc:Choice>
        </mc:AlternateContent>
        <mc:AlternateContent xmlns:mc="http://schemas.openxmlformats.org/markup-compatibility/2006">
          <mc:Choice Requires="x14">
            <control shapeId="5200" r:id="rId75" name="Check Box 80">
              <controlPr defaultSize="0" autoFill="0" autoLine="0" autoPict="0">
                <anchor moveWithCells="1" sizeWithCells="1">
                  <from>
                    <xdr:col>29</xdr:col>
                    <xdr:colOff>133350</xdr:colOff>
                    <xdr:row>322</xdr:row>
                    <xdr:rowOff>152400</xdr:rowOff>
                  </from>
                  <to>
                    <xdr:col>36</xdr:col>
                    <xdr:colOff>66675</xdr:colOff>
                    <xdr:row>324</xdr:row>
                    <xdr:rowOff>19050</xdr:rowOff>
                  </to>
                </anchor>
              </controlPr>
            </control>
          </mc:Choice>
        </mc:AlternateContent>
        <mc:AlternateContent xmlns:mc="http://schemas.openxmlformats.org/markup-compatibility/2006">
          <mc:Choice Requires="x14">
            <control shapeId="5201" r:id="rId76" name="Check Box 81">
              <controlPr defaultSize="0" autoFill="0" autoLine="0" autoPict="0">
                <anchor moveWithCells="1" sizeWithCells="1">
                  <from>
                    <xdr:col>29</xdr:col>
                    <xdr:colOff>133350</xdr:colOff>
                    <xdr:row>323</xdr:row>
                    <xdr:rowOff>161925</xdr:rowOff>
                  </from>
                  <to>
                    <xdr:col>36</xdr:col>
                    <xdr:colOff>19050</xdr:colOff>
                    <xdr:row>325</xdr:row>
                    <xdr:rowOff>28575</xdr:rowOff>
                  </to>
                </anchor>
              </controlPr>
            </control>
          </mc:Choice>
        </mc:AlternateContent>
        <mc:AlternateContent xmlns:mc="http://schemas.openxmlformats.org/markup-compatibility/2006">
          <mc:Choice Requires="x14">
            <control shapeId="5202" r:id="rId77" name="Check Box 82">
              <controlPr defaultSize="0" autoFill="0" autoLine="0" autoPict="0">
                <anchor moveWithCells="1" sizeWithCells="1">
                  <from>
                    <xdr:col>3</xdr:col>
                    <xdr:colOff>0</xdr:colOff>
                    <xdr:row>321</xdr:row>
                    <xdr:rowOff>142875</xdr:rowOff>
                  </from>
                  <to>
                    <xdr:col>10</xdr:col>
                    <xdr:colOff>19050</xdr:colOff>
                    <xdr:row>323</xdr:row>
                    <xdr:rowOff>9525</xdr:rowOff>
                  </to>
                </anchor>
              </controlPr>
            </control>
          </mc:Choice>
        </mc:AlternateContent>
        <mc:AlternateContent xmlns:mc="http://schemas.openxmlformats.org/markup-compatibility/2006">
          <mc:Choice Requires="x14">
            <control shapeId="5203" r:id="rId78" name="Check Box 83">
              <controlPr defaultSize="0" autoFill="0" autoLine="0" autoPict="0">
                <anchor moveWithCells="1" sizeWithCells="1">
                  <from>
                    <xdr:col>3</xdr:col>
                    <xdr:colOff>0</xdr:colOff>
                    <xdr:row>322</xdr:row>
                    <xdr:rowOff>142875</xdr:rowOff>
                  </from>
                  <to>
                    <xdr:col>9</xdr:col>
                    <xdr:colOff>28575</xdr:colOff>
                    <xdr:row>324</xdr:row>
                    <xdr:rowOff>9525</xdr:rowOff>
                  </to>
                </anchor>
              </controlPr>
            </control>
          </mc:Choice>
        </mc:AlternateContent>
        <mc:AlternateContent xmlns:mc="http://schemas.openxmlformats.org/markup-compatibility/2006">
          <mc:Choice Requires="x14">
            <control shapeId="5204" r:id="rId79" name="Check Box 84">
              <controlPr defaultSize="0" autoFill="0" autoLine="0" autoPict="0">
                <anchor moveWithCells="1" sizeWithCells="1">
                  <from>
                    <xdr:col>3</xdr:col>
                    <xdr:colOff>0</xdr:colOff>
                    <xdr:row>323</xdr:row>
                    <xdr:rowOff>152400</xdr:rowOff>
                  </from>
                  <to>
                    <xdr:col>8</xdr:col>
                    <xdr:colOff>171450</xdr:colOff>
                    <xdr:row>325</xdr:row>
                    <xdr:rowOff>19050</xdr:rowOff>
                  </to>
                </anchor>
              </controlPr>
            </control>
          </mc:Choice>
        </mc:AlternateContent>
        <mc:AlternateContent xmlns:mc="http://schemas.openxmlformats.org/markup-compatibility/2006">
          <mc:Choice Requires="x14">
            <control shapeId="5205" r:id="rId80" name="Check Box 85">
              <controlPr defaultSize="0" autoFill="0" autoLine="0" autoPict="0">
                <anchor moveWithCells="1" sizeWithCells="1">
                  <from>
                    <xdr:col>29</xdr:col>
                    <xdr:colOff>133350</xdr:colOff>
                    <xdr:row>325</xdr:row>
                    <xdr:rowOff>152400</xdr:rowOff>
                  </from>
                  <to>
                    <xdr:col>38</xdr:col>
                    <xdr:colOff>28575</xdr:colOff>
                    <xdr:row>327</xdr:row>
                    <xdr:rowOff>19050</xdr:rowOff>
                  </to>
                </anchor>
              </controlPr>
            </control>
          </mc:Choice>
        </mc:AlternateContent>
        <mc:AlternateContent xmlns:mc="http://schemas.openxmlformats.org/markup-compatibility/2006">
          <mc:Choice Requires="x14">
            <control shapeId="5206" r:id="rId81" name="Check Box 86">
              <controlPr defaultSize="0" autoFill="0" autoLine="0" autoPict="0">
                <anchor moveWithCells="1" sizeWithCells="1">
                  <from>
                    <xdr:col>29</xdr:col>
                    <xdr:colOff>133350</xdr:colOff>
                    <xdr:row>326</xdr:row>
                    <xdr:rowOff>152400</xdr:rowOff>
                  </from>
                  <to>
                    <xdr:col>36</xdr:col>
                    <xdr:colOff>66675</xdr:colOff>
                    <xdr:row>328</xdr:row>
                    <xdr:rowOff>19050</xdr:rowOff>
                  </to>
                </anchor>
              </controlPr>
            </control>
          </mc:Choice>
        </mc:AlternateContent>
        <mc:AlternateContent xmlns:mc="http://schemas.openxmlformats.org/markup-compatibility/2006">
          <mc:Choice Requires="x14">
            <control shapeId="5207" r:id="rId82" name="Check Box 87">
              <controlPr defaultSize="0" autoFill="0" autoLine="0" autoPict="0">
                <anchor moveWithCells="1" sizeWithCells="1">
                  <from>
                    <xdr:col>29</xdr:col>
                    <xdr:colOff>133350</xdr:colOff>
                    <xdr:row>327</xdr:row>
                    <xdr:rowOff>161925</xdr:rowOff>
                  </from>
                  <to>
                    <xdr:col>36</xdr:col>
                    <xdr:colOff>19050</xdr:colOff>
                    <xdr:row>329</xdr:row>
                    <xdr:rowOff>28575</xdr:rowOff>
                  </to>
                </anchor>
              </controlPr>
            </control>
          </mc:Choice>
        </mc:AlternateContent>
        <mc:AlternateContent xmlns:mc="http://schemas.openxmlformats.org/markup-compatibility/2006">
          <mc:Choice Requires="x14">
            <control shapeId="5208" r:id="rId83" name="Check Box 88">
              <controlPr defaultSize="0" autoFill="0" autoLine="0" autoPict="0">
                <anchor moveWithCells="1" sizeWithCells="1">
                  <from>
                    <xdr:col>3</xdr:col>
                    <xdr:colOff>0</xdr:colOff>
                    <xdr:row>325</xdr:row>
                    <xdr:rowOff>142875</xdr:rowOff>
                  </from>
                  <to>
                    <xdr:col>10</xdr:col>
                    <xdr:colOff>19050</xdr:colOff>
                    <xdr:row>327</xdr:row>
                    <xdr:rowOff>9525</xdr:rowOff>
                  </to>
                </anchor>
              </controlPr>
            </control>
          </mc:Choice>
        </mc:AlternateContent>
        <mc:AlternateContent xmlns:mc="http://schemas.openxmlformats.org/markup-compatibility/2006">
          <mc:Choice Requires="x14">
            <control shapeId="5209" r:id="rId84" name="Check Box 89">
              <controlPr defaultSize="0" autoFill="0" autoLine="0" autoPict="0">
                <anchor moveWithCells="1" sizeWithCells="1">
                  <from>
                    <xdr:col>3</xdr:col>
                    <xdr:colOff>0</xdr:colOff>
                    <xdr:row>326</xdr:row>
                    <xdr:rowOff>142875</xdr:rowOff>
                  </from>
                  <to>
                    <xdr:col>9</xdr:col>
                    <xdr:colOff>28575</xdr:colOff>
                    <xdr:row>328</xdr:row>
                    <xdr:rowOff>9525</xdr:rowOff>
                  </to>
                </anchor>
              </controlPr>
            </control>
          </mc:Choice>
        </mc:AlternateContent>
        <mc:AlternateContent xmlns:mc="http://schemas.openxmlformats.org/markup-compatibility/2006">
          <mc:Choice Requires="x14">
            <control shapeId="5210" r:id="rId85" name="Check Box 90">
              <controlPr defaultSize="0" autoFill="0" autoLine="0" autoPict="0">
                <anchor moveWithCells="1" sizeWithCells="1">
                  <from>
                    <xdr:col>3</xdr:col>
                    <xdr:colOff>0</xdr:colOff>
                    <xdr:row>327</xdr:row>
                    <xdr:rowOff>152400</xdr:rowOff>
                  </from>
                  <to>
                    <xdr:col>8</xdr:col>
                    <xdr:colOff>171450</xdr:colOff>
                    <xdr:row>329</xdr:row>
                    <xdr:rowOff>19050</xdr:rowOff>
                  </to>
                </anchor>
              </controlPr>
            </control>
          </mc:Choice>
        </mc:AlternateContent>
        <mc:AlternateContent xmlns:mc="http://schemas.openxmlformats.org/markup-compatibility/2006">
          <mc:Choice Requires="x14">
            <control shapeId="5211" r:id="rId86" name="Check Box 91">
              <controlPr defaultSize="0" autoFill="0" autoLine="0" autoPict="0">
                <anchor moveWithCells="1" sizeWithCells="1">
                  <from>
                    <xdr:col>29</xdr:col>
                    <xdr:colOff>133350</xdr:colOff>
                    <xdr:row>329</xdr:row>
                    <xdr:rowOff>152400</xdr:rowOff>
                  </from>
                  <to>
                    <xdr:col>38</xdr:col>
                    <xdr:colOff>28575</xdr:colOff>
                    <xdr:row>331</xdr:row>
                    <xdr:rowOff>19050</xdr:rowOff>
                  </to>
                </anchor>
              </controlPr>
            </control>
          </mc:Choice>
        </mc:AlternateContent>
        <mc:AlternateContent xmlns:mc="http://schemas.openxmlformats.org/markup-compatibility/2006">
          <mc:Choice Requires="x14">
            <control shapeId="5212" r:id="rId87" name="Check Box 92">
              <controlPr defaultSize="0" autoFill="0" autoLine="0" autoPict="0">
                <anchor moveWithCells="1" sizeWithCells="1">
                  <from>
                    <xdr:col>29</xdr:col>
                    <xdr:colOff>133350</xdr:colOff>
                    <xdr:row>330</xdr:row>
                    <xdr:rowOff>152400</xdr:rowOff>
                  </from>
                  <to>
                    <xdr:col>36</xdr:col>
                    <xdr:colOff>66675</xdr:colOff>
                    <xdr:row>332</xdr:row>
                    <xdr:rowOff>19050</xdr:rowOff>
                  </to>
                </anchor>
              </controlPr>
            </control>
          </mc:Choice>
        </mc:AlternateContent>
        <mc:AlternateContent xmlns:mc="http://schemas.openxmlformats.org/markup-compatibility/2006">
          <mc:Choice Requires="x14">
            <control shapeId="5213" r:id="rId88" name="Check Box 93">
              <controlPr defaultSize="0" autoFill="0" autoLine="0" autoPict="0">
                <anchor moveWithCells="1" sizeWithCells="1">
                  <from>
                    <xdr:col>29</xdr:col>
                    <xdr:colOff>133350</xdr:colOff>
                    <xdr:row>331</xdr:row>
                    <xdr:rowOff>161925</xdr:rowOff>
                  </from>
                  <to>
                    <xdr:col>36</xdr:col>
                    <xdr:colOff>19050</xdr:colOff>
                    <xdr:row>333</xdr:row>
                    <xdr:rowOff>28575</xdr:rowOff>
                  </to>
                </anchor>
              </controlPr>
            </control>
          </mc:Choice>
        </mc:AlternateContent>
        <mc:AlternateContent xmlns:mc="http://schemas.openxmlformats.org/markup-compatibility/2006">
          <mc:Choice Requires="x14">
            <control shapeId="5214" r:id="rId89" name="Check Box 94">
              <controlPr defaultSize="0" autoFill="0" autoLine="0" autoPict="0">
                <anchor moveWithCells="1" sizeWithCells="1">
                  <from>
                    <xdr:col>3</xdr:col>
                    <xdr:colOff>0</xdr:colOff>
                    <xdr:row>329</xdr:row>
                    <xdr:rowOff>142875</xdr:rowOff>
                  </from>
                  <to>
                    <xdr:col>10</xdr:col>
                    <xdr:colOff>19050</xdr:colOff>
                    <xdr:row>331</xdr:row>
                    <xdr:rowOff>9525</xdr:rowOff>
                  </to>
                </anchor>
              </controlPr>
            </control>
          </mc:Choice>
        </mc:AlternateContent>
        <mc:AlternateContent xmlns:mc="http://schemas.openxmlformats.org/markup-compatibility/2006">
          <mc:Choice Requires="x14">
            <control shapeId="5215" r:id="rId90" name="Check Box 95">
              <controlPr defaultSize="0" autoFill="0" autoLine="0" autoPict="0">
                <anchor moveWithCells="1" sizeWithCells="1">
                  <from>
                    <xdr:col>3</xdr:col>
                    <xdr:colOff>0</xdr:colOff>
                    <xdr:row>330</xdr:row>
                    <xdr:rowOff>142875</xdr:rowOff>
                  </from>
                  <to>
                    <xdr:col>9</xdr:col>
                    <xdr:colOff>28575</xdr:colOff>
                    <xdr:row>332</xdr:row>
                    <xdr:rowOff>9525</xdr:rowOff>
                  </to>
                </anchor>
              </controlPr>
            </control>
          </mc:Choice>
        </mc:AlternateContent>
        <mc:AlternateContent xmlns:mc="http://schemas.openxmlformats.org/markup-compatibility/2006">
          <mc:Choice Requires="x14">
            <control shapeId="5216" r:id="rId91" name="Check Box 96">
              <controlPr defaultSize="0" autoFill="0" autoLine="0" autoPict="0">
                <anchor moveWithCells="1" sizeWithCells="1">
                  <from>
                    <xdr:col>3</xdr:col>
                    <xdr:colOff>0</xdr:colOff>
                    <xdr:row>331</xdr:row>
                    <xdr:rowOff>152400</xdr:rowOff>
                  </from>
                  <to>
                    <xdr:col>8</xdr:col>
                    <xdr:colOff>171450</xdr:colOff>
                    <xdr:row>333</xdr:row>
                    <xdr:rowOff>19050</xdr:rowOff>
                  </to>
                </anchor>
              </controlPr>
            </control>
          </mc:Choice>
        </mc:AlternateContent>
        <mc:AlternateContent xmlns:mc="http://schemas.openxmlformats.org/markup-compatibility/2006">
          <mc:Choice Requires="x14">
            <control shapeId="5217" r:id="rId92" name="Check Box 97">
              <controlPr defaultSize="0" autoFill="0" autoLine="0" autoPict="0">
                <anchor moveWithCells="1" sizeWithCells="1">
                  <from>
                    <xdr:col>29</xdr:col>
                    <xdr:colOff>133350</xdr:colOff>
                    <xdr:row>333</xdr:row>
                    <xdr:rowOff>152400</xdr:rowOff>
                  </from>
                  <to>
                    <xdr:col>38</xdr:col>
                    <xdr:colOff>28575</xdr:colOff>
                    <xdr:row>335</xdr:row>
                    <xdr:rowOff>19050</xdr:rowOff>
                  </to>
                </anchor>
              </controlPr>
            </control>
          </mc:Choice>
        </mc:AlternateContent>
        <mc:AlternateContent xmlns:mc="http://schemas.openxmlformats.org/markup-compatibility/2006">
          <mc:Choice Requires="x14">
            <control shapeId="5218" r:id="rId93" name="Check Box 98">
              <controlPr defaultSize="0" autoFill="0" autoLine="0" autoPict="0">
                <anchor moveWithCells="1" sizeWithCells="1">
                  <from>
                    <xdr:col>29</xdr:col>
                    <xdr:colOff>133350</xdr:colOff>
                    <xdr:row>334</xdr:row>
                    <xdr:rowOff>152400</xdr:rowOff>
                  </from>
                  <to>
                    <xdr:col>36</xdr:col>
                    <xdr:colOff>66675</xdr:colOff>
                    <xdr:row>336</xdr:row>
                    <xdr:rowOff>19050</xdr:rowOff>
                  </to>
                </anchor>
              </controlPr>
            </control>
          </mc:Choice>
        </mc:AlternateContent>
        <mc:AlternateContent xmlns:mc="http://schemas.openxmlformats.org/markup-compatibility/2006">
          <mc:Choice Requires="x14">
            <control shapeId="5219" r:id="rId94" name="Check Box 99">
              <controlPr defaultSize="0" autoFill="0" autoLine="0" autoPict="0">
                <anchor moveWithCells="1" sizeWithCells="1">
                  <from>
                    <xdr:col>29</xdr:col>
                    <xdr:colOff>133350</xdr:colOff>
                    <xdr:row>335</xdr:row>
                    <xdr:rowOff>161925</xdr:rowOff>
                  </from>
                  <to>
                    <xdr:col>36</xdr:col>
                    <xdr:colOff>19050</xdr:colOff>
                    <xdr:row>337</xdr:row>
                    <xdr:rowOff>28575</xdr:rowOff>
                  </to>
                </anchor>
              </controlPr>
            </control>
          </mc:Choice>
        </mc:AlternateContent>
        <mc:AlternateContent xmlns:mc="http://schemas.openxmlformats.org/markup-compatibility/2006">
          <mc:Choice Requires="x14">
            <control shapeId="5220" r:id="rId95" name="Check Box 100">
              <controlPr defaultSize="0" autoFill="0" autoLine="0" autoPict="0">
                <anchor moveWithCells="1" sizeWithCells="1">
                  <from>
                    <xdr:col>3</xdr:col>
                    <xdr:colOff>0</xdr:colOff>
                    <xdr:row>333</xdr:row>
                    <xdr:rowOff>142875</xdr:rowOff>
                  </from>
                  <to>
                    <xdr:col>10</xdr:col>
                    <xdr:colOff>19050</xdr:colOff>
                    <xdr:row>335</xdr:row>
                    <xdr:rowOff>9525</xdr:rowOff>
                  </to>
                </anchor>
              </controlPr>
            </control>
          </mc:Choice>
        </mc:AlternateContent>
        <mc:AlternateContent xmlns:mc="http://schemas.openxmlformats.org/markup-compatibility/2006">
          <mc:Choice Requires="x14">
            <control shapeId="5221" r:id="rId96" name="Check Box 101">
              <controlPr defaultSize="0" autoFill="0" autoLine="0" autoPict="0">
                <anchor moveWithCells="1" sizeWithCells="1">
                  <from>
                    <xdr:col>3</xdr:col>
                    <xdr:colOff>0</xdr:colOff>
                    <xdr:row>334</xdr:row>
                    <xdr:rowOff>142875</xdr:rowOff>
                  </from>
                  <to>
                    <xdr:col>9</xdr:col>
                    <xdr:colOff>28575</xdr:colOff>
                    <xdr:row>336</xdr:row>
                    <xdr:rowOff>9525</xdr:rowOff>
                  </to>
                </anchor>
              </controlPr>
            </control>
          </mc:Choice>
        </mc:AlternateContent>
        <mc:AlternateContent xmlns:mc="http://schemas.openxmlformats.org/markup-compatibility/2006">
          <mc:Choice Requires="x14">
            <control shapeId="5222" r:id="rId97" name="Check Box 102">
              <controlPr defaultSize="0" autoFill="0" autoLine="0" autoPict="0">
                <anchor moveWithCells="1" sizeWithCells="1">
                  <from>
                    <xdr:col>3</xdr:col>
                    <xdr:colOff>0</xdr:colOff>
                    <xdr:row>335</xdr:row>
                    <xdr:rowOff>152400</xdr:rowOff>
                  </from>
                  <to>
                    <xdr:col>8</xdr:col>
                    <xdr:colOff>171450</xdr:colOff>
                    <xdr:row>337</xdr:row>
                    <xdr:rowOff>19050</xdr:rowOff>
                  </to>
                </anchor>
              </controlPr>
            </control>
          </mc:Choice>
        </mc:AlternateContent>
        <mc:AlternateContent xmlns:mc="http://schemas.openxmlformats.org/markup-compatibility/2006">
          <mc:Choice Requires="x14">
            <control shapeId="5223" r:id="rId98" name="Check Box 103">
              <controlPr defaultSize="0" autoFill="0" autoLine="0" autoPict="0">
                <anchor moveWithCells="1" sizeWithCells="1">
                  <from>
                    <xdr:col>29</xdr:col>
                    <xdr:colOff>133350</xdr:colOff>
                    <xdr:row>337</xdr:row>
                    <xdr:rowOff>152400</xdr:rowOff>
                  </from>
                  <to>
                    <xdr:col>38</xdr:col>
                    <xdr:colOff>28575</xdr:colOff>
                    <xdr:row>339</xdr:row>
                    <xdr:rowOff>19050</xdr:rowOff>
                  </to>
                </anchor>
              </controlPr>
            </control>
          </mc:Choice>
        </mc:AlternateContent>
        <mc:AlternateContent xmlns:mc="http://schemas.openxmlformats.org/markup-compatibility/2006">
          <mc:Choice Requires="x14">
            <control shapeId="5224" r:id="rId99" name="Check Box 104">
              <controlPr defaultSize="0" autoFill="0" autoLine="0" autoPict="0">
                <anchor moveWithCells="1" sizeWithCells="1">
                  <from>
                    <xdr:col>29</xdr:col>
                    <xdr:colOff>133350</xdr:colOff>
                    <xdr:row>338</xdr:row>
                    <xdr:rowOff>152400</xdr:rowOff>
                  </from>
                  <to>
                    <xdr:col>36</xdr:col>
                    <xdr:colOff>66675</xdr:colOff>
                    <xdr:row>340</xdr:row>
                    <xdr:rowOff>19050</xdr:rowOff>
                  </to>
                </anchor>
              </controlPr>
            </control>
          </mc:Choice>
        </mc:AlternateContent>
        <mc:AlternateContent xmlns:mc="http://schemas.openxmlformats.org/markup-compatibility/2006">
          <mc:Choice Requires="x14">
            <control shapeId="5225" r:id="rId100" name="Check Box 105">
              <controlPr defaultSize="0" autoFill="0" autoLine="0" autoPict="0">
                <anchor moveWithCells="1" sizeWithCells="1">
                  <from>
                    <xdr:col>29</xdr:col>
                    <xdr:colOff>133350</xdr:colOff>
                    <xdr:row>339</xdr:row>
                    <xdr:rowOff>161925</xdr:rowOff>
                  </from>
                  <to>
                    <xdr:col>36</xdr:col>
                    <xdr:colOff>19050</xdr:colOff>
                    <xdr:row>341</xdr:row>
                    <xdr:rowOff>28575</xdr:rowOff>
                  </to>
                </anchor>
              </controlPr>
            </control>
          </mc:Choice>
        </mc:AlternateContent>
        <mc:AlternateContent xmlns:mc="http://schemas.openxmlformats.org/markup-compatibility/2006">
          <mc:Choice Requires="x14">
            <control shapeId="5226" r:id="rId101" name="Check Box 106">
              <controlPr defaultSize="0" autoFill="0" autoLine="0" autoPict="0">
                <anchor moveWithCells="1" sizeWithCells="1">
                  <from>
                    <xdr:col>3</xdr:col>
                    <xdr:colOff>0</xdr:colOff>
                    <xdr:row>337</xdr:row>
                    <xdr:rowOff>142875</xdr:rowOff>
                  </from>
                  <to>
                    <xdr:col>10</xdr:col>
                    <xdr:colOff>19050</xdr:colOff>
                    <xdr:row>339</xdr:row>
                    <xdr:rowOff>9525</xdr:rowOff>
                  </to>
                </anchor>
              </controlPr>
            </control>
          </mc:Choice>
        </mc:AlternateContent>
        <mc:AlternateContent xmlns:mc="http://schemas.openxmlformats.org/markup-compatibility/2006">
          <mc:Choice Requires="x14">
            <control shapeId="5227" r:id="rId102" name="Check Box 107">
              <controlPr defaultSize="0" autoFill="0" autoLine="0" autoPict="0">
                <anchor moveWithCells="1" sizeWithCells="1">
                  <from>
                    <xdr:col>3</xdr:col>
                    <xdr:colOff>0</xdr:colOff>
                    <xdr:row>338</xdr:row>
                    <xdr:rowOff>142875</xdr:rowOff>
                  </from>
                  <to>
                    <xdr:col>9</xdr:col>
                    <xdr:colOff>28575</xdr:colOff>
                    <xdr:row>340</xdr:row>
                    <xdr:rowOff>9525</xdr:rowOff>
                  </to>
                </anchor>
              </controlPr>
            </control>
          </mc:Choice>
        </mc:AlternateContent>
        <mc:AlternateContent xmlns:mc="http://schemas.openxmlformats.org/markup-compatibility/2006">
          <mc:Choice Requires="x14">
            <control shapeId="5228" r:id="rId103" name="Check Box 108">
              <controlPr defaultSize="0" autoFill="0" autoLine="0" autoPict="0">
                <anchor moveWithCells="1" sizeWithCells="1">
                  <from>
                    <xdr:col>3</xdr:col>
                    <xdr:colOff>0</xdr:colOff>
                    <xdr:row>339</xdr:row>
                    <xdr:rowOff>152400</xdr:rowOff>
                  </from>
                  <to>
                    <xdr:col>8</xdr:col>
                    <xdr:colOff>171450</xdr:colOff>
                    <xdr:row>341</xdr:row>
                    <xdr:rowOff>19050</xdr:rowOff>
                  </to>
                </anchor>
              </controlPr>
            </control>
          </mc:Choice>
        </mc:AlternateContent>
        <mc:AlternateContent xmlns:mc="http://schemas.openxmlformats.org/markup-compatibility/2006">
          <mc:Choice Requires="x14">
            <control shapeId="5229" r:id="rId104" name="Check Box 109">
              <controlPr defaultSize="0" autoFill="0" autoLine="0" autoPict="0">
                <anchor moveWithCells="1" sizeWithCells="1">
                  <from>
                    <xdr:col>29</xdr:col>
                    <xdr:colOff>133350</xdr:colOff>
                    <xdr:row>341</xdr:row>
                    <xdr:rowOff>152400</xdr:rowOff>
                  </from>
                  <to>
                    <xdr:col>38</xdr:col>
                    <xdr:colOff>28575</xdr:colOff>
                    <xdr:row>343</xdr:row>
                    <xdr:rowOff>19050</xdr:rowOff>
                  </to>
                </anchor>
              </controlPr>
            </control>
          </mc:Choice>
        </mc:AlternateContent>
        <mc:AlternateContent xmlns:mc="http://schemas.openxmlformats.org/markup-compatibility/2006">
          <mc:Choice Requires="x14">
            <control shapeId="5230" r:id="rId105" name="Check Box 110">
              <controlPr defaultSize="0" autoFill="0" autoLine="0" autoPict="0">
                <anchor moveWithCells="1" sizeWithCells="1">
                  <from>
                    <xdr:col>29</xdr:col>
                    <xdr:colOff>133350</xdr:colOff>
                    <xdr:row>342</xdr:row>
                    <xdr:rowOff>152400</xdr:rowOff>
                  </from>
                  <to>
                    <xdr:col>36</xdr:col>
                    <xdr:colOff>66675</xdr:colOff>
                    <xdr:row>344</xdr:row>
                    <xdr:rowOff>19050</xdr:rowOff>
                  </to>
                </anchor>
              </controlPr>
            </control>
          </mc:Choice>
        </mc:AlternateContent>
        <mc:AlternateContent xmlns:mc="http://schemas.openxmlformats.org/markup-compatibility/2006">
          <mc:Choice Requires="x14">
            <control shapeId="5231" r:id="rId106" name="Check Box 111">
              <controlPr defaultSize="0" autoFill="0" autoLine="0" autoPict="0">
                <anchor moveWithCells="1" sizeWithCells="1">
                  <from>
                    <xdr:col>29</xdr:col>
                    <xdr:colOff>133350</xdr:colOff>
                    <xdr:row>343</xdr:row>
                    <xdr:rowOff>161925</xdr:rowOff>
                  </from>
                  <to>
                    <xdr:col>36</xdr:col>
                    <xdr:colOff>19050</xdr:colOff>
                    <xdr:row>345</xdr:row>
                    <xdr:rowOff>28575</xdr:rowOff>
                  </to>
                </anchor>
              </controlPr>
            </control>
          </mc:Choice>
        </mc:AlternateContent>
        <mc:AlternateContent xmlns:mc="http://schemas.openxmlformats.org/markup-compatibility/2006">
          <mc:Choice Requires="x14">
            <control shapeId="5232" r:id="rId107" name="Check Box 112">
              <controlPr defaultSize="0" autoFill="0" autoLine="0" autoPict="0">
                <anchor moveWithCells="1" sizeWithCells="1">
                  <from>
                    <xdr:col>3</xdr:col>
                    <xdr:colOff>0</xdr:colOff>
                    <xdr:row>341</xdr:row>
                    <xdr:rowOff>142875</xdr:rowOff>
                  </from>
                  <to>
                    <xdr:col>10</xdr:col>
                    <xdr:colOff>19050</xdr:colOff>
                    <xdr:row>343</xdr:row>
                    <xdr:rowOff>9525</xdr:rowOff>
                  </to>
                </anchor>
              </controlPr>
            </control>
          </mc:Choice>
        </mc:AlternateContent>
        <mc:AlternateContent xmlns:mc="http://schemas.openxmlformats.org/markup-compatibility/2006">
          <mc:Choice Requires="x14">
            <control shapeId="5233" r:id="rId108" name="Check Box 113">
              <controlPr defaultSize="0" autoFill="0" autoLine="0" autoPict="0">
                <anchor moveWithCells="1" sizeWithCells="1">
                  <from>
                    <xdr:col>3</xdr:col>
                    <xdr:colOff>0</xdr:colOff>
                    <xdr:row>342</xdr:row>
                    <xdr:rowOff>142875</xdr:rowOff>
                  </from>
                  <to>
                    <xdr:col>9</xdr:col>
                    <xdr:colOff>28575</xdr:colOff>
                    <xdr:row>344</xdr:row>
                    <xdr:rowOff>9525</xdr:rowOff>
                  </to>
                </anchor>
              </controlPr>
            </control>
          </mc:Choice>
        </mc:AlternateContent>
        <mc:AlternateContent xmlns:mc="http://schemas.openxmlformats.org/markup-compatibility/2006">
          <mc:Choice Requires="x14">
            <control shapeId="5234" r:id="rId109" name="Check Box 114">
              <controlPr defaultSize="0" autoFill="0" autoLine="0" autoPict="0">
                <anchor moveWithCells="1" sizeWithCells="1">
                  <from>
                    <xdr:col>3</xdr:col>
                    <xdr:colOff>0</xdr:colOff>
                    <xdr:row>343</xdr:row>
                    <xdr:rowOff>152400</xdr:rowOff>
                  </from>
                  <to>
                    <xdr:col>8</xdr:col>
                    <xdr:colOff>171450</xdr:colOff>
                    <xdr:row>345</xdr:row>
                    <xdr:rowOff>19050</xdr:rowOff>
                  </to>
                </anchor>
              </controlPr>
            </control>
          </mc:Choice>
        </mc:AlternateContent>
        <mc:AlternateContent xmlns:mc="http://schemas.openxmlformats.org/markup-compatibility/2006">
          <mc:Choice Requires="x14">
            <control shapeId="5235" r:id="rId110" name="Check Box 115">
              <controlPr defaultSize="0" autoFill="0" autoLine="0" autoPict="0">
                <anchor moveWithCells="1" sizeWithCells="1">
                  <from>
                    <xdr:col>29</xdr:col>
                    <xdr:colOff>133350</xdr:colOff>
                    <xdr:row>345</xdr:row>
                    <xdr:rowOff>152400</xdr:rowOff>
                  </from>
                  <to>
                    <xdr:col>38</xdr:col>
                    <xdr:colOff>28575</xdr:colOff>
                    <xdr:row>347</xdr:row>
                    <xdr:rowOff>19050</xdr:rowOff>
                  </to>
                </anchor>
              </controlPr>
            </control>
          </mc:Choice>
        </mc:AlternateContent>
        <mc:AlternateContent xmlns:mc="http://schemas.openxmlformats.org/markup-compatibility/2006">
          <mc:Choice Requires="x14">
            <control shapeId="5236" r:id="rId111" name="Check Box 116">
              <controlPr defaultSize="0" autoFill="0" autoLine="0" autoPict="0">
                <anchor moveWithCells="1" sizeWithCells="1">
                  <from>
                    <xdr:col>29</xdr:col>
                    <xdr:colOff>133350</xdr:colOff>
                    <xdr:row>346</xdr:row>
                    <xdr:rowOff>152400</xdr:rowOff>
                  </from>
                  <to>
                    <xdr:col>36</xdr:col>
                    <xdr:colOff>66675</xdr:colOff>
                    <xdr:row>348</xdr:row>
                    <xdr:rowOff>19050</xdr:rowOff>
                  </to>
                </anchor>
              </controlPr>
            </control>
          </mc:Choice>
        </mc:AlternateContent>
        <mc:AlternateContent xmlns:mc="http://schemas.openxmlformats.org/markup-compatibility/2006">
          <mc:Choice Requires="x14">
            <control shapeId="5237" r:id="rId112" name="Check Box 117">
              <controlPr defaultSize="0" autoFill="0" autoLine="0" autoPict="0">
                <anchor moveWithCells="1" sizeWithCells="1">
                  <from>
                    <xdr:col>29</xdr:col>
                    <xdr:colOff>133350</xdr:colOff>
                    <xdr:row>347</xdr:row>
                    <xdr:rowOff>161925</xdr:rowOff>
                  </from>
                  <to>
                    <xdr:col>36</xdr:col>
                    <xdr:colOff>19050</xdr:colOff>
                    <xdr:row>349</xdr:row>
                    <xdr:rowOff>28575</xdr:rowOff>
                  </to>
                </anchor>
              </controlPr>
            </control>
          </mc:Choice>
        </mc:AlternateContent>
        <mc:AlternateContent xmlns:mc="http://schemas.openxmlformats.org/markup-compatibility/2006">
          <mc:Choice Requires="x14">
            <control shapeId="5238" r:id="rId113" name="Check Box 118">
              <controlPr defaultSize="0" autoFill="0" autoLine="0" autoPict="0">
                <anchor moveWithCells="1" sizeWithCells="1">
                  <from>
                    <xdr:col>3</xdr:col>
                    <xdr:colOff>0</xdr:colOff>
                    <xdr:row>345</xdr:row>
                    <xdr:rowOff>142875</xdr:rowOff>
                  </from>
                  <to>
                    <xdr:col>10</xdr:col>
                    <xdr:colOff>19050</xdr:colOff>
                    <xdr:row>347</xdr:row>
                    <xdr:rowOff>9525</xdr:rowOff>
                  </to>
                </anchor>
              </controlPr>
            </control>
          </mc:Choice>
        </mc:AlternateContent>
        <mc:AlternateContent xmlns:mc="http://schemas.openxmlformats.org/markup-compatibility/2006">
          <mc:Choice Requires="x14">
            <control shapeId="5239" r:id="rId114" name="Check Box 119">
              <controlPr defaultSize="0" autoFill="0" autoLine="0" autoPict="0">
                <anchor moveWithCells="1" sizeWithCells="1">
                  <from>
                    <xdr:col>3</xdr:col>
                    <xdr:colOff>0</xdr:colOff>
                    <xdr:row>346</xdr:row>
                    <xdr:rowOff>142875</xdr:rowOff>
                  </from>
                  <to>
                    <xdr:col>9</xdr:col>
                    <xdr:colOff>28575</xdr:colOff>
                    <xdr:row>348</xdr:row>
                    <xdr:rowOff>9525</xdr:rowOff>
                  </to>
                </anchor>
              </controlPr>
            </control>
          </mc:Choice>
        </mc:AlternateContent>
        <mc:AlternateContent xmlns:mc="http://schemas.openxmlformats.org/markup-compatibility/2006">
          <mc:Choice Requires="x14">
            <control shapeId="5240" r:id="rId115" name="Check Box 120">
              <controlPr defaultSize="0" autoFill="0" autoLine="0" autoPict="0">
                <anchor moveWithCells="1" sizeWithCells="1">
                  <from>
                    <xdr:col>3</xdr:col>
                    <xdr:colOff>0</xdr:colOff>
                    <xdr:row>347</xdr:row>
                    <xdr:rowOff>152400</xdr:rowOff>
                  </from>
                  <to>
                    <xdr:col>8</xdr:col>
                    <xdr:colOff>171450</xdr:colOff>
                    <xdr:row>349</xdr:row>
                    <xdr:rowOff>19050</xdr:rowOff>
                  </to>
                </anchor>
              </controlPr>
            </control>
          </mc:Choice>
        </mc:AlternateContent>
        <mc:AlternateContent xmlns:mc="http://schemas.openxmlformats.org/markup-compatibility/2006">
          <mc:Choice Requires="x14">
            <control shapeId="5241" r:id="rId116" name="Check Box 121">
              <controlPr defaultSize="0" autoFill="0" autoLine="0" autoPict="0">
                <anchor moveWithCells="1" sizeWithCells="1">
                  <from>
                    <xdr:col>29</xdr:col>
                    <xdr:colOff>152400</xdr:colOff>
                    <xdr:row>349</xdr:row>
                    <xdr:rowOff>161925</xdr:rowOff>
                  </from>
                  <to>
                    <xdr:col>38</xdr:col>
                    <xdr:colOff>47625</xdr:colOff>
                    <xdr:row>351</xdr:row>
                    <xdr:rowOff>28575</xdr:rowOff>
                  </to>
                </anchor>
              </controlPr>
            </control>
          </mc:Choice>
        </mc:AlternateContent>
        <mc:AlternateContent xmlns:mc="http://schemas.openxmlformats.org/markup-compatibility/2006">
          <mc:Choice Requires="x14">
            <control shapeId="5242" r:id="rId117" name="Check Box 122">
              <controlPr defaultSize="0" autoFill="0" autoLine="0" autoPict="0">
                <anchor moveWithCells="1" sizeWithCells="1">
                  <from>
                    <xdr:col>29</xdr:col>
                    <xdr:colOff>152400</xdr:colOff>
                    <xdr:row>350</xdr:row>
                    <xdr:rowOff>161925</xdr:rowOff>
                  </from>
                  <to>
                    <xdr:col>36</xdr:col>
                    <xdr:colOff>85725</xdr:colOff>
                    <xdr:row>352</xdr:row>
                    <xdr:rowOff>28575</xdr:rowOff>
                  </to>
                </anchor>
              </controlPr>
            </control>
          </mc:Choice>
        </mc:AlternateContent>
        <mc:AlternateContent xmlns:mc="http://schemas.openxmlformats.org/markup-compatibility/2006">
          <mc:Choice Requires="x14">
            <control shapeId="5243" r:id="rId118" name="Check Box 123">
              <controlPr defaultSize="0" autoFill="0" autoLine="0" autoPict="0">
                <anchor moveWithCells="1" sizeWithCells="1">
                  <from>
                    <xdr:col>29</xdr:col>
                    <xdr:colOff>152400</xdr:colOff>
                    <xdr:row>352</xdr:row>
                    <xdr:rowOff>0</xdr:rowOff>
                  </from>
                  <to>
                    <xdr:col>36</xdr:col>
                    <xdr:colOff>38100</xdr:colOff>
                    <xdr:row>353</xdr:row>
                    <xdr:rowOff>38100</xdr:rowOff>
                  </to>
                </anchor>
              </controlPr>
            </control>
          </mc:Choice>
        </mc:AlternateContent>
        <mc:AlternateContent xmlns:mc="http://schemas.openxmlformats.org/markup-compatibility/2006">
          <mc:Choice Requires="x14">
            <control shapeId="5244" r:id="rId119" name="Check Box 124">
              <controlPr defaultSize="0" autoFill="0" autoLine="0" autoPict="0">
                <anchor moveWithCells="1" sizeWithCells="1">
                  <from>
                    <xdr:col>2</xdr:col>
                    <xdr:colOff>228600</xdr:colOff>
                    <xdr:row>349</xdr:row>
                    <xdr:rowOff>161925</xdr:rowOff>
                  </from>
                  <to>
                    <xdr:col>10</xdr:col>
                    <xdr:colOff>9525</xdr:colOff>
                    <xdr:row>351</xdr:row>
                    <xdr:rowOff>28575</xdr:rowOff>
                  </to>
                </anchor>
              </controlPr>
            </control>
          </mc:Choice>
        </mc:AlternateContent>
        <mc:AlternateContent xmlns:mc="http://schemas.openxmlformats.org/markup-compatibility/2006">
          <mc:Choice Requires="x14">
            <control shapeId="5245" r:id="rId120" name="Check Box 125">
              <controlPr defaultSize="0" autoFill="0" autoLine="0" autoPict="0">
                <anchor moveWithCells="1" sizeWithCells="1">
                  <from>
                    <xdr:col>2</xdr:col>
                    <xdr:colOff>228600</xdr:colOff>
                    <xdr:row>350</xdr:row>
                    <xdr:rowOff>161925</xdr:rowOff>
                  </from>
                  <to>
                    <xdr:col>9</xdr:col>
                    <xdr:colOff>19050</xdr:colOff>
                    <xdr:row>352</xdr:row>
                    <xdr:rowOff>38100</xdr:rowOff>
                  </to>
                </anchor>
              </controlPr>
            </control>
          </mc:Choice>
        </mc:AlternateContent>
        <mc:AlternateContent xmlns:mc="http://schemas.openxmlformats.org/markup-compatibility/2006">
          <mc:Choice Requires="x14">
            <control shapeId="5246" r:id="rId121" name="Check Box 126">
              <controlPr defaultSize="0" autoFill="0" autoLine="0" autoPict="0">
                <anchor moveWithCells="1" sizeWithCells="1">
                  <from>
                    <xdr:col>2</xdr:col>
                    <xdr:colOff>228600</xdr:colOff>
                    <xdr:row>352</xdr:row>
                    <xdr:rowOff>9525</xdr:rowOff>
                  </from>
                  <to>
                    <xdr:col>8</xdr:col>
                    <xdr:colOff>161925</xdr:colOff>
                    <xdr:row>353</xdr:row>
                    <xdr:rowOff>47625</xdr:rowOff>
                  </to>
                </anchor>
              </controlPr>
            </control>
          </mc:Choice>
        </mc:AlternateContent>
        <mc:AlternateContent xmlns:mc="http://schemas.openxmlformats.org/markup-compatibility/2006">
          <mc:Choice Requires="x14">
            <control shapeId="5247" r:id="rId122" name="Check Box 127">
              <controlPr defaultSize="0" autoFill="0" autoLine="0" autoPict="0">
                <anchor moveWithCells="1" sizeWithCells="1">
                  <from>
                    <xdr:col>29</xdr:col>
                    <xdr:colOff>133350</xdr:colOff>
                    <xdr:row>361</xdr:row>
                    <xdr:rowOff>152400</xdr:rowOff>
                  </from>
                  <to>
                    <xdr:col>38</xdr:col>
                    <xdr:colOff>28575</xdr:colOff>
                    <xdr:row>363</xdr:row>
                    <xdr:rowOff>19050</xdr:rowOff>
                  </to>
                </anchor>
              </controlPr>
            </control>
          </mc:Choice>
        </mc:AlternateContent>
        <mc:AlternateContent xmlns:mc="http://schemas.openxmlformats.org/markup-compatibility/2006">
          <mc:Choice Requires="x14">
            <control shapeId="5248" r:id="rId123" name="Check Box 128">
              <controlPr defaultSize="0" autoFill="0" autoLine="0" autoPict="0">
                <anchor moveWithCells="1" sizeWithCells="1">
                  <from>
                    <xdr:col>29</xdr:col>
                    <xdr:colOff>133350</xdr:colOff>
                    <xdr:row>362</xdr:row>
                    <xdr:rowOff>152400</xdr:rowOff>
                  </from>
                  <to>
                    <xdr:col>36</xdr:col>
                    <xdr:colOff>66675</xdr:colOff>
                    <xdr:row>364</xdr:row>
                    <xdr:rowOff>19050</xdr:rowOff>
                  </to>
                </anchor>
              </controlPr>
            </control>
          </mc:Choice>
        </mc:AlternateContent>
        <mc:AlternateContent xmlns:mc="http://schemas.openxmlformats.org/markup-compatibility/2006">
          <mc:Choice Requires="x14">
            <control shapeId="5249" r:id="rId124" name="Check Box 129">
              <controlPr defaultSize="0" autoFill="0" autoLine="0" autoPict="0">
                <anchor moveWithCells="1" sizeWithCells="1">
                  <from>
                    <xdr:col>29</xdr:col>
                    <xdr:colOff>133350</xdr:colOff>
                    <xdr:row>363</xdr:row>
                    <xdr:rowOff>161925</xdr:rowOff>
                  </from>
                  <to>
                    <xdr:col>36</xdr:col>
                    <xdr:colOff>19050</xdr:colOff>
                    <xdr:row>365</xdr:row>
                    <xdr:rowOff>28575</xdr:rowOff>
                  </to>
                </anchor>
              </controlPr>
            </control>
          </mc:Choice>
        </mc:AlternateContent>
        <mc:AlternateContent xmlns:mc="http://schemas.openxmlformats.org/markup-compatibility/2006">
          <mc:Choice Requires="x14">
            <control shapeId="5250" r:id="rId125" name="Check Box 130">
              <controlPr defaultSize="0" autoFill="0" autoLine="0" autoPict="0">
                <anchor moveWithCells="1" sizeWithCells="1">
                  <from>
                    <xdr:col>3</xdr:col>
                    <xdr:colOff>0</xdr:colOff>
                    <xdr:row>361</xdr:row>
                    <xdr:rowOff>142875</xdr:rowOff>
                  </from>
                  <to>
                    <xdr:col>10</xdr:col>
                    <xdr:colOff>19050</xdr:colOff>
                    <xdr:row>363</xdr:row>
                    <xdr:rowOff>9525</xdr:rowOff>
                  </to>
                </anchor>
              </controlPr>
            </control>
          </mc:Choice>
        </mc:AlternateContent>
        <mc:AlternateContent xmlns:mc="http://schemas.openxmlformats.org/markup-compatibility/2006">
          <mc:Choice Requires="x14">
            <control shapeId="5251" r:id="rId126" name="Check Box 131">
              <controlPr defaultSize="0" autoFill="0" autoLine="0" autoPict="0">
                <anchor moveWithCells="1" sizeWithCells="1">
                  <from>
                    <xdr:col>3</xdr:col>
                    <xdr:colOff>0</xdr:colOff>
                    <xdr:row>362</xdr:row>
                    <xdr:rowOff>142875</xdr:rowOff>
                  </from>
                  <to>
                    <xdr:col>9</xdr:col>
                    <xdr:colOff>28575</xdr:colOff>
                    <xdr:row>364</xdr:row>
                    <xdr:rowOff>9525</xdr:rowOff>
                  </to>
                </anchor>
              </controlPr>
            </control>
          </mc:Choice>
        </mc:AlternateContent>
        <mc:AlternateContent xmlns:mc="http://schemas.openxmlformats.org/markup-compatibility/2006">
          <mc:Choice Requires="x14">
            <control shapeId="5252" r:id="rId127" name="Check Box 132">
              <controlPr defaultSize="0" autoFill="0" autoLine="0" autoPict="0">
                <anchor moveWithCells="1" sizeWithCells="1">
                  <from>
                    <xdr:col>3</xdr:col>
                    <xdr:colOff>0</xdr:colOff>
                    <xdr:row>363</xdr:row>
                    <xdr:rowOff>152400</xdr:rowOff>
                  </from>
                  <to>
                    <xdr:col>8</xdr:col>
                    <xdr:colOff>171450</xdr:colOff>
                    <xdr:row>365</xdr:row>
                    <xdr:rowOff>19050</xdr:rowOff>
                  </to>
                </anchor>
              </controlPr>
            </control>
          </mc:Choice>
        </mc:AlternateContent>
        <mc:AlternateContent xmlns:mc="http://schemas.openxmlformats.org/markup-compatibility/2006">
          <mc:Choice Requires="x14">
            <control shapeId="5253" r:id="rId128"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5254" r:id="rId129" name="Check Box 134">
              <controlPr defaultSize="0" autoFill="0" autoLine="0" autoPict="0">
                <anchor moveWithCells="1">
                  <from>
                    <xdr:col>2</xdr:col>
                    <xdr:colOff>47625</xdr:colOff>
                    <xdr:row>646</xdr:row>
                    <xdr:rowOff>28575</xdr:rowOff>
                  </from>
                  <to>
                    <xdr:col>9</xdr:col>
                    <xdr:colOff>104775</xdr:colOff>
                    <xdr:row>647</xdr:row>
                    <xdr:rowOff>66675</xdr:rowOff>
                  </to>
                </anchor>
              </controlPr>
            </control>
          </mc:Choice>
        </mc:AlternateContent>
        <mc:AlternateContent xmlns:mc="http://schemas.openxmlformats.org/markup-compatibility/2006">
          <mc:Choice Requires="x14">
            <control shapeId="5255" r:id="rId130"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5256" r:id="rId131"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5257" r:id="rId132"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5258" r:id="rId133"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5259" r:id="rId134"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5260" r:id="rId135"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5261" r:id="rId136"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5262" r:id="rId137"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5263" r:id="rId138"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5264" r:id="rId139"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5265" r:id="rId140"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5266" r:id="rId141"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5267" r:id="rId142"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5268" r:id="rId143"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5269" r:id="rId144"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5270" r:id="rId145"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5271" r:id="rId146"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5272" r:id="rId147"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5273" r:id="rId148"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5274" r:id="rId149"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5275" r:id="rId150"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5276" r:id="rId151"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5277" r:id="rId152"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278" r:id="rId153"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5279" r:id="rId154"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5280" r:id="rId155"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5281" r:id="rId156"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5282" r:id="rId157"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5283" r:id="rId158"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284" r:id="rId159"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5285" r:id="rId160"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5286" r:id="rId161"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5287" r:id="rId162"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5288" r:id="rId163"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5289" r:id="rId164"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5290" r:id="rId165"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5291" r:id="rId166" name="Check Box 171">
              <controlPr defaultSize="0" autoFill="0" autoLine="0" autoPict="0">
                <anchor moveWithCells="1" sizeWithCells="1">
                  <from>
                    <xdr:col>48</xdr:col>
                    <xdr:colOff>19050</xdr:colOff>
                    <xdr:row>203</xdr:row>
                    <xdr:rowOff>57150</xdr:rowOff>
                  </from>
                  <to>
                    <xdr:col>51</xdr:col>
                    <xdr:colOff>66675</xdr:colOff>
                    <xdr:row>205</xdr:row>
                    <xdr:rowOff>0</xdr:rowOff>
                  </to>
                </anchor>
              </controlPr>
            </control>
          </mc:Choice>
        </mc:AlternateContent>
        <mc:AlternateContent xmlns:mc="http://schemas.openxmlformats.org/markup-compatibility/2006">
          <mc:Choice Requires="x14">
            <control shapeId="5292" r:id="rId167" name="Check Box 172">
              <controlPr defaultSize="0" autoFill="0" autoLine="0" autoPict="0">
                <anchor moveWithCells="1" sizeWithCells="1">
                  <from>
                    <xdr:col>3</xdr:col>
                    <xdr:colOff>19050</xdr:colOff>
                    <xdr:row>467</xdr:row>
                    <xdr:rowOff>171450</xdr:rowOff>
                  </from>
                  <to>
                    <xdr:col>8</xdr:col>
                    <xdr:colOff>38100</xdr:colOff>
                    <xdr:row>469</xdr:row>
                    <xdr:rowOff>9525</xdr:rowOff>
                  </to>
                </anchor>
              </controlPr>
            </control>
          </mc:Choice>
        </mc:AlternateContent>
        <mc:AlternateContent xmlns:mc="http://schemas.openxmlformats.org/markup-compatibility/2006">
          <mc:Choice Requires="x14">
            <control shapeId="5293" r:id="rId168" name="Check Box 173">
              <controlPr defaultSize="0" autoFill="0" autoLine="0" autoPict="0">
                <anchor moveWithCells="1" sizeWithCells="1">
                  <from>
                    <xdr:col>3</xdr:col>
                    <xdr:colOff>19050</xdr:colOff>
                    <xdr:row>470</xdr:row>
                    <xdr:rowOff>171450</xdr:rowOff>
                  </from>
                  <to>
                    <xdr:col>8</xdr:col>
                    <xdr:colOff>38100</xdr:colOff>
                    <xdr:row>472</xdr:row>
                    <xdr:rowOff>9525</xdr:rowOff>
                  </to>
                </anchor>
              </controlPr>
            </control>
          </mc:Choice>
        </mc:AlternateContent>
        <mc:AlternateContent xmlns:mc="http://schemas.openxmlformats.org/markup-compatibility/2006">
          <mc:Choice Requires="x14">
            <control shapeId="5294" r:id="rId169" name="Check Box 174">
              <controlPr defaultSize="0" autoFill="0" autoLine="0" autoPict="0">
                <anchor moveWithCells="1" sizeWithCells="1">
                  <from>
                    <xdr:col>3</xdr:col>
                    <xdr:colOff>19050</xdr:colOff>
                    <xdr:row>473</xdr:row>
                    <xdr:rowOff>171450</xdr:rowOff>
                  </from>
                  <to>
                    <xdr:col>8</xdr:col>
                    <xdr:colOff>38100</xdr:colOff>
                    <xdr:row>475</xdr:row>
                    <xdr:rowOff>9525</xdr:rowOff>
                  </to>
                </anchor>
              </controlPr>
            </control>
          </mc:Choice>
        </mc:AlternateContent>
        <mc:AlternateContent xmlns:mc="http://schemas.openxmlformats.org/markup-compatibility/2006">
          <mc:Choice Requires="x14">
            <control shapeId="5295" r:id="rId170"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5296" r:id="rId171"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5297" r:id="rId172"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5298" r:id="rId173"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5299" r:id="rId174"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5300" r:id="rId175"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5301" r:id="rId176"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5302" r:id="rId177"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5303" r:id="rId178"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304" r:id="rId179"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5305" r:id="rId180"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5306" r:id="rId181"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5307" r:id="rId182"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5308" r:id="rId183"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5309" r:id="rId184"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5310" r:id="rId185"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5311" r:id="rId186"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5312" r:id="rId187"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5313" r:id="rId188"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5314" r:id="rId189"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5315" r:id="rId190"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5316" r:id="rId191"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5317" r:id="rId192"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5318" r:id="rId193"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5319" r:id="rId194"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5320" r:id="rId195"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5321" r:id="rId196"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5322" r:id="rId197"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5323" r:id="rId198"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324" r:id="rId199"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5325" r:id="rId200"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5326" r:id="rId201"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5327" r:id="rId202" name="Check Box 207">
              <controlPr defaultSize="0" autoFill="0" autoLine="0" autoPict="0">
                <anchor moveWithCells="1" sizeWithCells="1">
                  <from>
                    <xdr:col>29</xdr:col>
                    <xdr:colOff>133350</xdr:colOff>
                    <xdr:row>353</xdr:row>
                    <xdr:rowOff>152400</xdr:rowOff>
                  </from>
                  <to>
                    <xdr:col>38</xdr:col>
                    <xdr:colOff>28575</xdr:colOff>
                    <xdr:row>355</xdr:row>
                    <xdr:rowOff>19050</xdr:rowOff>
                  </to>
                </anchor>
              </controlPr>
            </control>
          </mc:Choice>
        </mc:AlternateContent>
        <mc:AlternateContent xmlns:mc="http://schemas.openxmlformats.org/markup-compatibility/2006">
          <mc:Choice Requires="x14">
            <control shapeId="5328" r:id="rId203" name="Check Box 208">
              <controlPr defaultSize="0" autoFill="0" autoLine="0" autoPict="0">
                <anchor moveWithCells="1" sizeWithCells="1">
                  <from>
                    <xdr:col>29</xdr:col>
                    <xdr:colOff>133350</xdr:colOff>
                    <xdr:row>354</xdr:row>
                    <xdr:rowOff>152400</xdr:rowOff>
                  </from>
                  <to>
                    <xdr:col>36</xdr:col>
                    <xdr:colOff>66675</xdr:colOff>
                    <xdr:row>356</xdr:row>
                    <xdr:rowOff>19050</xdr:rowOff>
                  </to>
                </anchor>
              </controlPr>
            </control>
          </mc:Choice>
        </mc:AlternateContent>
        <mc:AlternateContent xmlns:mc="http://schemas.openxmlformats.org/markup-compatibility/2006">
          <mc:Choice Requires="x14">
            <control shapeId="5329" r:id="rId204" name="Check Box 209">
              <controlPr defaultSize="0" autoFill="0" autoLine="0" autoPict="0">
                <anchor moveWithCells="1" sizeWithCells="1">
                  <from>
                    <xdr:col>29</xdr:col>
                    <xdr:colOff>133350</xdr:colOff>
                    <xdr:row>355</xdr:row>
                    <xdr:rowOff>161925</xdr:rowOff>
                  </from>
                  <to>
                    <xdr:col>36</xdr:col>
                    <xdr:colOff>19050</xdr:colOff>
                    <xdr:row>357</xdr:row>
                    <xdr:rowOff>28575</xdr:rowOff>
                  </to>
                </anchor>
              </controlPr>
            </control>
          </mc:Choice>
        </mc:AlternateContent>
        <mc:AlternateContent xmlns:mc="http://schemas.openxmlformats.org/markup-compatibility/2006">
          <mc:Choice Requires="x14">
            <control shapeId="5330" r:id="rId205" name="Check Box 210">
              <controlPr defaultSize="0" autoFill="0" autoLine="0" autoPict="0">
                <anchor moveWithCells="1" sizeWithCells="1">
                  <from>
                    <xdr:col>2</xdr:col>
                    <xdr:colOff>228600</xdr:colOff>
                    <xdr:row>353</xdr:row>
                    <xdr:rowOff>161925</xdr:rowOff>
                  </from>
                  <to>
                    <xdr:col>10</xdr:col>
                    <xdr:colOff>9525</xdr:colOff>
                    <xdr:row>355</xdr:row>
                    <xdr:rowOff>28575</xdr:rowOff>
                  </to>
                </anchor>
              </controlPr>
            </control>
          </mc:Choice>
        </mc:AlternateContent>
        <mc:AlternateContent xmlns:mc="http://schemas.openxmlformats.org/markup-compatibility/2006">
          <mc:Choice Requires="x14">
            <control shapeId="5331" r:id="rId206" name="Check Box 211">
              <controlPr defaultSize="0" autoFill="0" autoLine="0" autoPict="0">
                <anchor moveWithCells="1" sizeWithCells="1">
                  <from>
                    <xdr:col>2</xdr:col>
                    <xdr:colOff>228600</xdr:colOff>
                    <xdr:row>354</xdr:row>
                    <xdr:rowOff>161925</xdr:rowOff>
                  </from>
                  <to>
                    <xdr:col>9</xdr:col>
                    <xdr:colOff>19050</xdr:colOff>
                    <xdr:row>356</xdr:row>
                    <xdr:rowOff>28575</xdr:rowOff>
                  </to>
                </anchor>
              </controlPr>
            </control>
          </mc:Choice>
        </mc:AlternateContent>
        <mc:AlternateContent xmlns:mc="http://schemas.openxmlformats.org/markup-compatibility/2006">
          <mc:Choice Requires="x14">
            <control shapeId="5332" r:id="rId207" name="Check Box 212">
              <controlPr defaultSize="0" autoFill="0" autoLine="0" autoPict="0">
                <anchor moveWithCells="1" sizeWithCells="1">
                  <from>
                    <xdr:col>2</xdr:col>
                    <xdr:colOff>228600</xdr:colOff>
                    <xdr:row>356</xdr:row>
                    <xdr:rowOff>0</xdr:rowOff>
                  </from>
                  <to>
                    <xdr:col>8</xdr:col>
                    <xdr:colOff>161925</xdr:colOff>
                    <xdr:row>357</xdr:row>
                    <xdr:rowOff>38100</xdr:rowOff>
                  </to>
                </anchor>
              </controlPr>
            </control>
          </mc:Choice>
        </mc:AlternateContent>
        <mc:AlternateContent xmlns:mc="http://schemas.openxmlformats.org/markup-compatibility/2006">
          <mc:Choice Requires="x14">
            <control shapeId="5333" r:id="rId208" name="Check Box 213">
              <controlPr defaultSize="0" autoFill="0" autoLine="0" autoPict="0">
                <anchor moveWithCells="1" sizeWithCells="1">
                  <from>
                    <xdr:col>3</xdr:col>
                    <xdr:colOff>9525</xdr:colOff>
                    <xdr:row>357</xdr:row>
                    <xdr:rowOff>152400</xdr:rowOff>
                  </from>
                  <to>
                    <xdr:col>10</xdr:col>
                    <xdr:colOff>28575</xdr:colOff>
                    <xdr:row>359</xdr:row>
                    <xdr:rowOff>19050</xdr:rowOff>
                  </to>
                </anchor>
              </controlPr>
            </control>
          </mc:Choice>
        </mc:AlternateContent>
        <mc:AlternateContent xmlns:mc="http://schemas.openxmlformats.org/markup-compatibility/2006">
          <mc:Choice Requires="x14">
            <control shapeId="5334" r:id="rId209" name="Check Box 214">
              <controlPr defaultSize="0" autoFill="0" autoLine="0" autoPict="0">
                <anchor moveWithCells="1" sizeWithCells="1">
                  <from>
                    <xdr:col>3</xdr:col>
                    <xdr:colOff>9525</xdr:colOff>
                    <xdr:row>358</xdr:row>
                    <xdr:rowOff>152400</xdr:rowOff>
                  </from>
                  <to>
                    <xdr:col>9</xdr:col>
                    <xdr:colOff>38100</xdr:colOff>
                    <xdr:row>360</xdr:row>
                    <xdr:rowOff>19050</xdr:rowOff>
                  </to>
                </anchor>
              </controlPr>
            </control>
          </mc:Choice>
        </mc:AlternateContent>
        <mc:AlternateContent xmlns:mc="http://schemas.openxmlformats.org/markup-compatibility/2006">
          <mc:Choice Requires="x14">
            <control shapeId="5335" r:id="rId210" name="Check Box 215">
              <controlPr defaultSize="0" autoFill="0" autoLine="0" autoPict="0">
                <anchor moveWithCells="1" sizeWithCells="1">
                  <from>
                    <xdr:col>3</xdr:col>
                    <xdr:colOff>9525</xdr:colOff>
                    <xdr:row>359</xdr:row>
                    <xdr:rowOff>161925</xdr:rowOff>
                  </from>
                  <to>
                    <xdr:col>8</xdr:col>
                    <xdr:colOff>180975</xdr:colOff>
                    <xdr:row>361</xdr:row>
                    <xdr:rowOff>28575</xdr:rowOff>
                  </to>
                </anchor>
              </controlPr>
            </control>
          </mc:Choice>
        </mc:AlternateContent>
        <mc:AlternateContent xmlns:mc="http://schemas.openxmlformats.org/markup-compatibility/2006">
          <mc:Choice Requires="x14">
            <control shapeId="5336" r:id="rId211" name="Check Box 216">
              <controlPr defaultSize="0" autoFill="0" autoLine="0" autoPict="0">
                <anchor moveWithCells="1" sizeWithCells="1">
                  <from>
                    <xdr:col>29</xdr:col>
                    <xdr:colOff>142875</xdr:colOff>
                    <xdr:row>357</xdr:row>
                    <xdr:rowOff>161925</xdr:rowOff>
                  </from>
                  <to>
                    <xdr:col>38</xdr:col>
                    <xdr:colOff>38100</xdr:colOff>
                    <xdr:row>359</xdr:row>
                    <xdr:rowOff>28575</xdr:rowOff>
                  </to>
                </anchor>
              </controlPr>
            </control>
          </mc:Choice>
        </mc:AlternateContent>
        <mc:AlternateContent xmlns:mc="http://schemas.openxmlformats.org/markup-compatibility/2006">
          <mc:Choice Requires="x14">
            <control shapeId="5337" r:id="rId212" name="Check Box 217">
              <controlPr defaultSize="0" autoFill="0" autoLine="0" autoPict="0">
                <anchor moveWithCells="1" sizeWithCells="1">
                  <from>
                    <xdr:col>29</xdr:col>
                    <xdr:colOff>142875</xdr:colOff>
                    <xdr:row>358</xdr:row>
                    <xdr:rowOff>161925</xdr:rowOff>
                  </from>
                  <to>
                    <xdr:col>36</xdr:col>
                    <xdr:colOff>76200</xdr:colOff>
                    <xdr:row>360</xdr:row>
                    <xdr:rowOff>28575</xdr:rowOff>
                  </to>
                </anchor>
              </controlPr>
            </control>
          </mc:Choice>
        </mc:AlternateContent>
        <mc:AlternateContent xmlns:mc="http://schemas.openxmlformats.org/markup-compatibility/2006">
          <mc:Choice Requires="x14">
            <control shapeId="5338" r:id="rId213" name="Check Box 218">
              <controlPr defaultSize="0" autoFill="0" autoLine="0" autoPict="0">
                <anchor moveWithCells="1" sizeWithCells="1">
                  <from>
                    <xdr:col>29</xdr:col>
                    <xdr:colOff>142875</xdr:colOff>
                    <xdr:row>360</xdr:row>
                    <xdr:rowOff>0</xdr:rowOff>
                  </from>
                  <to>
                    <xdr:col>36</xdr:col>
                    <xdr:colOff>28575</xdr:colOff>
                    <xdr:row>361</xdr:row>
                    <xdr:rowOff>38100</xdr:rowOff>
                  </to>
                </anchor>
              </controlPr>
            </control>
          </mc:Choice>
        </mc:AlternateContent>
        <mc:AlternateContent xmlns:mc="http://schemas.openxmlformats.org/markup-compatibility/2006">
          <mc:Choice Requires="x14">
            <control shapeId="5339" r:id="rId214"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5340" r:id="rId215"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5341" r:id="rId216"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5342" r:id="rId217"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5343" r:id="rId218"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5344" r:id="rId219" name="Check Box 224">
              <controlPr defaultSize="0" autoFill="0" autoLine="0" autoPict="0">
                <anchor moveWithCells="1" sizeWithCells="1">
                  <from>
                    <xdr:col>3</xdr:col>
                    <xdr:colOff>47625</xdr:colOff>
                    <xdr:row>562</xdr:row>
                    <xdr:rowOff>171450</xdr:rowOff>
                  </from>
                  <to>
                    <xdr:col>15</xdr:col>
                    <xdr:colOff>76200</xdr:colOff>
                    <xdr:row>564</xdr:row>
                    <xdr:rowOff>0</xdr:rowOff>
                  </to>
                </anchor>
              </controlPr>
            </control>
          </mc:Choice>
        </mc:AlternateContent>
        <mc:AlternateContent xmlns:mc="http://schemas.openxmlformats.org/markup-compatibility/2006">
          <mc:Choice Requires="x14">
            <control shapeId="5345" r:id="rId220" name="Check Box 225">
              <controlPr defaultSize="0" autoFill="0" autoLine="0" autoPict="0">
                <anchor moveWithCells="1" sizeWithCells="1">
                  <from>
                    <xdr:col>3</xdr:col>
                    <xdr:colOff>47625</xdr:colOff>
                    <xdr:row>563</xdr:row>
                    <xdr:rowOff>161925</xdr:rowOff>
                  </from>
                  <to>
                    <xdr:col>15</xdr:col>
                    <xdr:colOff>57150</xdr:colOff>
                    <xdr:row>564</xdr:row>
                    <xdr:rowOff>180975</xdr:rowOff>
                  </to>
                </anchor>
              </controlPr>
            </control>
          </mc:Choice>
        </mc:AlternateContent>
        <mc:AlternateContent xmlns:mc="http://schemas.openxmlformats.org/markup-compatibility/2006">
          <mc:Choice Requires="x14">
            <control shapeId="5346" r:id="rId221" name="Check Box 226">
              <controlPr defaultSize="0" autoFill="0" autoLine="0" autoPict="0">
                <anchor moveWithCells="1" sizeWithCells="1">
                  <from>
                    <xdr:col>3</xdr:col>
                    <xdr:colOff>47625</xdr:colOff>
                    <xdr:row>564</xdr:row>
                    <xdr:rowOff>152400</xdr:rowOff>
                  </from>
                  <to>
                    <xdr:col>14</xdr:col>
                    <xdr:colOff>76200</xdr:colOff>
                    <xdr:row>566</xdr:row>
                    <xdr:rowOff>0</xdr:rowOff>
                  </to>
                </anchor>
              </controlPr>
            </control>
          </mc:Choice>
        </mc:AlternateContent>
        <mc:AlternateContent xmlns:mc="http://schemas.openxmlformats.org/markup-compatibility/2006">
          <mc:Choice Requires="x14">
            <control shapeId="5352" r:id="rId222" name="Check Box 232">
              <controlPr defaultSize="0" autoFill="0" autoLine="0" autoPict="0">
                <anchor moveWithCells="1">
                  <from>
                    <xdr:col>3</xdr:col>
                    <xdr:colOff>47625</xdr:colOff>
                    <xdr:row>627</xdr:row>
                    <xdr:rowOff>76200</xdr:rowOff>
                  </from>
                  <to>
                    <xdr:col>9</xdr:col>
                    <xdr:colOff>95250</xdr:colOff>
                    <xdr:row>628</xdr:row>
                    <xdr:rowOff>104775</xdr:rowOff>
                  </to>
                </anchor>
              </controlPr>
            </control>
          </mc:Choice>
        </mc:AlternateContent>
        <mc:AlternateContent xmlns:mc="http://schemas.openxmlformats.org/markup-compatibility/2006">
          <mc:Choice Requires="x14">
            <control shapeId="5353" r:id="rId223" name="Check Box 233">
              <controlPr defaultSize="0" autoFill="0" autoLine="0" autoPict="0">
                <anchor moveWithCells="1">
                  <from>
                    <xdr:col>3</xdr:col>
                    <xdr:colOff>47625</xdr:colOff>
                    <xdr:row>628</xdr:row>
                    <xdr:rowOff>85725</xdr:rowOff>
                  </from>
                  <to>
                    <xdr:col>9</xdr:col>
                    <xdr:colOff>95250</xdr:colOff>
                    <xdr:row>629</xdr:row>
                    <xdr:rowOff>114300</xdr:rowOff>
                  </to>
                </anchor>
              </controlPr>
            </control>
          </mc:Choice>
        </mc:AlternateContent>
        <mc:AlternateContent xmlns:mc="http://schemas.openxmlformats.org/markup-compatibility/2006">
          <mc:Choice Requires="x14">
            <control shapeId="5354" r:id="rId224" name="Check Box 234">
              <controlPr defaultSize="0" autoFill="0" autoLine="0" autoPict="0">
                <anchor moveWithCells="1">
                  <from>
                    <xdr:col>3</xdr:col>
                    <xdr:colOff>47625</xdr:colOff>
                    <xdr:row>635</xdr:row>
                    <xdr:rowOff>76200</xdr:rowOff>
                  </from>
                  <to>
                    <xdr:col>9</xdr:col>
                    <xdr:colOff>95250</xdr:colOff>
                    <xdr:row>636</xdr:row>
                    <xdr:rowOff>104775</xdr:rowOff>
                  </to>
                </anchor>
              </controlPr>
            </control>
          </mc:Choice>
        </mc:AlternateContent>
        <mc:AlternateContent xmlns:mc="http://schemas.openxmlformats.org/markup-compatibility/2006">
          <mc:Choice Requires="x14">
            <control shapeId="5355" r:id="rId225" name="Check Box 235">
              <controlPr defaultSize="0" autoFill="0" autoLine="0" autoPict="0">
                <anchor moveWithCells="1">
                  <from>
                    <xdr:col>3</xdr:col>
                    <xdr:colOff>47625</xdr:colOff>
                    <xdr:row>636</xdr:row>
                    <xdr:rowOff>85725</xdr:rowOff>
                  </from>
                  <to>
                    <xdr:col>9</xdr:col>
                    <xdr:colOff>95250</xdr:colOff>
                    <xdr:row>637</xdr:row>
                    <xdr:rowOff>114300</xdr:rowOff>
                  </to>
                </anchor>
              </controlPr>
            </control>
          </mc:Choice>
        </mc:AlternateContent>
        <mc:AlternateContent xmlns:mc="http://schemas.openxmlformats.org/markup-compatibility/2006">
          <mc:Choice Requires="x14">
            <control shapeId="5361" r:id="rId226" name="Check Box 241">
              <controlPr defaultSize="0" autoFill="0" autoLine="0" autoPict="0">
                <anchor moveWithCells="1" sizeWithCells="1">
                  <from>
                    <xdr:col>3</xdr:col>
                    <xdr:colOff>9525</xdr:colOff>
                    <xdr:row>503</xdr:row>
                    <xdr:rowOff>171450</xdr:rowOff>
                  </from>
                  <to>
                    <xdr:col>9</xdr:col>
                    <xdr:colOff>19050</xdr:colOff>
                    <xdr:row>504</xdr:row>
                    <xdr:rowOff>171450</xdr:rowOff>
                  </to>
                </anchor>
              </controlPr>
            </control>
          </mc:Choice>
        </mc:AlternateContent>
        <mc:AlternateContent xmlns:mc="http://schemas.openxmlformats.org/markup-compatibility/2006">
          <mc:Choice Requires="x14">
            <control shapeId="5362" r:id="rId227" name="Check Box 242">
              <controlPr defaultSize="0" autoFill="0" autoLine="0" autoPict="0">
                <anchor moveWithCells="1">
                  <from>
                    <xdr:col>4</xdr:col>
                    <xdr:colOff>28575</xdr:colOff>
                    <xdr:row>711</xdr:row>
                    <xdr:rowOff>0</xdr:rowOff>
                  </from>
                  <to>
                    <xdr:col>10</xdr:col>
                    <xdr:colOff>114300</xdr:colOff>
                    <xdr:row>712</xdr:row>
                    <xdr:rowOff>19050</xdr:rowOff>
                  </to>
                </anchor>
              </controlPr>
            </control>
          </mc:Choice>
        </mc:AlternateContent>
        <mc:AlternateContent xmlns:mc="http://schemas.openxmlformats.org/markup-compatibility/2006">
          <mc:Choice Requires="x14">
            <control shapeId="5363" r:id="rId228" name="Check Box 243">
              <controlPr defaultSize="0" autoFill="0" autoLine="0" autoPict="0">
                <anchor moveWithCells="1">
                  <from>
                    <xdr:col>13</xdr:col>
                    <xdr:colOff>28575</xdr:colOff>
                    <xdr:row>710</xdr:row>
                    <xdr:rowOff>238125</xdr:rowOff>
                  </from>
                  <to>
                    <xdr:col>23</xdr:col>
                    <xdr:colOff>9525</xdr:colOff>
                    <xdr:row>712</xdr:row>
                    <xdr:rowOff>38100</xdr:rowOff>
                  </to>
                </anchor>
              </controlPr>
            </control>
          </mc:Choice>
        </mc:AlternateContent>
        <mc:AlternateContent xmlns:mc="http://schemas.openxmlformats.org/markup-compatibility/2006">
          <mc:Choice Requires="x14">
            <control shapeId="5375" r:id="rId229" name="Check Box 255">
              <controlPr defaultSize="0" autoFill="0" autoLine="0" autoPict="0">
                <anchor moveWithCells="1">
                  <from>
                    <xdr:col>46</xdr:col>
                    <xdr:colOff>57150</xdr:colOff>
                    <xdr:row>675</xdr:row>
                    <xdr:rowOff>0</xdr:rowOff>
                  </from>
                  <to>
                    <xdr:col>50</xdr:col>
                    <xdr:colOff>95250</xdr:colOff>
                    <xdr:row>676</xdr:row>
                    <xdr:rowOff>9525</xdr:rowOff>
                  </to>
                </anchor>
              </controlPr>
            </control>
          </mc:Choice>
        </mc:AlternateContent>
        <mc:AlternateContent xmlns:mc="http://schemas.openxmlformats.org/markup-compatibility/2006">
          <mc:Choice Requires="x14">
            <control shapeId="5376" r:id="rId230" name="Check Box 256">
              <controlPr defaultSize="0" autoFill="0" autoLine="0" autoPict="0">
                <anchor moveWithCells="1">
                  <from>
                    <xdr:col>46</xdr:col>
                    <xdr:colOff>57150</xdr:colOff>
                    <xdr:row>675</xdr:row>
                    <xdr:rowOff>171450</xdr:rowOff>
                  </from>
                  <to>
                    <xdr:col>50</xdr:col>
                    <xdr:colOff>95250</xdr:colOff>
                    <xdr:row>676</xdr:row>
                    <xdr:rowOff>180975</xdr:rowOff>
                  </to>
                </anchor>
              </controlPr>
            </control>
          </mc:Choice>
        </mc:AlternateContent>
        <mc:AlternateContent xmlns:mc="http://schemas.openxmlformats.org/markup-compatibility/2006">
          <mc:Choice Requires="x14">
            <control shapeId="5377" r:id="rId231" name="Check Box 257">
              <controlPr defaultSize="0" autoFill="0" autoLine="0" autoPict="0">
                <anchor moveWithCells="1">
                  <from>
                    <xdr:col>46</xdr:col>
                    <xdr:colOff>57150</xdr:colOff>
                    <xdr:row>677</xdr:row>
                    <xdr:rowOff>0</xdr:rowOff>
                  </from>
                  <to>
                    <xdr:col>50</xdr:col>
                    <xdr:colOff>95250</xdr:colOff>
                    <xdr:row>678</xdr:row>
                    <xdr:rowOff>9525</xdr:rowOff>
                  </to>
                </anchor>
              </controlPr>
            </control>
          </mc:Choice>
        </mc:AlternateContent>
        <mc:AlternateContent xmlns:mc="http://schemas.openxmlformats.org/markup-compatibility/2006">
          <mc:Choice Requires="x14">
            <control shapeId="5378" r:id="rId232" name="Check Box 258">
              <controlPr defaultSize="0" autoFill="0" autoLine="0" autoPict="0">
                <anchor moveWithCells="1">
                  <from>
                    <xdr:col>46</xdr:col>
                    <xdr:colOff>57150</xdr:colOff>
                    <xdr:row>677</xdr:row>
                    <xdr:rowOff>171450</xdr:rowOff>
                  </from>
                  <to>
                    <xdr:col>50</xdr:col>
                    <xdr:colOff>95250</xdr:colOff>
                    <xdr:row>678</xdr:row>
                    <xdr:rowOff>180975</xdr:rowOff>
                  </to>
                </anchor>
              </controlPr>
            </control>
          </mc:Choice>
        </mc:AlternateContent>
        <mc:AlternateContent xmlns:mc="http://schemas.openxmlformats.org/markup-compatibility/2006">
          <mc:Choice Requires="x14">
            <control shapeId="5390" r:id="rId233" name="Check Box 270">
              <controlPr defaultSize="0" autoFill="0" autoLine="0" autoPict="0">
                <anchor moveWithCells="1" sizeWithCells="1">
                  <from>
                    <xdr:col>3</xdr:col>
                    <xdr:colOff>9525</xdr:colOff>
                    <xdr:row>503</xdr:row>
                    <xdr:rowOff>171450</xdr:rowOff>
                  </from>
                  <to>
                    <xdr:col>9</xdr:col>
                    <xdr:colOff>19050</xdr:colOff>
                    <xdr:row>504</xdr:row>
                    <xdr:rowOff>171450</xdr:rowOff>
                  </to>
                </anchor>
              </controlPr>
            </control>
          </mc:Choice>
        </mc:AlternateContent>
        <mc:AlternateContent xmlns:mc="http://schemas.openxmlformats.org/markup-compatibility/2006">
          <mc:Choice Requires="x14">
            <control shapeId="5391" r:id="rId234" name="Check Box 271">
              <controlPr defaultSize="0" autoFill="0" autoLine="0" autoPict="0">
                <anchor moveWithCells="1" sizeWithCells="1">
                  <from>
                    <xdr:col>3</xdr:col>
                    <xdr:colOff>9525</xdr:colOff>
                    <xdr:row>503</xdr:row>
                    <xdr:rowOff>171450</xdr:rowOff>
                  </from>
                  <to>
                    <xdr:col>9</xdr:col>
                    <xdr:colOff>19050</xdr:colOff>
                    <xdr:row>504</xdr:row>
                    <xdr:rowOff>171450</xdr:rowOff>
                  </to>
                </anchor>
              </controlPr>
            </control>
          </mc:Choice>
        </mc:AlternateContent>
        <mc:AlternateContent xmlns:mc="http://schemas.openxmlformats.org/markup-compatibility/2006">
          <mc:Choice Requires="x14">
            <control shapeId="5392" r:id="rId235" name="Check Box 272">
              <controlPr defaultSize="0" autoFill="0" autoLine="0" autoPict="0">
                <anchor moveWithCells="1" sizeWithCells="1">
                  <from>
                    <xdr:col>3</xdr:col>
                    <xdr:colOff>9525</xdr:colOff>
                    <xdr:row>503</xdr:row>
                    <xdr:rowOff>171450</xdr:rowOff>
                  </from>
                  <to>
                    <xdr:col>9</xdr:col>
                    <xdr:colOff>19050</xdr:colOff>
                    <xdr:row>504</xdr:row>
                    <xdr:rowOff>171450</xdr:rowOff>
                  </to>
                </anchor>
              </controlPr>
            </control>
          </mc:Choice>
        </mc:AlternateContent>
        <mc:AlternateContent xmlns:mc="http://schemas.openxmlformats.org/markup-compatibility/2006">
          <mc:Choice Requires="x14">
            <control shapeId="5393" r:id="rId236" name="Check Box 273">
              <controlPr defaultSize="0" autoFill="0" autoLine="0" autoPict="0">
                <anchor moveWithCells="1" sizeWithCells="1">
                  <from>
                    <xdr:col>3</xdr:col>
                    <xdr:colOff>9525</xdr:colOff>
                    <xdr:row>503</xdr:row>
                    <xdr:rowOff>171450</xdr:rowOff>
                  </from>
                  <to>
                    <xdr:col>9</xdr:col>
                    <xdr:colOff>19050</xdr:colOff>
                    <xdr:row>504</xdr:row>
                    <xdr:rowOff>171450</xdr:rowOff>
                  </to>
                </anchor>
              </controlPr>
            </control>
          </mc:Choice>
        </mc:AlternateContent>
        <mc:AlternateContent xmlns:mc="http://schemas.openxmlformats.org/markup-compatibility/2006">
          <mc:Choice Requires="x14">
            <control shapeId="5394" r:id="rId237" name="Check Box 274">
              <controlPr defaultSize="0" autoFill="0" autoLine="0" autoPict="0">
                <anchor moveWithCells="1">
                  <from>
                    <xdr:col>3</xdr:col>
                    <xdr:colOff>47625</xdr:colOff>
                    <xdr:row>549</xdr:row>
                    <xdr:rowOff>19050</xdr:rowOff>
                  </from>
                  <to>
                    <xdr:col>16</xdr:col>
                    <xdr:colOff>9525</xdr:colOff>
                    <xdr:row>550</xdr:row>
                    <xdr:rowOff>9525</xdr:rowOff>
                  </to>
                </anchor>
              </controlPr>
            </control>
          </mc:Choice>
        </mc:AlternateContent>
        <mc:AlternateContent xmlns:mc="http://schemas.openxmlformats.org/markup-compatibility/2006">
          <mc:Choice Requires="x14">
            <control shapeId="5395" r:id="rId238" name="Check Box 275">
              <controlPr defaultSize="0" autoFill="0" autoLine="0" autoPict="0">
                <anchor moveWithCells="1" sizeWithCells="1">
                  <from>
                    <xdr:col>3</xdr:col>
                    <xdr:colOff>47625</xdr:colOff>
                    <xdr:row>547</xdr:row>
                    <xdr:rowOff>38100</xdr:rowOff>
                  </from>
                  <to>
                    <xdr:col>12</xdr:col>
                    <xdr:colOff>57150</xdr:colOff>
                    <xdr:row>548</xdr:row>
                    <xdr:rowOff>28575</xdr:rowOff>
                  </to>
                </anchor>
              </controlPr>
            </control>
          </mc:Choice>
        </mc:AlternateContent>
        <mc:AlternateContent xmlns:mc="http://schemas.openxmlformats.org/markup-compatibility/2006">
          <mc:Choice Requires="x14">
            <control shapeId="5396" r:id="rId239" name="Check Box 276">
              <controlPr defaultSize="0" autoFill="0" autoLine="0" autoPict="0">
                <anchor moveWithCells="1" sizeWithCells="1">
                  <from>
                    <xdr:col>3</xdr:col>
                    <xdr:colOff>47625</xdr:colOff>
                    <xdr:row>548</xdr:row>
                    <xdr:rowOff>19050</xdr:rowOff>
                  </from>
                  <to>
                    <xdr:col>12</xdr:col>
                    <xdr:colOff>66675</xdr:colOff>
                    <xdr:row>549</xdr:row>
                    <xdr:rowOff>19050</xdr:rowOff>
                  </to>
                </anchor>
              </controlPr>
            </control>
          </mc:Choice>
        </mc:AlternateContent>
        <mc:AlternateContent xmlns:mc="http://schemas.openxmlformats.org/markup-compatibility/2006">
          <mc:Choice Requires="x14">
            <control shapeId="5397" r:id="rId240" name="Check Box 277">
              <controlPr defaultSize="0" autoFill="0" autoLine="0" autoPict="0">
                <anchor moveWithCells="1" sizeWithCells="1">
                  <from>
                    <xdr:col>3</xdr:col>
                    <xdr:colOff>47625</xdr:colOff>
                    <xdr:row>551</xdr:row>
                    <xdr:rowOff>19050</xdr:rowOff>
                  </from>
                  <to>
                    <xdr:col>12</xdr:col>
                    <xdr:colOff>114300</xdr:colOff>
                    <xdr:row>552</xdr:row>
                    <xdr:rowOff>19050</xdr:rowOff>
                  </to>
                </anchor>
              </controlPr>
            </control>
          </mc:Choice>
        </mc:AlternateContent>
        <mc:AlternateContent xmlns:mc="http://schemas.openxmlformats.org/markup-compatibility/2006">
          <mc:Choice Requires="x14">
            <control shapeId="5398" r:id="rId241" name="Check Box 278">
              <controlPr defaultSize="0" autoFill="0" autoLine="0" autoPict="0">
                <anchor moveWithCells="1" sizeWithCells="1">
                  <from>
                    <xdr:col>3</xdr:col>
                    <xdr:colOff>47625</xdr:colOff>
                    <xdr:row>550</xdr:row>
                    <xdr:rowOff>19050</xdr:rowOff>
                  </from>
                  <to>
                    <xdr:col>15</xdr:col>
                    <xdr:colOff>95250</xdr:colOff>
                    <xdr:row>550</xdr:row>
                    <xdr:rowOff>190500</xdr:rowOff>
                  </to>
                </anchor>
              </controlPr>
            </control>
          </mc:Choice>
        </mc:AlternateContent>
        <mc:AlternateContent xmlns:mc="http://schemas.openxmlformats.org/markup-compatibility/2006">
          <mc:Choice Requires="x14">
            <control shapeId="5399" r:id="rId242" name="Check Box 279">
              <controlPr defaultSize="0" autoFill="0" autoLine="0" autoPict="0">
                <anchor moveWithCells="1" sizeWithCells="1">
                  <from>
                    <xdr:col>3</xdr:col>
                    <xdr:colOff>47625</xdr:colOff>
                    <xdr:row>552</xdr:row>
                    <xdr:rowOff>19050</xdr:rowOff>
                  </from>
                  <to>
                    <xdr:col>12</xdr:col>
                    <xdr:colOff>114300</xdr:colOff>
                    <xdr:row>552</xdr:row>
                    <xdr:rowOff>180975</xdr:rowOff>
                  </to>
                </anchor>
              </controlPr>
            </control>
          </mc:Choice>
        </mc:AlternateContent>
        <mc:AlternateContent xmlns:mc="http://schemas.openxmlformats.org/markup-compatibility/2006">
          <mc:Choice Requires="x14">
            <control shapeId="5400" r:id="rId243" name="Check Box 280">
              <controlPr defaultSize="0" autoFill="0" autoLine="0" autoPict="0">
                <anchor moveWithCells="1">
                  <from>
                    <xdr:col>4</xdr:col>
                    <xdr:colOff>114300</xdr:colOff>
                    <xdr:row>499</xdr:row>
                    <xdr:rowOff>0</xdr:rowOff>
                  </from>
                  <to>
                    <xdr:col>34</xdr:col>
                    <xdr:colOff>19050</xdr:colOff>
                    <xdr:row>500</xdr:row>
                    <xdr:rowOff>19050</xdr:rowOff>
                  </to>
                </anchor>
              </controlPr>
            </control>
          </mc:Choice>
        </mc:AlternateContent>
        <mc:AlternateContent xmlns:mc="http://schemas.openxmlformats.org/markup-compatibility/2006">
          <mc:Choice Requires="x14">
            <control shapeId="5401" r:id="rId244" name="Check Box 281">
              <controlPr defaultSize="0" autoFill="0" autoLine="0" autoPict="0">
                <anchor moveWithCells="1">
                  <from>
                    <xdr:col>34</xdr:col>
                    <xdr:colOff>76200</xdr:colOff>
                    <xdr:row>499</xdr:row>
                    <xdr:rowOff>19050</xdr:rowOff>
                  </from>
                  <to>
                    <xdr:col>49</xdr:col>
                    <xdr:colOff>276225</xdr:colOff>
                    <xdr:row>500</xdr:row>
                    <xdr:rowOff>0</xdr:rowOff>
                  </to>
                </anchor>
              </controlPr>
            </control>
          </mc:Choice>
        </mc:AlternateContent>
        <mc:AlternateContent xmlns:mc="http://schemas.openxmlformats.org/markup-compatibility/2006">
          <mc:Choice Requires="x14">
            <control shapeId="5402" r:id="rId245" name="Check Box 282">
              <controlPr defaultSize="0" autoFill="0" autoLine="0" autoPict="0">
                <anchor moveWithCells="1">
                  <from>
                    <xdr:col>3</xdr:col>
                    <xdr:colOff>57150</xdr:colOff>
                    <xdr:row>495</xdr:row>
                    <xdr:rowOff>38100</xdr:rowOff>
                  </from>
                  <to>
                    <xdr:col>10</xdr:col>
                    <xdr:colOff>9525</xdr:colOff>
                    <xdr:row>496</xdr:row>
                    <xdr:rowOff>38100</xdr:rowOff>
                  </to>
                </anchor>
              </controlPr>
            </control>
          </mc:Choice>
        </mc:AlternateContent>
        <mc:AlternateContent xmlns:mc="http://schemas.openxmlformats.org/markup-compatibility/2006">
          <mc:Choice Requires="x14">
            <control shapeId="5403" r:id="rId246" name="Check Box 283">
              <controlPr defaultSize="0" autoFill="0" autoLine="0" autoPict="0">
                <anchor moveWithCells="1">
                  <from>
                    <xdr:col>3</xdr:col>
                    <xdr:colOff>57150</xdr:colOff>
                    <xdr:row>496</xdr:row>
                    <xdr:rowOff>19050</xdr:rowOff>
                  </from>
                  <to>
                    <xdr:col>13</xdr:col>
                    <xdr:colOff>114300</xdr:colOff>
                    <xdr:row>497</xdr:row>
                    <xdr:rowOff>57150</xdr:rowOff>
                  </to>
                </anchor>
              </controlPr>
            </control>
          </mc:Choice>
        </mc:AlternateContent>
        <mc:AlternateContent xmlns:mc="http://schemas.openxmlformats.org/markup-compatibility/2006">
          <mc:Choice Requires="x14">
            <control shapeId="5404" r:id="rId247" name="Check Box 284">
              <controlPr defaultSize="0" autoFill="0" autoLine="0" autoPict="0">
                <anchor moveWithCells="1">
                  <from>
                    <xdr:col>3</xdr:col>
                    <xdr:colOff>57150</xdr:colOff>
                    <xdr:row>497</xdr:row>
                    <xdr:rowOff>28575</xdr:rowOff>
                  </from>
                  <to>
                    <xdr:col>11</xdr:col>
                    <xdr:colOff>47625</xdr:colOff>
                    <xdr:row>498</xdr:row>
                    <xdr:rowOff>28575</xdr:rowOff>
                  </to>
                </anchor>
              </controlPr>
            </control>
          </mc:Choice>
        </mc:AlternateContent>
        <mc:AlternateContent xmlns:mc="http://schemas.openxmlformats.org/markup-compatibility/2006">
          <mc:Choice Requires="x14">
            <control shapeId="5405" r:id="rId248" name="Check Box 285">
              <controlPr defaultSize="0" autoFill="0" autoLine="0" autoPict="0">
                <anchor moveWithCells="1">
                  <from>
                    <xdr:col>38</xdr:col>
                    <xdr:colOff>57150</xdr:colOff>
                    <xdr:row>694</xdr:row>
                    <xdr:rowOff>0</xdr:rowOff>
                  </from>
                  <to>
                    <xdr:col>43</xdr:col>
                    <xdr:colOff>76200</xdr:colOff>
                    <xdr:row>695</xdr:row>
                    <xdr:rowOff>9525</xdr:rowOff>
                  </to>
                </anchor>
              </controlPr>
            </control>
          </mc:Choice>
        </mc:AlternateContent>
        <mc:AlternateContent xmlns:mc="http://schemas.openxmlformats.org/markup-compatibility/2006">
          <mc:Choice Requires="x14">
            <control shapeId="5406" r:id="rId249" name="Check Box 286">
              <controlPr defaultSize="0" autoFill="0" autoLine="0" autoPict="0">
                <anchor moveWithCells="1">
                  <from>
                    <xdr:col>38</xdr:col>
                    <xdr:colOff>57150</xdr:colOff>
                    <xdr:row>694</xdr:row>
                    <xdr:rowOff>171450</xdr:rowOff>
                  </from>
                  <to>
                    <xdr:col>43</xdr:col>
                    <xdr:colOff>76200</xdr:colOff>
                    <xdr:row>695</xdr:row>
                    <xdr:rowOff>180975</xdr:rowOff>
                  </to>
                </anchor>
              </controlPr>
            </control>
          </mc:Choice>
        </mc:AlternateContent>
        <mc:AlternateContent xmlns:mc="http://schemas.openxmlformats.org/markup-compatibility/2006">
          <mc:Choice Requires="x14">
            <control shapeId="5407" r:id="rId250" name="Check Box 287">
              <controlPr defaultSize="0" autoFill="0" autoLine="0" autoPict="0">
                <anchor moveWithCells="1">
                  <from>
                    <xdr:col>38</xdr:col>
                    <xdr:colOff>57150</xdr:colOff>
                    <xdr:row>696</xdr:row>
                    <xdr:rowOff>0</xdr:rowOff>
                  </from>
                  <to>
                    <xdr:col>43</xdr:col>
                    <xdr:colOff>76200</xdr:colOff>
                    <xdr:row>697</xdr:row>
                    <xdr:rowOff>9525</xdr:rowOff>
                  </to>
                </anchor>
              </controlPr>
            </control>
          </mc:Choice>
        </mc:AlternateContent>
        <mc:AlternateContent xmlns:mc="http://schemas.openxmlformats.org/markup-compatibility/2006">
          <mc:Choice Requires="x14">
            <control shapeId="5408" r:id="rId251" name="Check Box 288">
              <controlPr defaultSize="0" autoFill="0" autoLine="0" autoPict="0">
                <anchor moveWithCells="1">
                  <from>
                    <xdr:col>38</xdr:col>
                    <xdr:colOff>57150</xdr:colOff>
                    <xdr:row>696</xdr:row>
                    <xdr:rowOff>171450</xdr:rowOff>
                  </from>
                  <to>
                    <xdr:col>43</xdr:col>
                    <xdr:colOff>76200</xdr:colOff>
                    <xdr:row>697</xdr:row>
                    <xdr:rowOff>180975</xdr:rowOff>
                  </to>
                </anchor>
              </controlPr>
            </control>
          </mc:Choice>
        </mc:AlternateContent>
        <mc:AlternateContent xmlns:mc="http://schemas.openxmlformats.org/markup-compatibility/2006">
          <mc:Choice Requires="x14">
            <control shapeId="5409" r:id="rId252" name="Check Box 289">
              <controlPr defaultSize="0" autoFill="0" autoLine="0" autoPict="0">
                <anchor moveWithCells="1">
                  <from>
                    <xdr:col>38</xdr:col>
                    <xdr:colOff>57150</xdr:colOff>
                    <xdr:row>694</xdr:row>
                    <xdr:rowOff>0</xdr:rowOff>
                  </from>
                  <to>
                    <xdr:col>43</xdr:col>
                    <xdr:colOff>76200</xdr:colOff>
                    <xdr:row>695</xdr:row>
                    <xdr:rowOff>9525</xdr:rowOff>
                  </to>
                </anchor>
              </controlPr>
            </control>
          </mc:Choice>
        </mc:AlternateContent>
        <mc:AlternateContent xmlns:mc="http://schemas.openxmlformats.org/markup-compatibility/2006">
          <mc:Choice Requires="x14">
            <control shapeId="5410" r:id="rId253" name="Check Box 290">
              <controlPr defaultSize="0" autoFill="0" autoLine="0" autoPict="0">
                <anchor moveWithCells="1">
                  <from>
                    <xdr:col>38</xdr:col>
                    <xdr:colOff>57150</xdr:colOff>
                    <xdr:row>694</xdr:row>
                    <xdr:rowOff>171450</xdr:rowOff>
                  </from>
                  <to>
                    <xdr:col>43</xdr:col>
                    <xdr:colOff>76200</xdr:colOff>
                    <xdr:row>695</xdr:row>
                    <xdr:rowOff>180975</xdr:rowOff>
                  </to>
                </anchor>
              </controlPr>
            </control>
          </mc:Choice>
        </mc:AlternateContent>
        <mc:AlternateContent xmlns:mc="http://schemas.openxmlformats.org/markup-compatibility/2006">
          <mc:Choice Requires="x14">
            <control shapeId="5411" r:id="rId254" name="Check Box 291">
              <controlPr defaultSize="0" autoFill="0" autoLine="0" autoPict="0">
                <anchor moveWithCells="1">
                  <from>
                    <xdr:col>38</xdr:col>
                    <xdr:colOff>57150</xdr:colOff>
                    <xdr:row>696</xdr:row>
                    <xdr:rowOff>0</xdr:rowOff>
                  </from>
                  <to>
                    <xdr:col>43</xdr:col>
                    <xdr:colOff>76200</xdr:colOff>
                    <xdr:row>697</xdr:row>
                    <xdr:rowOff>9525</xdr:rowOff>
                  </to>
                </anchor>
              </controlPr>
            </control>
          </mc:Choice>
        </mc:AlternateContent>
        <mc:AlternateContent xmlns:mc="http://schemas.openxmlformats.org/markup-compatibility/2006">
          <mc:Choice Requires="x14">
            <control shapeId="5412" r:id="rId255" name="Check Box 292">
              <controlPr defaultSize="0" autoFill="0" autoLine="0" autoPict="0">
                <anchor moveWithCells="1">
                  <from>
                    <xdr:col>38</xdr:col>
                    <xdr:colOff>57150</xdr:colOff>
                    <xdr:row>696</xdr:row>
                    <xdr:rowOff>171450</xdr:rowOff>
                  </from>
                  <to>
                    <xdr:col>43</xdr:col>
                    <xdr:colOff>76200</xdr:colOff>
                    <xdr:row>697</xdr:row>
                    <xdr:rowOff>180975</xdr:rowOff>
                  </to>
                </anchor>
              </controlPr>
            </control>
          </mc:Choice>
        </mc:AlternateContent>
        <mc:AlternateContent xmlns:mc="http://schemas.openxmlformats.org/markup-compatibility/2006">
          <mc:Choice Requires="x14">
            <control shapeId="5413" r:id="rId256" name="Check Box 293">
              <controlPr defaultSize="0" autoFill="0" autoLine="0" autoPict="0">
                <anchor moveWithCells="1">
                  <from>
                    <xdr:col>2</xdr:col>
                    <xdr:colOff>28575</xdr:colOff>
                    <xdr:row>669</xdr:row>
                    <xdr:rowOff>0</xdr:rowOff>
                  </from>
                  <to>
                    <xdr:col>18</xdr:col>
                    <xdr:colOff>76200</xdr:colOff>
                    <xdr:row>670</xdr:row>
                    <xdr:rowOff>19050</xdr:rowOff>
                  </to>
                </anchor>
              </controlPr>
            </control>
          </mc:Choice>
        </mc:AlternateContent>
        <mc:AlternateContent xmlns:mc="http://schemas.openxmlformats.org/markup-compatibility/2006">
          <mc:Choice Requires="x14">
            <control shapeId="5414" r:id="rId257" name="Check Box 294">
              <controlPr defaultSize="0" autoFill="0" autoLine="0" autoPict="0">
                <anchor moveWithCells="1">
                  <from>
                    <xdr:col>21</xdr:col>
                    <xdr:colOff>95250</xdr:colOff>
                    <xdr:row>669</xdr:row>
                    <xdr:rowOff>0</xdr:rowOff>
                  </from>
                  <to>
                    <xdr:col>31</xdr:col>
                    <xdr:colOff>95250</xdr:colOff>
                    <xdr:row>670</xdr:row>
                    <xdr:rowOff>19050</xdr:rowOff>
                  </to>
                </anchor>
              </controlPr>
            </control>
          </mc:Choice>
        </mc:AlternateContent>
        <mc:AlternateContent xmlns:mc="http://schemas.openxmlformats.org/markup-compatibility/2006">
          <mc:Choice Requires="x14">
            <control shapeId="5415" r:id="rId258" name="Check Box 295">
              <controlPr defaultSize="0" autoFill="0" autoLine="0" autoPict="0">
                <anchor moveWithCells="1">
                  <from>
                    <xdr:col>2</xdr:col>
                    <xdr:colOff>28575</xdr:colOff>
                    <xdr:row>669</xdr:row>
                    <xdr:rowOff>0</xdr:rowOff>
                  </from>
                  <to>
                    <xdr:col>18</xdr:col>
                    <xdr:colOff>76200</xdr:colOff>
                    <xdr:row>670</xdr:row>
                    <xdr:rowOff>19050</xdr:rowOff>
                  </to>
                </anchor>
              </controlPr>
            </control>
          </mc:Choice>
        </mc:AlternateContent>
        <mc:AlternateContent xmlns:mc="http://schemas.openxmlformats.org/markup-compatibility/2006">
          <mc:Choice Requires="x14">
            <control shapeId="5416" r:id="rId259" name="Check Box 296">
              <controlPr defaultSize="0" autoFill="0" autoLine="0" autoPict="0">
                <anchor moveWithCells="1">
                  <from>
                    <xdr:col>21</xdr:col>
                    <xdr:colOff>95250</xdr:colOff>
                    <xdr:row>669</xdr:row>
                    <xdr:rowOff>0</xdr:rowOff>
                  </from>
                  <to>
                    <xdr:col>31</xdr:col>
                    <xdr:colOff>95250</xdr:colOff>
                    <xdr:row>670</xdr:row>
                    <xdr:rowOff>19050</xdr:rowOff>
                  </to>
                </anchor>
              </controlPr>
            </control>
          </mc:Choice>
        </mc:AlternateContent>
        <mc:AlternateContent xmlns:mc="http://schemas.openxmlformats.org/markup-compatibility/2006">
          <mc:Choice Requires="x14">
            <control shapeId="5417" r:id="rId260" name="Check Box 297">
              <controlPr defaultSize="0" autoFill="0" autoLine="0" autoPict="0">
                <anchor moveWithCells="1">
                  <from>
                    <xdr:col>4</xdr:col>
                    <xdr:colOff>28575</xdr:colOff>
                    <xdr:row>711</xdr:row>
                    <xdr:rowOff>0</xdr:rowOff>
                  </from>
                  <to>
                    <xdr:col>10</xdr:col>
                    <xdr:colOff>114300</xdr:colOff>
                    <xdr:row>712</xdr:row>
                    <xdr:rowOff>19050</xdr:rowOff>
                  </to>
                </anchor>
              </controlPr>
            </control>
          </mc:Choice>
        </mc:AlternateContent>
        <mc:AlternateContent xmlns:mc="http://schemas.openxmlformats.org/markup-compatibility/2006">
          <mc:Choice Requires="x14">
            <control shapeId="5418" r:id="rId261" name="Check Box 298">
              <controlPr defaultSize="0" autoFill="0" autoLine="0" autoPict="0">
                <anchor moveWithCells="1">
                  <from>
                    <xdr:col>4</xdr:col>
                    <xdr:colOff>28575</xdr:colOff>
                    <xdr:row>711</xdr:row>
                    <xdr:rowOff>0</xdr:rowOff>
                  </from>
                  <to>
                    <xdr:col>10</xdr:col>
                    <xdr:colOff>114300</xdr:colOff>
                    <xdr:row>712</xdr:row>
                    <xdr:rowOff>19050</xdr:rowOff>
                  </to>
                </anchor>
              </controlPr>
            </control>
          </mc:Choice>
        </mc:AlternateContent>
        <mc:AlternateContent xmlns:mc="http://schemas.openxmlformats.org/markup-compatibility/2006">
          <mc:Choice Requires="x14">
            <control shapeId="5419" r:id="rId262" name="Check Box 299">
              <controlPr defaultSize="0" autoFill="0" autoLine="0" autoPict="0">
                <anchor moveWithCells="1">
                  <from>
                    <xdr:col>46</xdr:col>
                    <xdr:colOff>57150</xdr:colOff>
                    <xdr:row>679</xdr:row>
                    <xdr:rowOff>0</xdr:rowOff>
                  </from>
                  <to>
                    <xdr:col>50</xdr:col>
                    <xdr:colOff>95250</xdr:colOff>
                    <xdr:row>680</xdr:row>
                    <xdr:rowOff>9525</xdr:rowOff>
                  </to>
                </anchor>
              </controlPr>
            </control>
          </mc:Choice>
        </mc:AlternateContent>
        <mc:AlternateContent xmlns:mc="http://schemas.openxmlformats.org/markup-compatibility/2006">
          <mc:Choice Requires="x14">
            <control shapeId="5420" r:id="rId263" name="Check Box 300">
              <controlPr defaultSize="0" autoFill="0" autoLine="0" autoPict="0">
                <anchor moveWithCells="1">
                  <from>
                    <xdr:col>46</xdr:col>
                    <xdr:colOff>57150</xdr:colOff>
                    <xdr:row>679</xdr:row>
                    <xdr:rowOff>171450</xdr:rowOff>
                  </from>
                  <to>
                    <xdr:col>50</xdr:col>
                    <xdr:colOff>95250</xdr:colOff>
                    <xdr:row>680</xdr:row>
                    <xdr:rowOff>180975</xdr:rowOff>
                  </to>
                </anchor>
              </controlPr>
            </control>
          </mc:Choice>
        </mc:AlternateContent>
        <mc:AlternateContent xmlns:mc="http://schemas.openxmlformats.org/markup-compatibility/2006">
          <mc:Choice Requires="x14">
            <control shapeId="5421" r:id="rId264" name="Check Box 301">
              <controlPr defaultSize="0" autoFill="0" autoLine="0" autoPict="0">
                <anchor moveWithCells="1">
                  <from>
                    <xdr:col>46</xdr:col>
                    <xdr:colOff>57150</xdr:colOff>
                    <xdr:row>681</xdr:row>
                    <xdr:rowOff>0</xdr:rowOff>
                  </from>
                  <to>
                    <xdr:col>50</xdr:col>
                    <xdr:colOff>95250</xdr:colOff>
                    <xdr:row>682</xdr:row>
                    <xdr:rowOff>9525</xdr:rowOff>
                  </to>
                </anchor>
              </controlPr>
            </control>
          </mc:Choice>
        </mc:AlternateContent>
        <mc:AlternateContent xmlns:mc="http://schemas.openxmlformats.org/markup-compatibility/2006">
          <mc:Choice Requires="x14">
            <control shapeId="5422" r:id="rId265" name="Check Box 302">
              <controlPr defaultSize="0" autoFill="0" autoLine="0" autoPict="0">
                <anchor moveWithCells="1">
                  <from>
                    <xdr:col>46</xdr:col>
                    <xdr:colOff>57150</xdr:colOff>
                    <xdr:row>681</xdr:row>
                    <xdr:rowOff>171450</xdr:rowOff>
                  </from>
                  <to>
                    <xdr:col>50</xdr:col>
                    <xdr:colOff>95250</xdr:colOff>
                    <xdr:row>682</xdr:row>
                    <xdr:rowOff>180975</xdr:rowOff>
                  </to>
                </anchor>
              </controlPr>
            </control>
          </mc:Choice>
        </mc:AlternateContent>
        <mc:AlternateContent xmlns:mc="http://schemas.openxmlformats.org/markup-compatibility/2006">
          <mc:Choice Requires="x14">
            <control shapeId="5423" r:id="rId266" name="Check Box 303">
              <controlPr defaultSize="0" autoFill="0" autoLine="0" autoPict="0">
                <anchor moveWithCells="1">
                  <from>
                    <xdr:col>46</xdr:col>
                    <xdr:colOff>57150</xdr:colOff>
                    <xdr:row>683</xdr:row>
                    <xdr:rowOff>0</xdr:rowOff>
                  </from>
                  <to>
                    <xdr:col>50</xdr:col>
                    <xdr:colOff>95250</xdr:colOff>
                    <xdr:row>684</xdr:row>
                    <xdr:rowOff>9525</xdr:rowOff>
                  </to>
                </anchor>
              </controlPr>
            </control>
          </mc:Choice>
        </mc:AlternateContent>
        <mc:AlternateContent xmlns:mc="http://schemas.openxmlformats.org/markup-compatibility/2006">
          <mc:Choice Requires="x14">
            <control shapeId="5424" r:id="rId267" name="Check Box 304">
              <controlPr defaultSize="0" autoFill="0" autoLine="0" autoPict="0">
                <anchor moveWithCells="1">
                  <from>
                    <xdr:col>46</xdr:col>
                    <xdr:colOff>57150</xdr:colOff>
                    <xdr:row>683</xdr:row>
                    <xdr:rowOff>171450</xdr:rowOff>
                  </from>
                  <to>
                    <xdr:col>50</xdr:col>
                    <xdr:colOff>95250</xdr:colOff>
                    <xdr:row>684</xdr:row>
                    <xdr:rowOff>180975</xdr:rowOff>
                  </to>
                </anchor>
              </controlPr>
            </control>
          </mc:Choice>
        </mc:AlternateContent>
        <mc:AlternateContent xmlns:mc="http://schemas.openxmlformats.org/markup-compatibility/2006">
          <mc:Choice Requires="x14">
            <control shapeId="5425" r:id="rId268" name="Check Box 305">
              <controlPr defaultSize="0" autoFill="0" autoLine="0" autoPict="0">
                <anchor moveWithCells="1">
                  <from>
                    <xdr:col>2</xdr:col>
                    <xdr:colOff>209550</xdr:colOff>
                    <xdr:row>204</xdr:row>
                    <xdr:rowOff>180975</xdr:rowOff>
                  </from>
                  <to>
                    <xdr:col>9</xdr:col>
                    <xdr:colOff>114300</xdr:colOff>
                    <xdr:row>205</xdr:row>
                    <xdr:rowOff>190500</xdr:rowOff>
                  </to>
                </anchor>
              </controlPr>
            </control>
          </mc:Choice>
        </mc:AlternateContent>
        <mc:AlternateContent xmlns:mc="http://schemas.openxmlformats.org/markup-compatibility/2006">
          <mc:Choice Requires="x14">
            <control shapeId="5426" r:id="rId269" name="Check Box 306">
              <controlPr defaultSize="0" autoFill="0" autoLine="0" autoPict="0">
                <anchor moveWithCells="1">
                  <from>
                    <xdr:col>2</xdr:col>
                    <xdr:colOff>209550</xdr:colOff>
                    <xdr:row>205</xdr:row>
                    <xdr:rowOff>180975</xdr:rowOff>
                  </from>
                  <to>
                    <xdr:col>9</xdr:col>
                    <xdr:colOff>95250</xdr:colOff>
                    <xdr:row>206</xdr:row>
                    <xdr:rowOff>190500</xdr:rowOff>
                  </to>
                </anchor>
              </controlPr>
            </control>
          </mc:Choice>
        </mc:AlternateContent>
        <mc:AlternateContent xmlns:mc="http://schemas.openxmlformats.org/markup-compatibility/2006">
          <mc:Choice Requires="x14">
            <control shapeId="5427" r:id="rId270" name="Check Box 307">
              <controlPr defaultSize="0" autoFill="0" autoLine="0" autoPict="0">
                <anchor moveWithCells="1">
                  <from>
                    <xdr:col>2</xdr:col>
                    <xdr:colOff>209550</xdr:colOff>
                    <xdr:row>206</xdr:row>
                    <xdr:rowOff>171450</xdr:rowOff>
                  </from>
                  <to>
                    <xdr:col>5</xdr:col>
                    <xdr:colOff>28575</xdr:colOff>
                    <xdr:row>207</xdr:row>
                    <xdr:rowOff>180975</xdr:rowOff>
                  </to>
                </anchor>
              </controlPr>
            </control>
          </mc:Choice>
        </mc:AlternateContent>
        <mc:AlternateContent xmlns:mc="http://schemas.openxmlformats.org/markup-compatibility/2006">
          <mc:Choice Requires="x14">
            <control shapeId="5428" r:id="rId271" name="Check Box 308">
              <controlPr defaultSize="0" autoFill="0" autoLine="0" autoPict="0">
                <anchor moveWithCells="1" sizeWithCells="1">
                  <from>
                    <xdr:col>48</xdr:col>
                    <xdr:colOff>19050</xdr:colOff>
                    <xdr:row>205</xdr:row>
                    <xdr:rowOff>28575</xdr:rowOff>
                  </from>
                  <to>
                    <xdr:col>50</xdr:col>
                    <xdr:colOff>47625</xdr:colOff>
                    <xdr:row>206</xdr:row>
                    <xdr:rowOff>95250</xdr:rowOff>
                  </to>
                </anchor>
              </controlPr>
            </control>
          </mc:Choice>
        </mc:AlternateContent>
        <mc:AlternateContent xmlns:mc="http://schemas.openxmlformats.org/markup-compatibility/2006">
          <mc:Choice Requires="x14">
            <control shapeId="5429" r:id="rId272" name="Check Box 309">
              <controlPr defaultSize="0" autoFill="0" autoLine="0" autoPict="0">
                <anchor moveWithCells="1" sizeWithCells="1">
                  <from>
                    <xdr:col>48</xdr:col>
                    <xdr:colOff>19050</xdr:colOff>
                    <xdr:row>206</xdr:row>
                    <xdr:rowOff>57150</xdr:rowOff>
                  </from>
                  <to>
                    <xdr:col>51</xdr:col>
                    <xdr:colOff>66675</xdr:colOff>
                    <xdr:row>208</xdr:row>
                    <xdr:rowOff>0</xdr:rowOff>
                  </to>
                </anchor>
              </controlPr>
            </control>
          </mc:Choice>
        </mc:AlternateContent>
        <mc:AlternateContent xmlns:mc="http://schemas.openxmlformats.org/markup-compatibility/2006">
          <mc:Choice Requires="x14">
            <control shapeId="5430" r:id="rId273" name="Check Box 310">
              <controlPr defaultSize="0" autoFill="0" autoLine="0" autoPict="0">
                <anchor moveWithCells="1">
                  <from>
                    <xdr:col>2</xdr:col>
                    <xdr:colOff>209550</xdr:colOff>
                    <xdr:row>207</xdr:row>
                    <xdr:rowOff>180975</xdr:rowOff>
                  </from>
                  <to>
                    <xdr:col>9</xdr:col>
                    <xdr:colOff>114300</xdr:colOff>
                    <xdr:row>208</xdr:row>
                    <xdr:rowOff>190500</xdr:rowOff>
                  </to>
                </anchor>
              </controlPr>
            </control>
          </mc:Choice>
        </mc:AlternateContent>
        <mc:AlternateContent xmlns:mc="http://schemas.openxmlformats.org/markup-compatibility/2006">
          <mc:Choice Requires="x14">
            <control shapeId="5431" r:id="rId274" name="Check Box 311">
              <controlPr defaultSize="0" autoFill="0" autoLine="0" autoPict="0">
                <anchor moveWithCells="1">
                  <from>
                    <xdr:col>2</xdr:col>
                    <xdr:colOff>209550</xdr:colOff>
                    <xdr:row>208</xdr:row>
                    <xdr:rowOff>180975</xdr:rowOff>
                  </from>
                  <to>
                    <xdr:col>9</xdr:col>
                    <xdr:colOff>95250</xdr:colOff>
                    <xdr:row>209</xdr:row>
                    <xdr:rowOff>190500</xdr:rowOff>
                  </to>
                </anchor>
              </controlPr>
            </control>
          </mc:Choice>
        </mc:AlternateContent>
        <mc:AlternateContent xmlns:mc="http://schemas.openxmlformats.org/markup-compatibility/2006">
          <mc:Choice Requires="x14">
            <control shapeId="5432" r:id="rId275" name="Check Box 312">
              <controlPr defaultSize="0" autoFill="0" autoLine="0" autoPict="0">
                <anchor moveWithCells="1">
                  <from>
                    <xdr:col>2</xdr:col>
                    <xdr:colOff>209550</xdr:colOff>
                    <xdr:row>209</xdr:row>
                    <xdr:rowOff>171450</xdr:rowOff>
                  </from>
                  <to>
                    <xdr:col>5</xdr:col>
                    <xdr:colOff>28575</xdr:colOff>
                    <xdr:row>210</xdr:row>
                    <xdr:rowOff>180975</xdr:rowOff>
                  </to>
                </anchor>
              </controlPr>
            </control>
          </mc:Choice>
        </mc:AlternateContent>
        <mc:AlternateContent xmlns:mc="http://schemas.openxmlformats.org/markup-compatibility/2006">
          <mc:Choice Requires="x14">
            <control shapeId="5433" r:id="rId276" name="Check Box 313">
              <controlPr defaultSize="0" autoFill="0" autoLine="0" autoPict="0">
                <anchor moveWithCells="1" sizeWithCells="1">
                  <from>
                    <xdr:col>48</xdr:col>
                    <xdr:colOff>19050</xdr:colOff>
                    <xdr:row>208</xdr:row>
                    <xdr:rowOff>28575</xdr:rowOff>
                  </from>
                  <to>
                    <xdr:col>50</xdr:col>
                    <xdr:colOff>47625</xdr:colOff>
                    <xdr:row>209</xdr:row>
                    <xdr:rowOff>95250</xdr:rowOff>
                  </to>
                </anchor>
              </controlPr>
            </control>
          </mc:Choice>
        </mc:AlternateContent>
        <mc:AlternateContent xmlns:mc="http://schemas.openxmlformats.org/markup-compatibility/2006">
          <mc:Choice Requires="x14">
            <control shapeId="5434" r:id="rId277" name="Check Box 314">
              <controlPr defaultSize="0" autoFill="0" autoLine="0" autoPict="0">
                <anchor moveWithCells="1" sizeWithCells="1">
                  <from>
                    <xdr:col>48</xdr:col>
                    <xdr:colOff>19050</xdr:colOff>
                    <xdr:row>209</xdr:row>
                    <xdr:rowOff>57150</xdr:rowOff>
                  </from>
                  <to>
                    <xdr:col>51</xdr:col>
                    <xdr:colOff>66675</xdr:colOff>
                    <xdr:row>211</xdr:row>
                    <xdr:rowOff>0</xdr:rowOff>
                  </to>
                </anchor>
              </controlPr>
            </control>
          </mc:Choice>
        </mc:AlternateContent>
        <mc:AlternateContent xmlns:mc="http://schemas.openxmlformats.org/markup-compatibility/2006">
          <mc:Choice Requires="x14">
            <control shapeId="5436" r:id="rId278" name="Check Box 316">
              <controlPr defaultSize="0" autoFill="0" autoLine="0" autoPict="0">
                <anchor moveWithCells="1">
                  <from>
                    <xdr:col>2</xdr:col>
                    <xdr:colOff>209550</xdr:colOff>
                    <xdr:row>210</xdr:row>
                    <xdr:rowOff>180975</xdr:rowOff>
                  </from>
                  <to>
                    <xdr:col>9</xdr:col>
                    <xdr:colOff>114300</xdr:colOff>
                    <xdr:row>211</xdr:row>
                    <xdr:rowOff>190500</xdr:rowOff>
                  </to>
                </anchor>
              </controlPr>
            </control>
          </mc:Choice>
        </mc:AlternateContent>
        <mc:AlternateContent xmlns:mc="http://schemas.openxmlformats.org/markup-compatibility/2006">
          <mc:Choice Requires="x14">
            <control shapeId="5437" r:id="rId279" name="Check Box 317">
              <controlPr defaultSize="0" autoFill="0" autoLine="0" autoPict="0">
                <anchor moveWithCells="1">
                  <from>
                    <xdr:col>2</xdr:col>
                    <xdr:colOff>209550</xdr:colOff>
                    <xdr:row>211</xdr:row>
                    <xdr:rowOff>180975</xdr:rowOff>
                  </from>
                  <to>
                    <xdr:col>9</xdr:col>
                    <xdr:colOff>95250</xdr:colOff>
                    <xdr:row>212</xdr:row>
                    <xdr:rowOff>190500</xdr:rowOff>
                  </to>
                </anchor>
              </controlPr>
            </control>
          </mc:Choice>
        </mc:AlternateContent>
        <mc:AlternateContent xmlns:mc="http://schemas.openxmlformats.org/markup-compatibility/2006">
          <mc:Choice Requires="x14">
            <control shapeId="5438" r:id="rId280" name="Check Box 318">
              <controlPr defaultSize="0" autoFill="0" autoLine="0" autoPict="0">
                <anchor moveWithCells="1">
                  <from>
                    <xdr:col>2</xdr:col>
                    <xdr:colOff>209550</xdr:colOff>
                    <xdr:row>212</xdr:row>
                    <xdr:rowOff>171450</xdr:rowOff>
                  </from>
                  <to>
                    <xdr:col>5</xdr:col>
                    <xdr:colOff>28575</xdr:colOff>
                    <xdr:row>213</xdr:row>
                    <xdr:rowOff>180975</xdr:rowOff>
                  </to>
                </anchor>
              </controlPr>
            </control>
          </mc:Choice>
        </mc:AlternateContent>
        <mc:AlternateContent xmlns:mc="http://schemas.openxmlformats.org/markup-compatibility/2006">
          <mc:Choice Requires="x14">
            <control shapeId="5439" r:id="rId281" name="Check Box 319">
              <controlPr defaultSize="0" autoFill="0" autoLine="0" autoPict="0">
                <anchor moveWithCells="1" sizeWithCells="1">
                  <from>
                    <xdr:col>48</xdr:col>
                    <xdr:colOff>19050</xdr:colOff>
                    <xdr:row>211</xdr:row>
                    <xdr:rowOff>28575</xdr:rowOff>
                  </from>
                  <to>
                    <xdr:col>50</xdr:col>
                    <xdr:colOff>47625</xdr:colOff>
                    <xdr:row>212</xdr:row>
                    <xdr:rowOff>95250</xdr:rowOff>
                  </to>
                </anchor>
              </controlPr>
            </control>
          </mc:Choice>
        </mc:AlternateContent>
        <mc:AlternateContent xmlns:mc="http://schemas.openxmlformats.org/markup-compatibility/2006">
          <mc:Choice Requires="x14">
            <control shapeId="5440" r:id="rId282" name="Check Box 320">
              <controlPr defaultSize="0" autoFill="0" autoLine="0" autoPict="0">
                <anchor moveWithCells="1" sizeWithCells="1">
                  <from>
                    <xdr:col>48</xdr:col>
                    <xdr:colOff>19050</xdr:colOff>
                    <xdr:row>212</xdr:row>
                    <xdr:rowOff>57150</xdr:rowOff>
                  </from>
                  <to>
                    <xdr:col>51</xdr:col>
                    <xdr:colOff>66675</xdr:colOff>
                    <xdr:row>214</xdr:row>
                    <xdr:rowOff>0</xdr:rowOff>
                  </to>
                </anchor>
              </controlPr>
            </control>
          </mc:Choice>
        </mc:AlternateContent>
        <mc:AlternateContent xmlns:mc="http://schemas.openxmlformats.org/markup-compatibility/2006">
          <mc:Choice Requires="x14">
            <control shapeId="5441" r:id="rId283" name="Check Box 321">
              <controlPr defaultSize="0" autoFill="0" autoLine="0" autoPict="0">
                <anchor moveWithCells="1">
                  <from>
                    <xdr:col>2</xdr:col>
                    <xdr:colOff>209550</xdr:colOff>
                    <xdr:row>213</xdr:row>
                    <xdr:rowOff>180975</xdr:rowOff>
                  </from>
                  <to>
                    <xdr:col>9</xdr:col>
                    <xdr:colOff>114300</xdr:colOff>
                    <xdr:row>214</xdr:row>
                    <xdr:rowOff>190500</xdr:rowOff>
                  </to>
                </anchor>
              </controlPr>
            </control>
          </mc:Choice>
        </mc:AlternateContent>
        <mc:AlternateContent xmlns:mc="http://schemas.openxmlformats.org/markup-compatibility/2006">
          <mc:Choice Requires="x14">
            <control shapeId="5442" r:id="rId284" name="Check Box 322">
              <controlPr defaultSize="0" autoFill="0" autoLine="0" autoPict="0">
                <anchor moveWithCells="1">
                  <from>
                    <xdr:col>2</xdr:col>
                    <xdr:colOff>209550</xdr:colOff>
                    <xdr:row>214</xdr:row>
                    <xdr:rowOff>180975</xdr:rowOff>
                  </from>
                  <to>
                    <xdr:col>9</xdr:col>
                    <xdr:colOff>95250</xdr:colOff>
                    <xdr:row>215</xdr:row>
                    <xdr:rowOff>190500</xdr:rowOff>
                  </to>
                </anchor>
              </controlPr>
            </control>
          </mc:Choice>
        </mc:AlternateContent>
        <mc:AlternateContent xmlns:mc="http://schemas.openxmlformats.org/markup-compatibility/2006">
          <mc:Choice Requires="x14">
            <control shapeId="5443" r:id="rId285" name="Check Box 323">
              <controlPr defaultSize="0" autoFill="0" autoLine="0" autoPict="0">
                <anchor moveWithCells="1">
                  <from>
                    <xdr:col>2</xdr:col>
                    <xdr:colOff>209550</xdr:colOff>
                    <xdr:row>215</xdr:row>
                    <xdr:rowOff>171450</xdr:rowOff>
                  </from>
                  <to>
                    <xdr:col>5</xdr:col>
                    <xdr:colOff>28575</xdr:colOff>
                    <xdr:row>216</xdr:row>
                    <xdr:rowOff>180975</xdr:rowOff>
                  </to>
                </anchor>
              </controlPr>
            </control>
          </mc:Choice>
        </mc:AlternateContent>
        <mc:AlternateContent xmlns:mc="http://schemas.openxmlformats.org/markup-compatibility/2006">
          <mc:Choice Requires="x14">
            <control shapeId="5444" r:id="rId286" name="Check Box 324">
              <controlPr defaultSize="0" autoFill="0" autoLine="0" autoPict="0">
                <anchor moveWithCells="1" sizeWithCells="1">
                  <from>
                    <xdr:col>48</xdr:col>
                    <xdr:colOff>19050</xdr:colOff>
                    <xdr:row>214</xdr:row>
                    <xdr:rowOff>28575</xdr:rowOff>
                  </from>
                  <to>
                    <xdr:col>50</xdr:col>
                    <xdr:colOff>47625</xdr:colOff>
                    <xdr:row>215</xdr:row>
                    <xdr:rowOff>95250</xdr:rowOff>
                  </to>
                </anchor>
              </controlPr>
            </control>
          </mc:Choice>
        </mc:AlternateContent>
        <mc:AlternateContent xmlns:mc="http://schemas.openxmlformats.org/markup-compatibility/2006">
          <mc:Choice Requires="x14">
            <control shapeId="5445" r:id="rId287" name="Check Box 325">
              <controlPr defaultSize="0" autoFill="0" autoLine="0" autoPict="0">
                <anchor moveWithCells="1" sizeWithCells="1">
                  <from>
                    <xdr:col>48</xdr:col>
                    <xdr:colOff>19050</xdr:colOff>
                    <xdr:row>215</xdr:row>
                    <xdr:rowOff>57150</xdr:rowOff>
                  </from>
                  <to>
                    <xdr:col>51</xdr:col>
                    <xdr:colOff>66675</xdr:colOff>
                    <xdr:row>217</xdr:row>
                    <xdr:rowOff>0</xdr:rowOff>
                  </to>
                </anchor>
              </controlPr>
            </control>
          </mc:Choice>
        </mc:AlternateContent>
        <mc:AlternateContent xmlns:mc="http://schemas.openxmlformats.org/markup-compatibility/2006">
          <mc:Choice Requires="x14">
            <control shapeId="5447" r:id="rId288" name="Check Box 327">
              <controlPr defaultSize="0" autoFill="0" autoLine="0" autoPict="0">
                <anchor moveWithCells="1">
                  <from>
                    <xdr:col>2</xdr:col>
                    <xdr:colOff>209550</xdr:colOff>
                    <xdr:row>216</xdr:row>
                    <xdr:rowOff>180975</xdr:rowOff>
                  </from>
                  <to>
                    <xdr:col>9</xdr:col>
                    <xdr:colOff>114300</xdr:colOff>
                    <xdr:row>217</xdr:row>
                    <xdr:rowOff>190500</xdr:rowOff>
                  </to>
                </anchor>
              </controlPr>
            </control>
          </mc:Choice>
        </mc:AlternateContent>
        <mc:AlternateContent xmlns:mc="http://schemas.openxmlformats.org/markup-compatibility/2006">
          <mc:Choice Requires="x14">
            <control shapeId="5448" r:id="rId289" name="Check Box 328">
              <controlPr defaultSize="0" autoFill="0" autoLine="0" autoPict="0">
                <anchor moveWithCells="1">
                  <from>
                    <xdr:col>2</xdr:col>
                    <xdr:colOff>209550</xdr:colOff>
                    <xdr:row>217</xdr:row>
                    <xdr:rowOff>180975</xdr:rowOff>
                  </from>
                  <to>
                    <xdr:col>9</xdr:col>
                    <xdr:colOff>95250</xdr:colOff>
                    <xdr:row>218</xdr:row>
                    <xdr:rowOff>190500</xdr:rowOff>
                  </to>
                </anchor>
              </controlPr>
            </control>
          </mc:Choice>
        </mc:AlternateContent>
        <mc:AlternateContent xmlns:mc="http://schemas.openxmlformats.org/markup-compatibility/2006">
          <mc:Choice Requires="x14">
            <control shapeId="5449" r:id="rId290" name="Check Box 329">
              <controlPr defaultSize="0" autoFill="0" autoLine="0" autoPict="0">
                <anchor moveWithCells="1">
                  <from>
                    <xdr:col>2</xdr:col>
                    <xdr:colOff>209550</xdr:colOff>
                    <xdr:row>218</xdr:row>
                    <xdr:rowOff>171450</xdr:rowOff>
                  </from>
                  <to>
                    <xdr:col>5</xdr:col>
                    <xdr:colOff>28575</xdr:colOff>
                    <xdr:row>219</xdr:row>
                    <xdr:rowOff>180975</xdr:rowOff>
                  </to>
                </anchor>
              </controlPr>
            </control>
          </mc:Choice>
        </mc:AlternateContent>
        <mc:AlternateContent xmlns:mc="http://schemas.openxmlformats.org/markup-compatibility/2006">
          <mc:Choice Requires="x14">
            <control shapeId="5450" r:id="rId291" name="Check Box 330">
              <controlPr defaultSize="0" autoFill="0" autoLine="0" autoPict="0">
                <anchor moveWithCells="1" sizeWithCells="1">
                  <from>
                    <xdr:col>48</xdr:col>
                    <xdr:colOff>19050</xdr:colOff>
                    <xdr:row>217</xdr:row>
                    <xdr:rowOff>28575</xdr:rowOff>
                  </from>
                  <to>
                    <xdr:col>50</xdr:col>
                    <xdr:colOff>47625</xdr:colOff>
                    <xdr:row>218</xdr:row>
                    <xdr:rowOff>95250</xdr:rowOff>
                  </to>
                </anchor>
              </controlPr>
            </control>
          </mc:Choice>
        </mc:AlternateContent>
        <mc:AlternateContent xmlns:mc="http://schemas.openxmlformats.org/markup-compatibility/2006">
          <mc:Choice Requires="x14">
            <control shapeId="5451" r:id="rId292" name="Check Box 331">
              <controlPr defaultSize="0" autoFill="0" autoLine="0" autoPict="0">
                <anchor moveWithCells="1" sizeWithCells="1">
                  <from>
                    <xdr:col>48</xdr:col>
                    <xdr:colOff>19050</xdr:colOff>
                    <xdr:row>218</xdr:row>
                    <xdr:rowOff>57150</xdr:rowOff>
                  </from>
                  <to>
                    <xdr:col>51</xdr:col>
                    <xdr:colOff>66675</xdr:colOff>
                    <xdr:row>220</xdr:row>
                    <xdr:rowOff>0</xdr:rowOff>
                  </to>
                </anchor>
              </controlPr>
            </control>
          </mc:Choice>
        </mc:AlternateContent>
        <mc:AlternateContent xmlns:mc="http://schemas.openxmlformats.org/markup-compatibility/2006">
          <mc:Choice Requires="x14">
            <control shapeId="5452" r:id="rId293" name="Check Box 332">
              <controlPr defaultSize="0" autoFill="0" autoLine="0" autoPict="0">
                <anchor moveWithCells="1">
                  <from>
                    <xdr:col>2</xdr:col>
                    <xdr:colOff>209550</xdr:colOff>
                    <xdr:row>219</xdr:row>
                    <xdr:rowOff>180975</xdr:rowOff>
                  </from>
                  <to>
                    <xdr:col>9</xdr:col>
                    <xdr:colOff>114300</xdr:colOff>
                    <xdr:row>220</xdr:row>
                    <xdr:rowOff>190500</xdr:rowOff>
                  </to>
                </anchor>
              </controlPr>
            </control>
          </mc:Choice>
        </mc:AlternateContent>
        <mc:AlternateContent xmlns:mc="http://schemas.openxmlformats.org/markup-compatibility/2006">
          <mc:Choice Requires="x14">
            <control shapeId="5453" r:id="rId294" name="Check Box 333">
              <controlPr defaultSize="0" autoFill="0" autoLine="0" autoPict="0">
                <anchor moveWithCells="1">
                  <from>
                    <xdr:col>2</xdr:col>
                    <xdr:colOff>209550</xdr:colOff>
                    <xdr:row>220</xdr:row>
                    <xdr:rowOff>180975</xdr:rowOff>
                  </from>
                  <to>
                    <xdr:col>9</xdr:col>
                    <xdr:colOff>95250</xdr:colOff>
                    <xdr:row>221</xdr:row>
                    <xdr:rowOff>190500</xdr:rowOff>
                  </to>
                </anchor>
              </controlPr>
            </control>
          </mc:Choice>
        </mc:AlternateContent>
        <mc:AlternateContent xmlns:mc="http://schemas.openxmlformats.org/markup-compatibility/2006">
          <mc:Choice Requires="x14">
            <control shapeId="5454" r:id="rId295" name="Check Box 334">
              <controlPr defaultSize="0" autoFill="0" autoLine="0" autoPict="0">
                <anchor moveWithCells="1">
                  <from>
                    <xdr:col>2</xdr:col>
                    <xdr:colOff>209550</xdr:colOff>
                    <xdr:row>221</xdr:row>
                    <xdr:rowOff>171450</xdr:rowOff>
                  </from>
                  <to>
                    <xdr:col>5</xdr:col>
                    <xdr:colOff>28575</xdr:colOff>
                    <xdr:row>222</xdr:row>
                    <xdr:rowOff>180975</xdr:rowOff>
                  </to>
                </anchor>
              </controlPr>
            </control>
          </mc:Choice>
        </mc:AlternateContent>
        <mc:AlternateContent xmlns:mc="http://schemas.openxmlformats.org/markup-compatibility/2006">
          <mc:Choice Requires="x14">
            <control shapeId="5455" r:id="rId296" name="Check Box 335">
              <controlPr defaultSize="0" autoFill="0" autoLine="0" autoPict="0">
                <anchor moveWithCells="1" sizeWithCells="1">
                  <from>
                    <xdr:col>48</xdr:col>
                    <xdr:colOff>19050</xdr:colOff>
                    <xdr:row>220</xdr:row>
                    <xdr:rowOff>28575</xdr:rowOff>
                  </from>
                  <to>
                    <xdr:col>50</xdr:col>
                    <xdr:colOff>47625</xdr:colOff>
                    <xdr:row>221</xdr:row>
                    <xdr:rowOff>95250</xdr:rowOff>
                  </to>
                </anchor>
              </controlPr>
            </control>
          </mc:Choice>
        </mc:AlternateContent>
        <mc:AlternateContent xmlns:mc="http://schemas.openxmlformats.org/markup-compatibility/2006">
          <mc:Choice Requires="x14">
            <control shapeId="5456" r:id="rId297" name="Check Box 336">
              <controlPr defaultSize="0" autoFill="0" autoLine="0" autoPict="0">
                <anchor moveWithCells="1" sizeWithCells="1">
                  <from>
                    <xdr:col>48</xdr:col>
                    <xdr:colOff>19050</xdr:colOff>
                    <xdr:row>221</xdr:row>
                    <xdr:rowOff>57150</xdr:rowOff>
                  </from>
                  <to>
                    <xdr:col>51</xdr:col>
                    <xdr:colOff>66675</xdr:colOff>
                    <xdr:row>223</xdr:row>
                    <xdr:rowOff>0</xdr:rowOff>
                  </to>
                </anchor>
              </controlPr>
            </control>
          </mc:Choice>
        </mc:AlternateContent>
        <mc:AlternateContent xmlns:mc="http://schemas.openxmlformats.org/markup-compatibility/2006">
          <mc:Choice Requires="x14">
            <control shapeId="5459" r:id="rId298" name="Check Box 339">
              <controlPr defaultSize="0" autoFill="0" autoLine="0" autoPict="0">
                <anchor moveWithCells="1">
                  <from>
                    <xdr:col>2</xdr:col>
                    <xdr:colOff>209550</xdr:colOff>
                    <xdr:row>222</xdr:row>
                    <xdr:rowOff>180975</xdr:rowOff>
                  </from>
                  <to>
                    <xdr:col>9</xdr:col>
                    <xdr:colOff>114300</xdr:colOff>
                    <xdr:row>223</xdr:row>
                    <xdr:rowOff>190500</xdr:rowOff>
                  </to>
                </anchor>
              </controlPr>
            </control>
          </mc:Choice>
        </mc:AlternateContent>
        <mc:AlternateContent xmlns:mc="http://schemas.openxmlformats.org/markup-compatibility/2006">
          <mc:Choice Requires="x14">
            <control shapeId="5460" r:id="rId299" name="Check Box 340">
              <controlPr defaultSize="0" autoFill="0" autoLine="0" autoPict="0">
                <anchor moveWithCells="1">
                  <from>
                    <xdr:col>2</xdr:col>
                    <xdr:colOff>209550</xdr:colOff>
                    <xdr:row>223</xdr:row>
                    <xdr:rowOff>180975</xdr:rowOff>
                  </from>
                  <to>
                    <xdr:col>9</xdr:col>
                    <xdr:colOff>95250</xdr:colOff>
                    <xdr:row>224</xdr:row>
                    <xdr:rowOff>190500</xdr:rowOff>
                  </to>
                </anchor>
              </controlPr>
            </control>
          </mc:Choice>
        </mc:AlternateContent>
        <mc:AlternateContent xmlns:mc="http://schemas.openxmlformats.org/markup-compatibility/2006">
          <mc:Choice Requires="x14">
            <control shapeId="5461" r:id="rId300" name="Check Box 341">
              <controlPr defaultSize="0" autoFill="0" autoLine="0" autoPict="0">
                <anchor moveWithCells="1">
                  <from>
                    <xdr:col>2</xdr:col>
                    <xdr:colOff>209550</xdr:colOff>
                    <xdr:row>224</xdr:row>
                    <xdr:rowOff>171450</xdr:rowOff>
                  </from>
                  <to>
                    <xdr:col>5</xdr:col>
                    <xdr:colOff>28575</xdr:colOff>
                    <xdr:row>225</xdr:row>
                    <xdr:rowOff>180975</xdr:rowOff>
                  </to>
                </anchor>
              </controlPr>
            </control>
          </mc:Choice>
        </mc:AlternateContent>
        <mc:AlternateContent xmlns:mc="http://schemas.openxmlformats.org/markup-compatibility/2006">
          <mc:Choice Requires="x14">
            <control shapeId="5462" r:id="rId301" name="Check Box 342">
              <controlPr defaultSize="0" autoFill="0" autoLine="0" autoPict="0">
                <anchor moveWithCells="1" sizeWithCells="1">
                  <from>
                    <xdr:col>48</xdr:col>
                    <xdr:colOff>19050</xdr:colOff>
                    <xdr:row>223</xdr:row>
                    <xdr:rowOff>28575</xdr:rowOff>
                  </from>
                  <to>
                    <xdr:col>50</xdr:col>
                    <xdr:colOff>47625</xdr:colOff>
                    <xdr:row>224</xdr:row>
                    <xdr:rowOff>95250</xdr:rowOff>
                  </to>
                </anchor>
              </controlPr>
            </control>
          </mc:Choice>
        </mc:AlternateContent>
        <mc:AlternateContent xmlns:mc="http://schemas.openxmlformats.org/markup-compatibility/2006">
          <mc:Choice Requires="x14">
            <control shapeId="5463" r:id="rId302" name="Check Box 343">
              <controlPr defaultSize="0" autoFill="0" autoLine="0" autoPict="0">
                <anchor moveWithCells="1" sizeWithCells="1">
                  <from>
                    <xdr:col>48</xdr:col>
                    <xdr:colOff>19050</xdr:colOff>
                    <xdr:row>224</xdr:row>
                    <xdr:rowOff>57150</xdr:rowOff>
                  </from>
                  <to>
                    <xdr:col>51</xdr:col>
                    <xdr:colOff>66675</xdr:colOff>
                    <xdr:row>226</xdr:row>
                    <xdr:rowOff>0</xdr:rowOff>
                  </to>
                </anchor>
              </controlPr>
            </control>
          </mc:Choice>
        </mc:AlternateContent>
        <mc:AlternateContent xmlns:mc="http://schemas.openxmlformats.org/markup-compatibility/2006">
          <mc:Choice Requires="x14">
            <control shapeId="5464" r:id="rId303" name="Check Box 344">
              <controlPr defaultSize="0" autoFill="0" autoLine="0" autoPict="0">
                <anchor moveWithCells="1">
                  <from>
                    <xdr:col>2</xdr:col>
                    <xdr:colOff>209550</xdr:colOff>
                    <xdr:row>225</xdr:row>
                    <xdr:rowOff>180975</xdr:rowOff>
                  </from>
                  <to>
                    <xdr:col>9</xdr:col>
                    <xdr:colOff>114300</xdr:colOff>
                    <xdr:row>226</xdr:row>
                    <xdr:rowOff>190500</xdr:rowOff>
                  </to>
                </anchor>
              </controlPr>
            </control>
          </mc:Choice>
        </mc:AlternateContent>
        <mc:AlternateContent xmlns:mc="http://schemas.openxmlformats.org/markup-compatibility/2006">
          <mc:Choice Requires="x14">
            <control shapeId="5465" r:id="rId304" name="Check Box 345">
              <controlPr defaultSize="0" autoFill="0" autoLine="0" autoPict="0">
                <anchor moveWithCells="1">
                  <from>
                    <xdr:col>2</xdr:col>
                    <xdr:colOff>209550</xdr:colOff>
                    <xdr:row>226</xdr:row>
                    <xdr:rowOff>180975</xdr:rowOff>
                  </from>
                  <to>
                    <xdr:col>9</xdr:col>
                    <xdr:colOff>95250</xdr:colOff>
                    <xdr:row>227</xdr:row>
                    <xdr:rowOff>190500</xdr:rowOff>
                  </to>
                </anchor>
              </controlPr>
            </control>
          </mc:Choice>
        </mc:AlternateContent>
        <mc:AlternateContent xmlns:mc="http://schemas.openxmlformats.org/markup-compatibility/2006">
          <mc:Choice Requires="x14">
            <control shapeId="5466" r:id="rId305" name="Check Box 346">
              <controlPr defaultSize="0" autoFill="0" autoLine="0" autoPict="0">
                <anchor moveWithCells="1">
                  <from>
                    <xdr:col>2</xdr:col>
                    <xdr:colOff>209550</xdr:colOff>
                    <xdr:row>227</xdr:row>
                    <xdr:rowOff>171450</xdr:rowOff>
                  </from>
                  <to>
                    <xdr:col>5</xdr:col>
                    <xdr:colOff>28575</xdr:colOff>
                    <xdr:row>228</xdr:row>
                    <xdr:rowOff>180975</xdr:rowOff>
                  </to>
                </anchor>
              </controlPr>
            </control>
          </mc:Choice>
        </mc:AlternateContent>
        <mc:AlternateContent xmlns:mc="http://schemas.openxmlformats.org/markup-compatibility/2006">
          <mc:Choice Requires="x14">
            <control shapeId="5467" r:id="rId306" name="Check Box 347">
              <controlPr defaultSize="0" autoFill="0" autoLine="0" autoPict="0">
                <anchor moveWithCells="1" sizeWithCells="1">
                  <from>
                    <xdr:col>48</xdr:col>
                    <xdr:colOff>19050</xdr:colOff>
                    <xdr:row>226</xdr:row>
                    <xdr:rowOff>28575</xdr:rowOff>
                  </from>
                  <to>
                    <xdr:col>50</xdr:col>
                    <xdr:colOff>47625</xdr:colOff>
                    <xdr:row>227</xdr:row>
                    <xdr:rowOff>95250</xdr:rowOff>
                  </to>
                </anchor>
              </controlPr>
            </control>
          </mc:Choice>
        </mc:AlternateContent>
        <mc:AlternateContent xmlns:mc="http://schemas.openxmlformats.org/markup-compatibility/2006">
          <mc:Choice Requires="x14">
            <control shapeId="5468" r:id="rId307" name="Check Box 348">
              <controlPr defaultSize="0" autoFill="0" autoLine="0" autoPict="0">
                <anchor moveWithCells="1" sizeWithCells="1">
                  <from>
                    <xdr:col>48</xdr:col>
                    <xdr:colOff>19050</xdr:colOff>
                    <xdr:row>227</xdr:row>
                    <xdr:rowOff>57150</xdr:rowOff>
                  </from>
                  <to>
                    <xdr:col>51</xdr:col>
                    <xdr:colOff>66675</xdr:colOff>
                    <xdr:row>229</xdr:row>
                    <xdr:rowOff>0</xdr:rowOff>
                  </to>
                </anchor>
              </controlPr>
            </control>
          </mc:Choice>
        </mc:AlternateContent>
        <mc:AlternateContent xmlns:mc="http://schemas.openxmlformats.org/markup-compatibility/2006">
          <mc:Choice Requires="x14">
            <control shapeId="5470" r:id="rId308" name="Check Box 350">
              <controlPr defaultSize="0" autoFill="0" autoLine="0" autoPict="0">
                <anchor moveWithCells="1">
                  <from>
                    <xdr:col>2</xdr:col>
                    <xdr:colOff>209550</xdr:colOff>
                    <xdr:row>228</xdr:row>
                    <xdr:rowOff>180975</xdr:rowOff>
                  </from>
                  <to>
                    <xdr:col>9</xdr:col>
                    <xdr:colOff>114300</xdr:colOff>
                    <xdr:row>229</xdr:row>
                    <xdr:rowOff>190500</xdr:rowOff>
                  </to>
                </anchor>
              </controlPr>
            </control>
          </mc:Choice>
        </mc:AlternateContent>
        <mc:AlternateContent xmlns:mc="http://schemas.openxmlformats.org/markup-compatibility/2006">
          <mc:Choice Requires="x14">
            <control shapeId="5471" r:id="rId309" name="Check Box 351">
              <controlPr defaultSize="0" autoFill="0" autoLine="0" autoPict="0">
                <anchor moveWithCells="1">
                  <from>
                    <xdr:col>2</xdr:col>
                    <xdr:colOff>209550</xdr:colOff>
                    <xdr:row>229</xdr:row>
                    <xdr:rowOff>180975</xdr:rowOff>
                  </from>
                  <to>
                    <xdr:col>9</xdr:col>
                    <xdr:colOff>95250</xdr:colOff>
                    <xdr:row>230</xdr:row>
                    <xdr:rowOff>190500</xdr:rowOff>
                  </to>
                </anchor>
              </controlPr>
            </control>
          </mc:Choice>
        </mc:AlternateContent>
        <mc:AlternateContent xmlns:mc="http://schemas.openxmlformats.org/markup-compatibility/2006">
          <mc:Choice Requires="x14">
            <control shapeId="5472" r:id="rId310" name="Check Box 352">
              <controlPr defaultSize="0" autoFill="0" autoLine="0" autoPict="0">
                <anchor moveWithCells="1">
                  <from>
                    <xdr:col>2</xdr:col>
                    <xdr:colOff>209550</xdr:colOff>
                    <xdr:row>230</xdr:row>
                    <xdr:rowOff>171450</xdr:rowOff>
                  </from>
                  <to>
                    <xdr:col>5</xdr:col>
                    <xdr:colOff>28575</xdr:colOff>
                    <xdr:row>231</xdr:row>
                    <xdr:rowOff>180975</xdr:rowOff>
                  </to>
                </anchor>
              </controlPr>
            </control>
          </mc:Choice>
        </mc:AlternateContent>
        <mc:AlternateContent xmlns:mc="http://schemas.openxmlformats.org/markup-compatibility/2006">
          <mc:Choice Requires="x14">
            <control shapeId="5473" r:id="rId311" name="Check Box 353">
              <controlPr defaultSize="0" autoFill="0" autoLine="0" autoPict="0">
                <anchor moveWithCells="1" sizeWithCells="1">
                  <from>
                    <xdr:col>48</xdr:col>
                    <xdr:colOff>19050</xdr:colOff>
                    <xdr:row>229</xdr:row>
                    <xdr:rowOff>28575</xdr:rowOff>
                  </from>
                  <to>
                    <xdr:col>50</xdr:col>
                    <xdr:colOff>47625</xdr:colOff>
                    <xdr:row>230</xdr:row>
                    <xdr:rowOff>95250</xdr:rowOff>
                  </to>
                </anchor>
              </controlPr>
            </control>
          </mc:Choice>
        </mc:AlternateContent>
        <mc:AlternateContent xmlns:mc="http://schemas.openxmlformats.org/markup-compatibility/2006">
          <mc:Choice Requires="x14">
            <control shapeId="5474" r:id="rId312" name="Check Box 354">
              <controlPr defaultSize="0" autoFill="0" autoLine="0" autoPict="0">
                <anchor moveWithCells="1" sizeWithCells="1">
                  <from>
                    <xdr:col>48</xdr:col>
                    <xdr:colOff>19050</xdr:colOff>
                    <xdr:row>230</xdr:row>
                    <xdr:rowOff>57150</xdr:rowOff>
                  </from>
                  <to>
                    <xdr:col>51</xdr:col>
                    <xdr:colOff>66675</xdr:colOff>
                    <xdr:row>232</xdr:row>
                    <xdr:rowOff>0</xdr:rowOff>
                  </to>
                </anchor>
              </controlPr>
            </control>
          </mc:Choice>
        </mc:AlternateContent>
        <mc:AlternateContent xmlns:mc="http://schemas.openxmlformats.org/markup-compatibility/2006">
          <mc:Choice Requires="x14">
            <control shapeId="5475" r:id="rId313" name="Check Box 355">
              <controlPr defaultSize="0" autoFill="0" autoLine="0" autoPict="0">
                <anchor moveWithCells="1">
                  <from>
                    <xdr:col>2</xdr:col>
                    <xdr:colOff>209550</xdr:colOff>
                    <xdr:row>231</xdr:row>
                    <xdr:rowOff>180975</xdr:rowOff>
                  </from>
                  <to>
                    <xdr:col>9</xdr:col>
                    <xdr:colOff>114300</xdr:colOff>
                    <xdr:row>232</xdr:row>
                    <xdr:rowOff>190500</xdr:rowOff>
                  </to>
                </anchor>
              </controlPr>
            </control>
          </mc:Choice>
        </mc:AlternateContent>
        <mc:AlternateContent xmlns:mc="http://schemas.openxmlformats.org/markup-compatibility/2006">
          <mc:Choice Requires="x14">
            <control shapeId="5476" r:id="rId314" name="Check Box 356">
              <controlPr defaultSize="0" autoFill="0" autoLine="0" autoPict="0">
                <anchor moveWithCells="1">
                  <from>
                    <xdr:col>2</xdr:col>
                    <xdr:colOff>209550</xdr:colOff>
                    <xdr:row>232</xdr:row>
                    <xdr:rowOff>180975</xdr:rowOff>
                  </from>
                  <to>
                    <xdr:col>9</xdr:col>
                    <xdr:colOff>95250</xdr:colOff>
                    <xdr:row>233</xdr:row>
                    <xdr:rowOff>190500</xdr:rowOff>
                  </to>
                </anchor>
              </controlPr>
            </control>
          </mc:Choice>
        </mc:AlternateContent>
        <mc:AlternateContent xmlns:mc="http://schemas.openxmlformats.org/markup-compatibility/2006">
          <mc:Choice Requires="x14">
            <control shapeId="5477" r:id="rId315" name="Check Box 357">
              <controlPr defaultSize="0" autoFill="0" autoLine="0" autoPict="0">
                <anchor moveWithCells="1">
                  <from>
                    <xdr:col>2</xdr:col>
                    <xdr:colOff>209550</xdr:colOff>
                    <xdr:row>233</xdr:row>
                    <xdr:rowOff>171450</xdr:rowOff>
                  </from>
                  <to>
                    <xdr:col>5</xdr:col>
                    <xdr:colOff>28575</xdr:colOff>
                    <xdr:row>234</xdr:row>
                    <xdr:rowOff>180975</xdr:rowOff>
                  </to>
                </anchor>
              </controlPr>
            </control>
          </mc:Choice>
        </mc:AlternateContent>
        <mc:AlternateContent xmlns:mc="http://schemas.openxmlformats.org/markup-compatibility/2006">
          <mc:Choice Requires="x14">
            <control shapeId="5478" r:id="rId316" name="Check Box 358">
              <controlPr defaultSize="0" autoFill="0" autoLine="0" autoPict="0">
                <anchor moveWithCells="1" sizeWithCells="1">
                  <from>
                    <xdr:col>48</xdr:col>
                    <xdr:colOff>19050</xdr:colOff>
                    <xdr:row>232</xdr:row>
                    <xdr:rowOff>28575</xdr:rowOff>
                  </from>
                  <to>
                    <xdr:col>50</xdr:col>
                    <xdr:colOff>47625</xdr:colOff>
                    <xdr:row>233</xdr:row>
                    <xdr:rowOff>95250</xdr:rowOff>
                  </to>
                </anchor>
              </controlPr>
            </control>
          </mc:Choice>
        </mc:AlternateContent>
        <mc:AlternateContent xmlns:mc="http://schemas.openxmlformats.org/markup-compatibility/2006">
          <mc:Choice Requires="x14">
            <control shapeId="5479" r:id="rId317" name="Check Box 359">
              <controlPr defaultSize="0" autoFill="0" autoLine="0" autoPict="0">
                <anchor moveWithCells="1" sizeWithCells="1">
                  <from>
                    <xdr:col>48</xdr:col>
                    <xdr:colOff>19050</xdr:colOff>
                    <xdr:row>233</xdr:row>
                    <xdr:rowOff>57150</xdr:rowOff>
                  </from>
                  <to>
                    <xdr:col>51</xdr:col>
                    <xdr:colOff>66675</xdr:colOff>
                    <xdr:row>235</xdr:row>
                    <xdr:rowOff>0</xdr:rowOff>
                  </to>
                </anchor>
              </controlPr>
            </control>
          </mc:Choice>
        </mc:AlternateContent>
        <mc:AlternateContent xmlns:mc="http://schemas.openxmlformats.org/markup-compatibility/2006">
          <mc:Choice Requires="x14">
            <control shapeId="5480" r:id="rId318" name="Check Box 360">
              <controlPr defaultSize="0" autoFill="0" autoLine="0" autoPict="0">
                <anchor moveWithCells="1">
                  <from>
                    <xdr:col>2</xdr:col>
                    <xdr:colOff>209550</xdr:colOff>
                    <xdr:row>234</xdr:row>
                    <xdr:rowOff>180975</xdr:rowOff>
                  </from>
                  <to>
                    <xdr:col>9</xdr:col>
                    <xdr:colOff>114300</xdr:colOff>
                    <xdr:row>235</xdr:row>
                    <xdr:rowOff>190500</xdr:rowOff>
                  </to>
                </anchor>
              </controlPr>
            </control>
          </mc:Choice>
        </mc:AlternateContent>
        <mc:AlternateContent xmlns:mc="http://schemas.openxmlformats.org/markup-compatibility/2006">
          <mc:Choice Requires="x14">
            <control shapeId="5481" r:id="rId319" name="Check Box 361">
              <controlPr defaultSize="0" autoFill="0" autoLine="0" autoPict="0">
                <anchor moveWithCells="1">
                  <from>
                    <xdr:col>2</xdr:col>
                    <xdr:colOff>209550</xdr:colOff>
                    <xdr:row>235</xdr:row>
                    <xdr:rowOff>180975</xdr:rowOff>
                  </from>
                  <to>
                    <xdr:col>9</xdr:col>
                    <xdr:colOff>95250</xdr:colOff>
                    <xdr:row>236</xdr:row>
                    <xdr:rowOff>190500</xdr:rowOff>
                  </to>
                </anchor>
              </controlPr>
            </control>
          </mc:Choice>
        </mc:AlternateContent>
        <mc:AlternateContent xmlns:mc="http://schemas.openxmlformats.org/markup-compatibility/2006">
          <mc:Choice Requires="x14">
            <control shapeId="5482" r:id="rId320" name="Check Box 362">
              <controlPr defaultSize="0" autoFill="0" autoLine="0" autoPict="0">
                <anchor moveWithCells="1">
                  <from>
                    <xdr:col>2</xdr:col>
                    <xdr:colOff>209550</xdr:colOff>
                    <xdr:row>236</xdr:row>
                    <xdr:rowOff>171450</xdr:rowOff>
                  </from>
                  <to>
                    <xdr:col>5</xdr:col>
                    <xdr:colOff>28575</xdr:colOff>
                    <xdr:row>237</xdr:row>
                    <xdr:rowOff>180975</xdr:rowOff>
                  </to>
                </anchor>
              </controlPr>
            </control>
          </mc:Choice>
        </mc:AlternateContent>
        <mc:AlternateContent xmlns:mc="http://schemas.openxmlformats.org/markup-compatibility/2006">
          <mc:Choice Requires="x14">
            <control shapeId="5483" r:id="rId321" name="Check Box 363">
              <controlPr defaultSize="0" autoFill="0" autoLine="0" autoPict="0">
                <anchor moveWithCells="1" sizeWithCells="1">
                  <from>
                    <xdr:col>48</xdr:col>
                    <xdr:colOff>19050</xdr:colOff>
                    <xdr:row>235</xdr:row>
                    <xdr:rowOff>28575</xdr:rowOff>
                  </from>
                  <to>
                    <xdr:col>50</xdr:col>
                    <xdr:colOff>47625</xdr:colOff>
                    <xdr:row>236</xdr:row>
                    <xdr:rowOff>95250</xdr:rowOff>
                  </to>
                </anchor>
              </controlPr>
            </control>
          </mc:Choice>
        </mc:AlternateContent>
        <mc:AlternateContent xmlns:mc="http://schemas.openxmlformats.org/markup-compatibility/2006">
          <mc:Choice Requires="x14">
            <control shapeId="5484" r:id="rId322" name="Check Box 364">
              <controlPr defaultSize="0" autoFill="0" autoLine="0" autoPict="0">
                <anchor moveWithCells="1" sizeWithCells="1">
                  <from>
                    <xdr:col>48</xdr:col>
                    <xdr:colOff>19050</xdr:colOff>
                    <xdr:row>236</xdr:row>
                    <xdr:rowOff>57150</xdr:rowOff>
                  </from>
                  <to>
                    <xdr:col>51</xdr:col>
                    <xdr:colOff>66675</xdr:colOff>
                    <xdr:row>238</xdr:row>
                    <xdr:rowOff>0</xdr:rowOff>
                  </to>
                </anchor>
              </controlPr>
            </control>
          </mc:Choice>
        </mc:AlternateContent>
        <mc:AlternateContent xmlns:mc="http://schemas.openxmlformats.org/markup-compatibility/2006">
          <mc:Choice Requires="x14">
            <control shapeId="5485" r:id="rId323" name="Check Box 365">
              <controlPr defaultSize="0" autoFill="0" autoLine="0" autoPict="0">
                <anchor moveWithCells="1">
                  <from>
                    <xdr:col>2</xdr:col>
                    <xdr:colOff>209550</xdr:colOff>
                    <xdr:row>237</xdr:row>
                    <xdr:rowOff>180975</xdr:rowOff>
                  </from>
                  <to>
                    <xdr:col>9</xdr:col>
                    <xdr:colOff>114300</xdr:colOff>
                    <xdr:row>238</xdr:row>
                    <xdr:rowOff>190500</xdr:rowOff>
                  </to>
                </anchor>
              </controlPr>
            </control>
          </mc:Choice>
        </mc:AlternateContent>
        <mc:AlternateContent xmlns:mc="http://schemas.openxmlformats.org/markup-compatibility/2006">
          <mc:Choice Requires="x14">
            <control shapeId="5486" r:id="rId324" name="Check Box 366">
              <controlPr defaultSize="0" autoFill="0" autoLine="0" autoPict="0">
                <anchor moveWithCells="1">
                  <from>
                    <xdr:col>2</xdr:col>
                    <xdr:colOff>209550</xdr:colOff>
                    <xdr:row>238</xdr:row>
                    <xdr:rowOff>180975</xdr:rowOff>
                  </from>
                  <to>
                    <xdr:col>9</xdr:col>
                    <xdr:colOff>95250</xdr:colOff>
                    <xdr:row>239</xdr:row>
                    <xdr:rowOff>190500</xdr:rowOff>
                  </to>
                </anchor>
              </controlPr>
            </control>
          </mc:Choice>
        </mc:AlternateContent>
        <mc:AlternateContent xmlns:mc="http://schemas.openxmlformats.org/markup-compatibility/2006">
          <mc:Choice Requires="x14">
            <control shapeId="5487" r:id="rId325" name="Check Box 367">
              <controlPr defaultSize="0" autoFill="0" autoLine="0" autoPict="0">
                <anchor moveWithCells="1">
                  <from>
                    <xdr:col>2</xdr:col>
                    <xdr:colOff>209550</xdr:colOff>
                    <xdr:row>239</xdr:row>
                    <xdr:rowOff>171450</xdr:rowOff>
                  </from>
                  <to>
                    <xdr:col>5</xdr:col>
                    <xdr:colOff>28575</xdr:colOff>
                    <xdr:row>240</xdr:row>
                    <xdr:rowOff>180975</xdr:rowOff>
                  </to>
                </anchor>
              </controlPr>
            </control>
          </mc:Choice>
        </mc:AlternateContent>
        <mc:AlternateContent xmlns:mc="http://schemas.openxmlformats.org/markup-compatibility/2006">
          <mc:Choice Requires="x14">
            <control shapeId="5488" r:id="rId326" name="Check Box 368">
              <controlPr defaultSize="0" autoFill="0" autoLine="0" autoPict="0">
                <anchor moveWithCells="1" sizeWithCells="1">
                  <from>
                    <xdr:col>48</xdr:col>
                    <xdr:colOff>19050</xdr:colOff>
                    <xdr:row>238</xdr:row>
                    <xdr:rowOff>28575</xdr:rowOff>
                  </from>
                  <to>
                    <xdr:col>50</xdr:col>
                    <xdr:colOff>47625</xdr:colOff>
                    <xdr:row>239</xdr:row>
                    <xdr:rowOff>95250</xdr:rowOff>
                  </to>
                </anchor>
              </controlPr>
            </control>
          </mc:Choice>
        </mc:AlternateContent>
        <mc:AlternateContent xmlns:mc="http://schemas.openxmlformats.org/markup-compatibility/2006">
          <mc:Choice Requires="x14">
            <control shapeId="5489" r:id="rId327" name="Check Box 369">
              <controlPr defaultSize="0" autoFill="0" autoLine="0" autoPict="0">
                <anchor moveWithCells="1" sizeWithCells="1">
                  <from>
                    <xdr:col>48</xdr:col>
                    <xdr:colOff>19050</xdr:colOff>
                    <xdr:row>239</xdr:row>
                    <xdr:rowOff>57150</xdr:rowOff>
                  </from>
                  <to>
                    <xdr:col>51</xdr:col>
                    <xdr:colOff>66675</xdr:colOff>
                    <xdr:row>241</xdr:row>
                    <xdr:rowOff>0</xdr:rowOff>
                  </to>
                </anchor>
              </controlPr>
            </control>
          </mc:Choice>
        </mc:AlternateContent>
        <mc:AlternateContent xmlns:mc="http://schemas.openxmlformats.org/markup-compatibility/2006">
          <mc:Choice Requires="x14">
            <control shapeId="5490" r:id="rId328" name="Check Box 370">
              <controlPr defaultSize="0" autoFill="0" autoLine="0" autoPict="0">
                <anchor moveWithCells="1">
                  <from>
                    <xdr:col>2</xdr:col>
                    <xdr:colOff>209550</xdr:colOff>
                    <xdr:row>240</xdr:row>
                    <xdr:rowOff>180975</xdr:rowOff>
                  </from>
                  <to>
                    <xdr:col>9</xdr:col>
                    <xdr:colOff>114300</xdr:colOff>
                    <xdr:row>241</xdr:row>
                    <xdr:rowOff>190500</xdr:rowOff>
                  </to>
                </anchor>
              </controlPr>
            </control>
          </mc:Choice>
        </mc:AlternateContent>
        <mc:AlternateContent xmlns:mc="http://schemas.openxmlformats.org/markup-compatibility/2006">
          <mc:Choice Requires="x14">
            <control shapeId="5491" r:id="rId329" name="Check Box 371">
              <controlPr defaultSize="0" autoFill="0" autoLine="0" autoPict="0">
                <anchor moveWithCells="1">
                  <from>
                    <xdr:col>2</xdr:col>
                    <xdr:colOff>209550</xdr:colOff>
                    <xdr:row>241</xdr:row>
                    <xdr:rowOff>180975</xdr:rowOff>
                  </from>
                  <to>
                    <xdr:col>9</xdr:col>
                    <xdr:colOff>95250</xdr:colOff>
                    <xdr:row>242</xdr:row>
                    <xdr:rowOff>190500</xdr:rowOff>
                  </to>
                </anchor>
              </controlPr>
            </control>
          </mc:Choice>
        </mc:AlternateContent>
        <mc:AlternateContent xmlns:mc="http://schemas.openxmlformats.org/markup-compatibility/2006">
          <mc:Choice Requires="x14">
            <control shapeId="5492" r:id="rId330" name="Check Box 372">
              <controlPr defaultSize="0" autoFill="0" autoLine="0" autoPict="0">
                <anchor moveWithCells="1">
                  <from>
                    <xdr:col>2</xdr:col>
                    <xdr:colOff>209550</xdr:colOff>
                    <xdr:row>242</xdr:row>
                    <xdr:rowOff>171450</xdr:rowOff>
                  </from>
                  <to>
                    <xdr:col>5</xdr:col>
                    <xdr:colOff>28575</xdr:colOff>
                    <xdr:row>243</xdr:row>
                    <xdr:rowOff>180975</xdr:rowOff>
                  </to>
                </anchor>
              </controlPr>
            </control>
          </mc:Choice>
        </mc:AlternateContent>
        <mc:AlternateContent xmlns:mc="http://schemas.openxmlformats.org/markup-compatibility/2006">
          <mc:Choice Requires="x14">
            <control shapeId="5493" r:id="rId331" name="Check Box 373">
              <controlPr defaultSize="0" autoFill="0" autoLine="0" autoPict="0">
                <anchor moveWithCells="1" sizeWithCells="1">
                  <from>
                    <xdr:col>48</xdr:col>
                    <xdr:colOff>19050</xdr:colOff>
                    <xdr:row>241</xdr:row>
                    <xdr:rowOff>28575</xdr:rowOff>
                  </from>
                  <to>
                    <xdr:col>50</xdr:col>
                    <xdr:colOff>47625</xdr:colOff>
                    <xdr:row>242</xdr:row>
                    <xdr:rowOff>95250</xdr:rowOff>
                  </to>
                </anchor>
              </controlPr>
            </control>
          </mc:Choice>
        </mc:AlternateContent>
        <mc:AlternateContent xmlns:mc="http://schemas.openxmlformats.org/markup-compatibility/2006">
          <mc:Choice Requires="x14">
            <control shapeId="5494" r:id="rId332" name="Check Box 374">
              <controlPr defaultSize="0" autoFill="0" autoLine="0" autoPict="0">
                <anchor moveWithCells="1" sizeWithCells="1">
                  <from>
                    <xdr:col>48</xdr:col>
                    <xdr:colOff>19050</xdr:colOff>
                    <xdr:row>242</xdr:row>
                    <xdr:rowOff>57150</xdr:rowOff>
                  </from>
                  <to>
                    <xdr:col>51</xdr:col>
                    <xdr:colOff>66675</xdr:colOff>
                    <xdr:row>244</xdr:row>
                    <xdr:rowOff>0</xdr:rowOff>
                  </to>
                </anchor>
              </controlPr>
            </control>
          </mc:Choice>
        </mc:AlternateContent>
        <mc:AlternateContent xmlns:mc="http://schemas.openxmlformats.org/markup-compatibility/2006">
          <mc:Choice Requires="x14">
            <control shapeId="5495" r:id="rId333" name="Check Box 375">
              <controlPr defaultSize="0" autoFill="0" autoLine="0" autoPict="0">
                <anchor moveWithCells="1">
                  <from>
                    <xdr:col>2</xdr:col>
                    <xdr:colOff>209550</xdr:colOff>
                    <xdr:row>243</xdr:row>
                    <xdr:rowOff>180975</xdr:rowOff>
                  </from>
                  <to>
                    <xdr:col>9</xdr:col>
                    <xdr:colOff>114300</xdr:colOff>
                    <xdr:row>244</xdr:row>
                    <xdr:rowOff>190500</xdr:rowOff>
                  </to>
                </anchor>
              </controlPr>
            </control>
          </mc:Choice>
        </mc:AlternateContent>
        <mc:AlternateContent xmlns:mc="http://schemas.openxmlformats.org/markup-compatibility/2006">
          <mc:Choice Requires="x14">
            <control shapeId="5496" r:id="rId334" name="Check Box 376">
              <controlPr defaultSize="0" autoFill="0" autoLine="0" autoPict="0">
                <anchor moveWithCells="1">
                  <from>
                    <xdr:col>2</xdr:col>
                    <xdr:colOff>209550</xdr:colOff>
                    <xdr:row>244</xdr:row>
                    <xdr:rowOff>180975</xdr:rowOff>
                  </from>
                  <to>
                    <xdr:col>9</xdr:col>
                    <xdr:colOff>95250</xdr:colOff>
                    <xdr:row>245</xdr:row>
                    <xdr:rowOff>190500</xdr:rowOff>
                  </to>
                </anchor>
              </controlPr>
            </control>
          </mc:Choice>
        </mc:AlternateContent>
        <mc:AlternateContent xmlns:mc="http://schemas.openxmlformats.org/markup-compatibility/2006">
          <mc:Choice Requires="x14">
            <control shapeId="5497" r:id="rId335" name="Check Box 377">
              <controlPr defaultSize="0" autoFill="0" autoLine="0" autoPict="0">
                <anchor moveWithCells="1">
                  <from>
                    <xdr:col>2</xdr:col>
                    <xdr:colOff>209550</xdr:colOff>
                    <xdr:row>245</xdr:row>
                    <xdr:rowOff>171450</xdr:rowOff>
                  </from>
                  <to>
                    <xdr:col>5</xdr:col>
                    <xdr:colOff>28575</xdr:colOff>
                    <xdr:row>246</xdr:row>
                    <xdr:rowOff>180975</xdr:rowOff>
                  </to>
                </anchor>
              </controlPr>
            </control>
          </mc:Choice>
        </mc:AlternateContent>
        <mc:AlternateContent xmlns:mc="http://schemas.openxmlformats.org/markup-compatibility/2006">
          <mc:Choice Requires="x14">
            <control shapeId="5498" r:id="rId336" name="Check Box 378">
              <controlPr defaultSize="0" autoFill="0" autoLine="0" autoPict="0">
                <anchor moveWithCells="1" sizeWithCells="1">
                  <from>
                    <xdr:col>48</xdr:col>
                    <xdr:colOff>19050</xdr:colOff>
                    <xdr:row>244</xdr:row>
                    <xdr:rowOff>28575</xdr:rowOff>
                  </from>
                  <to>
                    <xdr:col>50</xdr:col>
                    <xdr:colOff>47625</xdr:colOff>
                    <xdr:row>245</xdr:row>
                    <xdr:rowOff>95250</xdr:rowOff>
                  </to>
                </anchor>
              </controlPr>
            </control>
          </mc:Choice>
        </mc:AlternateContent>
        <mc:AlternateContent xmlns:mc="http://schemas.openxmlformats.org/markup-compatibility/2006">
          <mc:Choice Requires="x14">
            <control shapeId="5499" r:id="rId337" name="Check Box 379">
              <controlPr defaultSize="0" autoFill="0" autoLine="0" autoPict="0">
                <anchor moveWithCells="1" sizeWithCells="1">
                  <from>
                    <xdr:col>48</xdr:col>
                    <xdr:colOff>19050</xdr:colOff>
                    <xdr:row>245</xdr:row>
                    <xdr:rowOff>57150</xdr:rowOff>
                  </from>
                  <to>
                    <xdr:col>51</xdr:col>
                    <xdr:colOff>66675</xdr:colOff>
                    <xdr:row>247</xdr:row>
                    <xdr:rowOff>0</xdr:rowOff>
                  </to>
                </anchor>
              </controlPr>
            </control>
          </mc:Choice>
        </mc:AlternateContent>
        <mc:AlternateContent xmlns:mc="http://schemas.openxmlformats.org/markup-compatibility/2006">
          <mc:Choice Requires="x14">
            <control shapeId="5502" r:id="rId338" name="Check Box 382">
              <controlPr defaultSize="0" autoFill="0" autoLine="0" autoPict="0">
                <anchor moveWithCells="1">
                  <from>
                    <xdr:col>2</xdr:col>
                    <xdr:colOff>209550</xdr:colOff>
                    <xdr:row>246</xdr:row>
                    <xdr:rowOff>180975</xdr:rowOff>
                  </from>
                  <to>
                    <xdr:col>9</xdr:col>
                    <xdr:colOff>114300</xdr:colOff>
                    <xdr:row>247</xdr:row>
                    <xdr:rowOff>190500</xdr:rowOff>
                  </to>
                </anchor>
              </controlPr>
            </control>
          </mc:Choice>
        </mc:AlternateContent>
        <mc:AlternateContent xmlns:mc="http://schemas.openxmlformats.org/markup-compatibility/2006">
          <mc:Choice Requires="x14">
            <control shapeId="5503" r:id="rId339" name="Check Box 383">
              <controlPr defaultSize="0" autoFill="0" autoLine="0" autoPict="0">
                <anchor moveWithCells="1">
                  <from>
                    <xdr:col>2</xdr:col>
                    <xdr:colOff>209550</xdr:colOff>
                    <xdr:row>247</xdr:row>
                    <xdr:rowOff>180975</xdr:rowOff>
                  </from>
                  <to>
                    <xdr:col>9</xdr:col>
                    <xdr:colOff>95250</xdr:colOff>
                    <xdr:row>248</xdr:row>
                    <xdr:rowOff>190500</xdr:rowOff>
                  </to>
                </anchor>
              </controlPr>
            </control>
          </mc:Choice>
        </mc:AlternateContent>
        <mc:AlternateContent xmlns:mc="http://schemas.openxmlformats.org/markup-compatibility/2006">
          <mc:Choice Requires="x14">
            <control shapeId="5504" r:id="rId340" name="Check Box 384">
              <controlPr defaultSize="0" autoFill="0" autoLine="0" autoPict="0">
                <anchor moveWithCells="1">
                  <from>
                    <xdr:col>2</xdr:col>
                    <xdr:colOff>209550</xdr:colOff>
                    <xdr:row>248</xdr:row>
                    <xdr:rowOff>171450</xdr:rowOff>
                  </from>
                  <to>
                    <xdr:col>5</xdr:col>
                    <xdr:colOff>28575</xdr:colOff>
                    <xdr:row>249</xdr:row>
                    <xdr:rowOff>180975</xdr:rowOff>
                  </to>
                </anchor>
              </controlPr>
            </control>
          </mc:Choice>
        </mc:AlternateContent>
        <mc:AlternateContent xmlns:mc="http://schemas.openxmlformats.org/markup-compatibility/2006">
          <mc:Choice Requires="x14">
            <control shapeId="5505" r:id="rId341" name="Check Box 385">
              <controlPr defaultSize="0" autoFill="0" autoLine="0" autoPict="0">
                <anchor moveWithCells="1" sizeWithCells="1">
                  <from>
                    <xdr:col>48</xdr:col>
                    <xdr:colOff>19050</xdr:colOff>
                    <xdr:row>247</xdr:row>
                    <xdr:rowOff>28575</xdr:rowOff>
                  </from>
                  <to>
                    <xdr:col>50</xdr:col>
                    <xdr:colOff>47625</xdr:colOff>
                    <xdr:row>248</xdr:row>
                    <xdr:rowOff>95250</xdr:rowOff>
                  </to>
                </anchor>
              </controlPr>
            </control>
          </mc:Choice>
        </mc:AlternateContent>
        <mc:AlternateContent xmlns:mc="http://schemas.openxmlformats.org/markup-compatibility/2006">
          <mc:Choice Requires="x14">
            <control shapeId="5506" r:id="rId342" name="Check Box 386">
              <controlPr defaultSize="0" autoFill="0" autoLine="0" autoPict="0">
                <anchor moveWithCells="1" sizeWithCells="1">
                  <from>
                    <xdr:col>48</xdr:col>
                    <xdr:colOff>19050</xdr:colOff>
                    <xdr:row>248</xdr:row>
                    <xdr:rowOff>57150</xdr:rowOff>
                  </from>
                  <to>
                    <xdr:col>51</xdr:col>
                    <xdr:colOff>66675</xdr:colOff>
                    <xdr:row>250</xdr:row>
                    <xdr:rowOff>0</xdr:rowOff>
                  </to>
                </anchor>
              </controlPr>
            </control>
          </mc:Choice>
        </mc:AlternateContent>
        <mc:AlternateContent xmlns:mc="http://schemas.openxmlformats.org/markup-compatibility/2006">
          <mc:Choice Requires="x14">
            <control shapeId="5507" r:id="rId343" name="Check Box 387">
              <controlPr defaultSize="0" autoFill="0" autoLine="0" autoPict="0">
                <anchor moveWithCells="1">
                  <from>
                    <xdr:col>2</xdr:col>
                    <xdr:colOff>209550</xdr:colOff>
                    <xdr:row>249</xdr:row>
                    <xdr:rowOff>180975</xdr:rowOff>
                  </from>
                  <to>
                    <xdr:col>9</xdr:col>
                    <xdr:colOff>114300</xdr:colOff>
                    <xdr:row>250</xdr:row>
                    <xdr:rowOff>190500</xdr:rowOff>
                  </to>
                </anchor>
              </controlPr>
            </control>
          </mc:Choice>
        </mc:AlternateContent>
        <mc:AlternateContent xmlns:mc="http://schemas.openxmlformats.org/markup-compatibility/2006">
          <mc:Choice Requires="x14">
            <control shapeId="5508" r:id="rId344" name="Check Box 388">
              <controlPr defaultSize="0" autoFill="0" autoLine="0" autoPict="0">
                <anchor moveWithCells="1">
                  <from>
                    <xdr:col>2</xdr:col>
                    <xdr:colOff>209550</xdr:colOff>
                    <xdr:row>250</xdr:row>
                    <xdr:rowOff>180975</xdr:rowOff>
                  </from>
                  <to>
                    <xdr:col>9</xdr:col>
                    <xdr:colOff>95250</xdr:colOff>
                    <xdr:row>251</xdr:row>
                    <xdr:rowOff>190500</xdr:rowOff>
                  </to>
                </anchor>
              </controlPr>
            </control>
          </mc:Choice>
        </mc:AlternateContent>
        <mc:AlternateContent xmlns:mc="http://schemas.openxmlformats.org/markup-compatibility/2006">
          <mc:Choice Requires="x14">
            <control shapeId="5509" r:id="rId345" name="Check Box 389">
              <controlPr defaultSize="0" autoFill="0" autoLine="0" autoPict="0">
                <anchor moveWithCells="1">
                  <from>
                    <xdr:col>2</xdr:col>
                    <xdr:colOff>209550</xdr:colOff>
                    <xdr:row>251</xdr:row>
                    <xdr:rowOff>171450</xdr:rowOff>
                  </from>
                  <to>
                    <xdr:col>5</xdr:col>
                    <xdr:colOff>28575</xdr:colOff>
                    <xdr:row>252</xdr:row>
                    <xdr:rowOff>180975</xdr:rowOff>
                  </to>
                </anchor>
              </controlPr>
            </control>
          </mc:Choice>
        </mc:AlternateContent>
        <mc:AlternateContent xmlns:mc="http://schemas.openxmlformats.org/markup-compatibility/2006">
          <mc:Choice Requires="x14">
            <control shapeId="5510" r:id="rId346" name="Check Box 390">
              <controlPr defaultSize="0" autoFill="0" autoLine="0" autoPict="0">
                <anchor moveWithCells="1" sizeWithCells="1">
                  <from>
                    <xdr:col>48</xdr:col>
                    <xdr:colOff>19050</xdr:colOff>
                    <xdr:row>250</xdr:row>
                    <xdr:rowOff>28575</xdr:rowOff>
                  </from>
                  <to>
                    <xdr:col>50</xdr:col>
                    <xdr:colOff>47625</xdr:colOff>
                    <xdr:row>251</xdr:row>
                    <xdr:rowOff>95250</xdr:rowOff>
                  </to>
                </anchor>
              </controlPr>
            </control>
          </mc:Choice>
        </mc:AlternateContent>
        <mc:AlternateContent xmlns:mc="http://schemas.openxmlformats.org/markup-compatibility/2006">
          <mc:Choice Requires="x14">
            <control shapeId="5511" r:id="rId347" name="Check Box 391">
              <controlPr defaultSize="0" autoFill="0" autoLine="0" autoPict="0">
                <anchor moveWithCells="1" sizeWithCells="1">
                  <from>
                    <xdr:col>48</xdr:col>
                    <xdr:colOff>19050</xdr:colOff>
                    <xdr:row>251</xdr:row>
                    <xdr:rowOff>57150</xdr:rowOff>
                  </from>
                  <to>
                    <xdr:col>51</xdr:col>
                    <xdr:colOff>66675</xdr:colOff>
                    <xdr:row>253</xdr:row>
                    <xdr:rowOff>0</xdr:rowOff>
                  </to>
                </anchor>
              </controlPr>
            </control>
          </mc:Choice>
        </mc:AlternateContent>
        <mc:AlternateContent xmlns:mc="http://schemas.openxmlformats.org/markup-compatibility/2006">
          <mc:Choice Requires="x14">
            <control shapeId="5512" r:id="rId348" name="Check Box 392">
              <controlPr defaultSize="0" autoFill="0" autoLine="0" autoPict="0">
                <anchor moveWithCells="1">
                  <from>
                    <xdr:col>2</xdr:col>
                    <xdr:colOff>209550</xdr:colOff>
                    <xdr:row>252</xdr:row>
                    <xdr:rowOff>180975</xdr:rowOff>
                  </from>
                  <to>
                    <xdr:col>9</xdr:col>
                    <xdr:colOff>114300</xdr:colOff>
                    <xdr:row>253</xdr:row>
                    <xdr:rowOff>190500</xdr:rowOff>
                  </to>
                </anchor>
              </controlPr>
            </control>
          </mc:Choice>
        </mc:AlternateContent>
        <mc:AlternateContent xmlns:mc="http://schemas.openxmlformats.org/markup-compatibility/2006">
          <mc:Choice Requires="x14">
            <control shapeId="5513" r:id="rId349" name="Check Box 393">
              <controlPr defaultSize="0" autoFill="0" autoLine="0" autoPict="0">
                <anchor moveWithCells="1">
                  <from>
                    <xdr:col>2</xdr:col>
                    <xdr:colOff>209550</xdr:colOff>
                    <xdr:row>253</xdr:row>
                    <xdr:rowOff>180975</xdr:rowOff>
                  </from>
                  <to>
                    <xdr:col>9</xdr:col>
                    <xdr:colOff>95250</xdr:colOff>
                    <xdr:row>254</xdr:row>
                    <xdr:rowOff>190500</xdr:rowOff>
                  </to>
                </anchor>
              </controlPr>
            </control>
          </mc:Choice>
        </mc:AlternateContent>
        <mc:AlternateContent xmlns:mc="http://schemas.openxmlformats.org/markup-compatibility/2006">
          <mc:Choice Requires="x14">
            <control shapeId="5514" r:id="rId350" name="Check Box 394">
              <controlPr defaultSize="0" autoFill="0" autoLine="0" autoPict="0">
                <anchor moveWithCells="1">
                  <from>
                    <xdr:col>2</xdr:col>
                    <xdr:colOff>209550</xdr:colOff>
                    <xdr:row>254</xdr:row>
                    <xdr:rowOff>171450</xdr:rowOff>
                  </from>
                  <to>
                    <xdr:col>5</xdr:col>
                    <xdr:colOff>28575</xdr:colOff>
                    <xdr:row>255</xdr:row>
                    <xdr:rowOff>180975</xdr:rowOff>
                  </to>
                </anchor>
              </controlPr>
            </control>
          </mc:Choice>
        </mc:AlternateContent>
        <mc:AlternateContent xmlns:mc="http://schemas.openxmlformats.org/markup-compatibility/2006">
          <mc:Choice Requires="x14">
            <control shapeId="5515" r:id="rId351" name="Check Box 395">
              <controlPr defaultSize="0" autoFill="0" autoLine="0" autoPict="0">
                <anchor moveWithCells="1" sizeWithCells="1">
                  <from>
                    <xdr:col>48</xdr:col>
                    <xdr:colOff>19050</xdr:colOff>
                    <xdr:row>253</xdr:row>
                    <xdr:rowOff>28575</xdr:rowOff>
                  </from>
                  <to>
                    <xdr:col>50</xdr:col>
                    <xdr:colOff>47625</xdr:colOff>
                    <xdr:row>254</xdr:row>
                    <xdr:rowOff>95250</xdr:rowOff>
                  </to>
                </anchor>
              </controlPr>
            </control>
          </mc:Choice>
        </mc:AlternateContent>
        <mc:AlternateContent xmlns:mc="http://schemas.openxmlformats.org/markup-compatibility/2006">
          <mc:Choice Requires="x14">
            <control shapeId="5516" r:id="rId352" name="Check Box 396">
              <controlPr defaultSize="0" autoFill="0" autoLine="0" autoPict="0">
                <anchor moveWithCells="1" sizeWithCells="1">
                  <from>
                    <xdr:col>48</xdr:col>
                    <xdr:colOff>19050</xdr:colOff>
                    <xdr:row>254</xdr:row>
                    <xdr:rowOff>57150</xdr:rowOff>
                  </from>
                  <to>
                    <xdr:col>51</xdr:col>
                    <xdr:colOff>66675</xdr:colOff>
                    <xdr:row>256</xdr:row>
                    <xdr:rowOff>0</xdr:rowOff>
                  </to>
                </anchor>
              </controlPr>
            </control>
          </mc:Choice>
        </mc:AlternateContent>
        <mc:AlternateContent xmlns:mc="http://schemas.openxmlformats.org/markup-compatibility/2006">
          <mc:Choice Requires="x14">
            <control shapeId="5517" r:id="rId353" name="Check Box 397">
              <controlPr defaultSize="0" autoFill="0" autoLine="0" autoPict="0">
                <anchor moveWithCells="1">
                  <from>
                    <xdr:col>2</xdr:col>
                    <xdr:colOff>209550</xdr:colOff>
                    <xdr:row>255</xdr:row>
                    <xdr:rowOff>180975</xdr:rowOff>
                  </from>
                  <to>
                    <xdr:col>9</xdr:col>
                    <xdr:colOff>114300</xdr:colOff>
                    <xdr:row>256</xdr:row>
                    <xdr:rowOff>190500</xdr:rowOff>
                  </to>
                </anchor>
              </controlPr>
            </control>
          </mc:Choice>
        </mc:AlternateContent>
        <mc:AlternateContent xmlns:mc="http://schemas.openxmlformats.org/markup-compatibility/2006">
          <mc:Choice Requires="x14">
            <control shapeId="5518" r:id="rId354" name="Check Box 398">
              <controlPr defaultSize="0" autoFill="0" autoLine="0" autoPict="0">
                <anchor moveWithCells="1">
                  <from>
                    <xdr:col>2</xdr:col>
                    <xdr:colOff>209550</xdr:colOff>
                    <xdr:row>256</xdr:row>
                    <xdr:rowOff>180975</xdr:rowOff>
                  </from>
                  <to>
                    <xdr:col>9</xdr:col>
                    <xdr:colOff>95250</xdr:colOff>
                    <xdr:row>257</xdr:row>
                    <xdr:rowOff>190500</xdr:rowOff>
                  </to>
                </anchor>
              </controlPr>
            </control>
          </mc:Choice>
        </mc:AlternateContent>
        <mc:AlternateContent xmlns:mc="http://schemas.openxmlformats.org/markup-compatibility/2006">
          <mc:Choice Requires="x14">
            <control shapeId="5519" r:id="rId355" name="Check Box 399">
              <controlPr defaultSize="0" autoFill="0" autoLine="0" autoPict="0">
                <anchor moveWithCells="1">
                  <from>
                    <xdr:col>2</xdr:col>
                    <xdr:colOff>209550</xdr:colOff>
                    <xdr:row>257</xdr:row>
                    <xdr:rowOff>171450</xdr:rowOff>
                  </from>
                  <to>
                    <xdr:col>5</xdr:col>
                    <xdr:colOff>28575</xdr:colOff>
                    <xdr:row>258</xdr:row>
                    <xdr:rowOff>180975</xdr:rowOff>
                  </to>
                </anchor>
              </controlPr>
            </control>
          </mc:Choice>
        </mc:AlternateContent>
        <mc:AlternateContent xmlns:mc="http://schemas.openxmlformats.org/markup-compatibility/2006">
          <mc:Choice Requires="x14">
            <control shapeId="5520" r:id="rId356" name="Check Box 400">
              <controlPr defaultSize="0" autoFill="0" autoLine="0" autoPict="0">
                <anchor moveWithCells="1" sizeWithCells="1">
                  <from>
                    <xdr:col>48</xdr:col>
                    <xdr:colOff>19050</xdr:colOff>
                    <xdr:row>256</xdr:row>
                    <xdr:rowOff>28575</xdr:rowOff>
                  </from>
                  <to>
                    <xdr:col>50</xdr:col>
                    <xdr:colOff>47625</xdr:colOff>
                    <xdr:row>257</xdr:row>
                    <xdr:rowOff>95250</xdr:rowOff>
                  </to>
                </anchor>
              </controlPr>
            </control>
          </mc:Choice>
        </mc:AlternateContent>
        <mc:AlternateContent xmlns:mc="http://schemas.openxmlformats.org/markup-compatibility/2006">
          <mc:Choice Requires="x14">
            <control shapeId="5521" r:id="rId357" name="Check Box 401">
              <controlPr defaultSize="0" autoFill="0" autoLine="0" autoPict="0">
                <anchor moveWithCells="1" sizeWithCells="1">
                  <from>
                    <xdr:col>48</xdr:col>
                    <xdr:colOff>19050</xdr:colOff>
                    <xdr:row>257</xdr:row>
                    <xdr:rowOff>57150</xdr:rowOff>
                  </from>
                  <to>
                    <xdr:col>51</xdr:col>
                    <xdr:colOff>66675</xdr:colOff>
                    <xdr:row>259</xdr:row>
                    <xdr:rowOff>0</xdr:rowOff>
                  </to>
                </anchor>
              </controlPr>
            </control>
          </mc:Choice>
        </mc:AlternateContent>
        <mc:AlternateContent xmlns:mc="http://schemas.openxmlformats.org/markup-compatibility/2006">
          <mc:Choice Requires="x14">
            <control shapeId="5522" r:id="rId358" name="Check Box 402">
              <controlPr defaultSize="0" autoFill="0" autoLine="0" autoPict="0">
                <anchor moveWithCells="1">
                  <from>
                    <xdr:col>2</xdr:col>
                    <xdr:colOff>209550</xdr:colOff>
                    <xdr:row>258</xdr:row>
                    <xdr:rowOff>180975</xdr:rowOff>
                  </from>
                  <to>
                    <xdr:col>9</xdr:col>
                    <xdr:colOff>114300</xdr:colOff>
                    <xdr:row>259</xdr:row>
                    <xdr:rowOff>190500</xdr:rowOff>
                  </to>
                </anchor>
              </controlPr>
            </control>
          </mc:Choice>
        </mc:AlternateContent>
        <mc:AlternateContent xmlns:mc="http://schemas.openxmlformats.org/markup-compatibility/2006">
          <mc:Choice Requires="x14">
            <control shapeId="5523" r:id="rId359" name="Check Box 403">
              <controlPr defaultSize="0" autoFill="0" autoLine="0" autoPict="0">
                <anchor moveWithCells="1">
                  <from>
                    <xdr:col>2</xdr:col>
                    <xdr:colOff>209550</xdr:colOff>
                    <xdr:row>259</xdr:row>
                    <xdr:rowOff>180975</xdr:rowOff>
                  </from>
                  <to>
                    <xdr:col>9</xdr:col>
                    <xdr:colOff>95250</xdr:colOff>
                    <xdr:row>260</xdr:row>
                    <xdr:rowOff>190500</xdr:rowOff>
                  </to>
                </anchor>
              </controlPr>
            </control>
          </mc:Choice>
        </mc:AlternateContent>
        <mc:AlternateContent xmlns:mc="http://schemas.openxmlformats.org/markup-compatibility/2006">
          <mc:Choice Requires="x14">
            <control shapeId="5524" r:id="rId360" name="Check Box 404">
              <controlPr defaultSize="0" autoFill="0" autoLine="0" autoPict="0">
                <anchor moveWithCells="1">
                  <from>
                    <xdr:col>2</xdr:col>
                    <xdr:colOff>209550</xdr:colOff>
                    <xdr:row>260</xdr:row>
                    <xdr:rowOff>171450</xdr:rowOff>
                  </from>
                  <to>
                    <xdr:col>5</xdr:col>
                    <xdr:colOff>28575</xdr:colOff>
                    <xdr:row>261</xdr:row>
                    <xdr:rowOff>180975</xdr:rowOff>
                  </to>
                </anchor>
              </controlPr>
            </control>
          </mc:Choice>
        </mc:AlternateContent>
        <mc:AlternateContent xmlns:mc="http://schemas.openxmlformats.org/markup-compatibility/2006">
          <mc:Choice Requires="x14">
            <control shapeId="5525" r:id="rId361" name="Check Box 405">
              <controlPr defaultSize="0" autoFill="0" autoLine="0" autoPict="0">
                <anchor moveWithCells="1" sizeWithCells="1">
                  <from>
                    <xdr:col>48</xdr:col>
                    <xdr:colOff>19050</xdr:colOff>
                    <xdr:row>259</xdr:row>
                    <xdr:rowOff>28575</xdr:rowOff>
                  </from>
                  <to>
                    <xdr:col>50</xdr:col>
                    <xdr:colOff>47625</xdr:colOff>
                    <xdr:row>260</xdr:row>
                    <xdr:rowOff>95250</xdr:rowOff>
                  </to>
                </anchor>
              </controlPr>
            </control>
          </mc:Choice>
        </mc:AlternateContent>
        <mc:AlternateContent xmlns:mc="http://schemas.openxmlformats.org/markup-compatibility/2006">
          <mc:Choice Requires="x14">
            <control shapeId="5526" r:id="rId362" name="Check Box 406">
              <controlPr defaultSize="0" autoFill="0" autoLine="0" autoPict="0">
                <anchor moveWithCells="1" sizeWithCells="1">
                  <from>
                    <xdr:col>48</xdr:col>
                    <xdr:colOff>19050</xdr:colOff>
                    <xdr:row>260</xdr:row>
                    <xdr:rowOff>57150</xdr:rowOff>
                  </from>
                  <to>
                    <xdr:col>51</xdr:col>
                    <xdr:colOff>66675</xdr:colOff>
                    <xdr:row>262</xdr:row>
                    <xdr:rowOff>0</xdr:rowOff>
                  </to>
                </anchor>
              </controlPr>
            </control>
          </mc:Choice>
        </mc:AlternateContent>
        <mc:AlternateContent xmlns:mc="http://schemas.openxmlformats.org/markup-compatibility/2006">
          <mc:Choice Requires="x14">
            <control shapeId="5527" r:id="rId363" name="Check Box 407">
              <controlPr defaultSize="0" autoFill="0" autoLine="0" autoPict="0">
                <anchor moveWithCells="1">
                  <from>
                    <xdr:col>2</xdr:col>
                    <xdr:colOff>209550</xdr:colOff>
                    <xdr:row>261</xdr:row>
                    <xdr:rowOff>180975</xdr:rowOff>
                  </from>
                  <to>
                    <xdr:col>9</xdr:col>
                    <xdr:colOff>114300</xdr:colOff>
                    <xdr:row>262</xdr:row>
                    <xdr:rowOff>190500</xdr:rowOff>
                  </to>
                </anchor>
              </controlPr>
            </control>
          </mc:Choice>
        </mc:AlternateContent>
        <mc:AlternateContent xmlns:mc="http://schemas.openxmlformats.org/markup-compatibility/2006">
          <mc:Choice Requires="x14">
            <control shapeId="5528" r:id="rId364" name="Check Box 408">
              <controlPr defaultSize="0" autoFill="0" autoLine="0" autoPict="0">
                <anchor moveWithCells="1">
                  <from>
                    <xdr:col>2</xdr:col>
                    <xdr:colOff>209550</xdr:colOff>
                    <xdr:row>262</xdr:row>
                    <xdr:rowOff>180975</xdr:rowOff>
                  </from>
                  <to>
                    <xdr:col>9</xdr:col>
                    <xdr:colOff>95250</xdr:colOff>
                    <xdr:row>263</xdr:row>
                    <xdr:rowOff>190500</xdr:rowOff>
                  </to>
                </anchor>
              </controlPr>
            </control>
          </mc:Choice>
        </mc:AlternateContent>
        <mc:AlternateContent xmlns:mc="http://schemas.openxmlformats.org/markup-compatibility/2006">
          <mc:Choice Requires="x14">
            <control shapeId="5529" r:id="rId365" name="Check Box 409">
              <controlPr defaultSize="0" autoFill="0" autoLine="0" autoPict="0">
                <anchor moveWithCells="1">
                  <from>
                    <xdr:col>2</xdr:col>
                    <xdr:colOff>209550</xdr:colOff>
                    <xdr:row>263</xdr:row>
                    <xdr:rowOff>171450</xdr:rowOff>
                  </from>
                  <to>
                    <xdr:col>5</xdr:col>
                    <xdr:colOff>28575</xdr:colOff>
                    <xdr:row>264</xdr:row>
                    <xdr:rowOff>180975</xdr:rowOff>
                  </to>
                </anchor>
              </controlPr>
            </control>
          </mc:Choice>
        </mc:AlternateContent>
        <mc:AlternateContent xmlns:mc="http://schemas.openxmlformats.org/markup-compatibility/2006">
          <mc:Choice Requires="x14">
            <control shapeId="5530" r:id="rId366" name="Check Box 410">
              <controlPr defaultSize="0" autoFill="0" autoLine="0" autoPict="0">
                <anchor moveWithCells="1" sizeWithCells="1">
                  <from>
                    <xdr:col>48</xdr:col>
                    <xdr:colOff>19050</xdr:colOff>
                    <xdr:row>262</xdr:row>
                    <xdr:rowOff>28575</xdr:rowOff>
                  </from>
                  <to>
                    <xdr:col>50</xdr:col>
                    <xdr:colOff>47625</xdr:colOff>
                    <xdr:row>263</xdr:row>
                    <xdr:rowOff>95250</xdr:rowOff>
                  </to>
                </anchor>
              </controlPr>
            </control>
          </mc:Choice>
        </mc:AlternateContent>
        <mc:AlternateContent xmlns:mc="http://schemas.openxmlformats.org/markup-compatibility/2006">
          <mc:Choice Requires="x14">
            <control shapeId="5531" r:id="rId367" name="Check Box 411">
              <controlPr defaultSize="0" autoFill="0" autoLine="0" autoPict="0">
                <anchor moveWithCells="1" sizeWithCells="1">
                  <from>
                    <xdr:col>48</xdr:col>
                    <xdr:colOff>19050</xdr:colOff>
                    <xdr:row>263</xdr:row>
                    <xdr:rowOff>57150</xdr:rowOff>
                  </from>
                  <to>
                    <xdr:col>51</xdr:col>
                    <xdr:colOff>66675</xdr:colOff>
                    <xdr:row>265</xdr:row>
                    <xdr:rowOff>0</xdr:rowOff>
                  </to>
                </anchor>
              </controlPr>
            </control>
          </mc:Choice>
        </mc:AlternateContent>
        <mc:AlternateContent xmlns:mc="http://schemas.openxmlformats.org/markup-compatibility/2006">
          <mc:Choice Requires="x14">
            <control shapeId="5534" r:id="rId368" name="Check Box 414">
              <controlPr defaultSize="0" autoFill="0" autoLine="0" autoPict="0">
                <anchor moveWithCells="1">
                  <from>
                    <xdr:col>2</xdr:col>
                    <xdr:colOff>209550</xdr:colOff>
                    <xdr:row>264</xdr:row>
                    <xdr:rowOff>180975</xdr:rowOff>
                  </from>
                  <to>
                    <xdr:col>9</xdr:col>
                    <xdr:colOff>114300</xdr:colOff>
                    <xdr:row>265</xdr:row>
                    <xdr:rowOff>190500</xdr:rowOff>
                  </to>
                </anchor>
              </controlPr>
            </control>
          </mc:Choice>
        </mc:AlternateContent>
        <mc:AlternateContent xmlns:mc="http://schemas.openxmlformats.org/markup-compatibility/2006">
          <mc:Choice Requires="x14">
            <control shapeId="5535" r:id="rId369" name="Check Box 415">
              <controlPr defaultSize="0" autoFill="0" autoLine="0" autoPict="0">
                <anchor moveWithCells="1">
                  <from>
                    <xdr:col>2</xdr:col>
                    <xdr:colOff>209550</xdr:colOff>
                    <xdr:row>265</xdr:row>
                    <xdr:rowOff>180975</xdr:rowOff>
                  </from>
                  <to>
                    <xdr:col>9</xdr:col>
                    <xdr:colOff>95250</xdr:colOff>
                    <xdr:row>266</xdr:row>
                    <xdr:rowOff>190500</xdr:rowOff>
                  </to>
                </anchor>
              </controlPr>
            </control>
          </mc:Choice>
        </mc:AlternateContent>
        <mc:AlternateContent xmlns:mc="http://schemas.openxmlformats.org/markup-compatibility/2006">
          <mc:Choice Requires="x14">
            <control shapeId="5536" r:id="rId370" name="Check Box 416">
              <controlPr defaultSize="0" autoFill="0" autoLine="0" autoPict="0">
                <anchor moveWithCells="1">
                  <from>
                    <xdr:col>2</xdr:col>
                    <xdr:colOff>209550</xdr:colOff>
                    <xdr:row>266</xdr:row>
                    <xdr:rowOff>171450</xdr:rowOff>
                  </from>
                  <to>
                    <xdr:col>5</xdr:col>
                    <xdr:colOff>28575</xdr:colOff>
                    <xdr:row>267</xdr:row>
                    <xdr:rowOff>180975</xdr:rowOff>
                  </to>
                </anchor>
              </controlPr>
            </control>
          </mc:Choice>
        </mc:AlternateContent>
        <mc:AlternateContent xmlns:mc="http://schemas.openxmlformats.org/markup-compatibility/2006">
          <mc:Choice Requires="x14">
            <control shapeId="5537" r:id="rId371" name="Check Box 417">
              <controlPr defaultSize="0" autoFill="0" autoLine="0" autoPict="0">
                <anchor moveWithCells="1" sizeWithCells="1">
                  <from>
                    <xdr:col>48</xdr:col>
                    <xdr:colOff>19050</xdr:colOff>
                    <xdr:row>265</xdr:row>
                    <xdr:rowOff>28575</xdr:rowOff>
                  </from>
                  <to>
                    <xdr:col>50</xdr:col>
                    <xdr:colOff>47625</xdr:colOff>
                    <xdr:row>266</xdr:row>
                    <xdr:rowOff>95250</xdr:rowOff>
                  </to>
                </anchor>
              </controlPr>
            </control>
          </mc:Choice>
        </mc:AlternateContent>
        <mc:AlternateContent xmlns:mc="http://schemas.openxmlformats.org/markup-compatibility/2006">
          <mc:Choice Requires="x14">
            <control shapeId="5538" r:id="rId372" name="Check Box 418">
              <controlPr defaultSize="0" autoFill="0" autoLine="0" autoPict="0">
                <anchor moveWithCells="1" sizeWithCells="1">
                  <from>
                    <xdr:col>48</xdr:col>
                    <xdr:colOff>19050</xdr:colOff>
                    <xdr:row>266</xdr:row>
                    <xdr:rowOff>57150</xdr:rowOff>
                  </from>
                  <to>
                    <xdr:col>51</xdr:col>
                    <xdr:colOff>66675</xdr:colOff>
                    <xdr:row>268</xdr:row>
                    <xdr:rowOff>0</xdr:rowOff>
                  </to>
                </anchor>
              </controlPr>
            </control>
          </mc:Choice>
        </mc:AlternateContent>
        <mc:AlternateContent xmlns:mc="http://schemas.openxmlformats.org/markup-compatibility/2006">
          <mc:Choice Requires="x14">
            <control shapeId="5539" r:id="rId373" name="Check Box 419">
              <controlPr defaultSize="0" autoFill="0" autoLine="0" autoPict="0">
                <anchor moveWithCells="1">
                  <from>
                    <xdr:col>2</xdr:col>
                    <xdr:colOff>209550</xdr:colOff>
                    <xdr:row>267</xdr:row>
                    <xdr:rowOff>180975</xdr:rowOff>
                  </from>
                  <to>
                    <xdr:col>9</xdr:col>
                    <xdr:colOff>114300</xdr:colOff>
                    <xdr:row>268</xdr:row>
                    <xdr:rowOff>190500</xdr:rowOff>
                  </to>
                </anchor>
              </controlPr>
            </control>
          </mc:Choice>
        </mc:AlternateContent>
        <mc:AlternateContent xmlns:mc="http://schemas.openxmlformats.org/markup-compatibility/2006">
          <mc:Choice Requires="x14">
            <control shapeId="5540" r:id="rId374" name="Check Box 420">
              <controlPr defaultSize="0" autoFill="0" autoLine="0" autoPict="0">
                <anchor moveWithCells="1">
                  <from>
                    <xdr:col>2</xdr:col>
                    <xdr:colOff>209550</xdr:colOff>
                    <xdr:row>268</xdr:row>
                    <xdr:rowOff>180975</xdr:rowOff>
                  </from>
                  <to>
                    <xdr:col>9</xdr:col>
                    <xdr:colOff>95250</xdr:colOff>
                    <xdr:row>269</xdr:row>
                    <xdr:rowOff>190500</xdr:rowOff>
                  </to>
                </anchor>
              </controlPr>
            </control>
          </mc:Choice>
        </mc:AlternateContent>
        <mc:AlternateContent xmlns:mc="http://schemas.openxmlformats.org/markup-compatibility/2006">
          <mc:Choice Requires="x14">
            <control shapeId="5541" r:id="rId375" name="Check Box 421">
              <controlPr defaultSize="0" autoFill="0" autoLine="0" autoPict="0">
                <anchor moveWithCells="1">
                  <from>
                    <xdr:col>2</xdr:col>
                    <xdr:colOff>209550</xdr:colOff>
                    <xdr:row>269</xdr:row>
                    <xdr:rowOff>171450</xdr:rowOff>
                  </from>
                  <to>
                    <xdr:col>5</xdr:col>
                    <xdr:colOff>28575</xdr:colOff>
                    <xdr:row>270</xdr:row>
                    <xdr:rowOff>180975</xdr:rowOff>
                  </to>
                </anchor>
              </controlPr>
            </control>
          </mc:Choice>
        </mc:AlternateContent>
        <mc:AlternateContent xmlns:mc="http://schemas.openxmlformats.org/markup-compatibility/2006">
          <mc:Choice Requires="x14">
            <control shapeId="5542" r:id="rId376" name="Check Box 422">
              <controlPr defaultSize="0" autoFill="0" autoLine="0" autoPict="0">
                <anchor moveWithCells="1" sizeWithCells="1">
                  <from>
                    <xdr:col>48</xdr:col>
                    <xdr:colOff>19050</xdr:colOff>
                    <xdr:row>268</xdr:row>
                    <xdr:rowOff>28575</xdr:rowOff>
                  </from>
                  <to>
                    <xdr:col>50</xdr:col>
                    <xdr:colOff>47625</xdr:colOff>
                    <xdr:row>269</xdr:row>
                    <xdr:rowOff>95250</xdr:rowOff>
                  </to>
                </anchor>
              </controlPr>
            </control>
          </mc:Choice>
        </mc:AlternateContent>
        <mc:AlternateContent xmlns:mc="http://schemas.openxmlformats.org/markup-compatibility/2006">
          <mc:Choice Requires="x14">
            <control shapeId="5543" r:id="rId377" name="Check Box 423">
              <controlPr defaultSize="0" autoFill="0" autoLine="0" autoPict="0">
                <anchor moveWithCells="1" sizeWithCells="1">
                  <from>
                    <xdr:col>48</xdr:col>
                    <xdr:colOff>19050</xdr:colOff>
                    <xdr:row>269</xdr:row>
                    <xdr:rowOff>57150</xdr:rowOff>
                  </from>
                  <to>
                    <xdr:col>51</xdr:col>
                    <xdr:colOff>66675</xdr:colOff>
                    <xdr:row>271</xdr:row>
                    <xdr:rowOff>0</xdr:rowOff>
                  </to>
                </anchor>
              </controlPr>
            </control>
          </mc:Choice>
        </mc:AlternateContent>
        <mc:AlternateContent xmlns:mc="http://schemas.openxmlformats.org/markup-compatibility/2006">
          <mc:Choice Requires="x14">
            <control shapeId="5544" r:id="rId378" name="Check Box 424">
              <controlPr defaultSize="0" autoFill="0" autoLine="0" autoPict="0">
                <anchor moveWithCells="1">
                  <from>
                    <xdr:col>2</xdr:col>
                    <xdr:colOff>209550</xdr:colOff>
                    <xdr:row>270</xdr:row>
                    <xdr:rowOff>180975</xdr:rowOff>
                  </from>
                  <to>
                    <xdr:col>9</xdr:col>
                    <xdr:colOff>114300</xdr:colOff>
                    <xdr:row>271</xdr:row>
                    <xdr:rowOff>190500</xdr:rowOff>
                  </to>
                </anchor>
              </controlPr>
            </control>
          </mc:Choice>
        </mc:AlternateContent>
        <mc:AlternateContent xmlns:mc="http://schemas.openxmlformats.org/markup-compatibility/2006">
          <mc:Choice Requires="x14">
            <control shapeId="5545" r:id="rId379" name="Check Box 425">
              <controlPr defaultSize="0" autoFill="0" autoLine="0" autoPict="0">
                <anchor moveWithCells="1">
                  <from>
                    <xdr:col>2</xdr:col>
                    <xdr:colOff>209550</xdr:colOff>
                    <xdr:row>271</xdr:row>
                    <xdr:rowOff>180975</xdr:rowOff>
                  </from>
                  <to>
                    <xdr:col>9</xdr:col>
                    <xdr:colOff>95250</xdr:colOff>
                    <xdr:row>272</xdr:row>
                    <xdr:rowOff>190500</xdr:rowOff>
                  </to>
                </anchor>
              </controlPr>
            </control>
          </mc:Choice>
        </mc:AlternateContent>
        <mc:AlternateContent xmlns:mc="http://schemas.openxmlformats.org/markup-compatibility/2006">
          <mc:Choice Requires="x14">
            <control shapeId="5546" r:id="rId380" name="Check Box 426">
              <controlPr defaultSize="0" autoFill="0" autoLine="0" autoPict="0">
                <anchor moveWithCells="1">
                  <from>
                    <xdr:col>2</xdr:col>
                    <xdr:colOff>209550</xdr:colOff>
                    <xdr:row>272</xdr:row>
                    <xdr:rowOff>171450</xdr:rowOff>
                  </from>
                  <to>
                    <xdr:col>5</xdr:col>
                    <xdr:colOff>28575</xdr:colOff>
                    <xdr:row>273</xdr:row>
                    <xdr:rowOff>180975</xdr:rowOff>
                  </to>
                </anchor>
              </controlPr>
            </control>
          </mc:Choice>
        </mc:AlternateContent>
        <mc:AlternateContent xmlns:mc="http://schemas.openxmlformats.org/markup-compatibility/2006">
          <mc:Choice Requires="x14">
            <control shapeId="5547" r:id="rId381" name="Check Box 427">
              <controlPr defaultSize="0" autoFill="0" autoLine="0" autoPict="0">
                <anchor moveWithCells="1" sizeWithCells="1">
                  <from>
                    <xdr:col>48</xdr:col>
                    <xdr:colOff>19050</xdr:colOff>
                    <xdr:row>271</xdr:row>
                    <xdr:rowOff>28575</xdr:rowOff>
                  </from>
                  <to>
                    <xdr:col>50</xdr:col>
                    <xdr:colOff>47625</xdr:colOff>
                    <xdr:row>272</xdr:row>
                    <xdr:rowOff>95250</xdr:rowOff>
                  </to>
                </anchor>
              </controlPr>
            </control>
          </mc:Choice>
        </mc:AlternateContent>
        <mc:AlternateContent xmlns:mc="http://schemas.openxmlformats.org/markup-compatibility/2006">
          <mc:Choice Requires="x14">
            <control shapeId="5548" r:id="rId382" name="Check Box 428">
              <controlPr defaultSize="0" autoFill="0" autoLine="0" autoPict="0">
                <anchor moveWithCells="1" sizeWithCells="1">
                  <from>
                    <xdr:col>48</xdr:col>
                    <xdr:colOff>19050</xdr:colOff>
                    <xdr:row>272</xdr:row>
                    <xdr:rowOff>57150</xdr:rowOff>
                  </from>
                  <to>
                    <xdr:col>51</xdr:col>
                    <xdr:colOff>66675</xdr:colOff>
                    <xdr:row>274</xdr:row>
                    <xdr:rowOff>0</xdr:rowOff>
                  </to>
                </anchor>
              </controlPr>
            </control>
          </mc:Choice>
        </mc:AlternateContent>
        <mc:AlternateContent xmlns:mc="http://schemas.openxmlformats.org/markup-compatibility/2006">
          <mc:Choice Requires="x14">
            <control shapeId="5549" r:id="rId383" name="Check Box 429">
              <controlPr defaultSize="0" autoFill="0" autoLine="0" autoPict="0">
                <anchor moveWithCells="1">
                  <from>
                    <xdr:col>2</xdr:col>
                    <xdr:colOff>209550</xdr:colOff>
                    <xdr:row>273</xdr:row>
                    <xdr:rowOff>180975</xdr:rowOff>
                  </from>
                  <to>
                    <xdr:col>9</xdr:col>
                    <xdr:colOff>114300</xdr:colOff>
                    <xdr:row>274</xdr:row>
                    <xdr:rowOff>190500</xdr:rowOff>
                  </to>
                </anchor>
              </controlPr>
            </control>
          </mc:Choice>
        </mc:AlternateContent>
        <mc:AlternateContent xmlns:mc="http://schemas.openxmlformats.org/markup-compatibility/2006">
          <mc:Choice Requires="x14">
            <control shapeId="5550" r:id="rId384" name="Check Box 430">
              <controlPr defaultSize="0" autoFill="0" autoLine="0" autoPict="0">
                <anchor moveWithCells="1">
                  <from>
                    <xdr:col>2</xdr:col>
                    <xdr:colOff>209550</xdr:colOff>
                    <xdr:row>274</xdr:row>
                    <xdr:rowOff>180975</xdr:rowOff>
                  </from>
                  <to>
                    <xdr:col>9</xdr:col>
                    <xdr:colOff>95250</xdr:colOff>
                    <xdr:row>275</xdr:row>
                    <xdr:rowOff>190500</xdr:rowOff>
                  </to>
                </anchor>
              </controlPr>
            </control>
          </mc:Choice>
        </mc:AlternateContent>
        <mc:AlternateContent xmlns:mc="http://schemas.openxmlformats.org/markup-compatibility/2006">
          <mc:Choice Requires="x14">
            <control shapeId="5551" r:id="rId385" name="Check Box 431">
              <controlPr defaultSize="0" autoFill="0" autoLine="0" autoPict="0">
                <anchor moveWithCells="1">
                  <from>
                    <xdr:col>2</xdr:col>
                    <xdr:colOff>209550</xdr:colOff>
                    <xdr:row>275</xdr:row>
                    <xdr:rowOff>171450</xdr:rowOff>
                  </from>
                  <to>
                    <xdr:col>5</xdr:col>
                    <xdr:colOff>28575</xdr:colOff>
                    <xdr:row>276</xdr:row>
                    <xdr:rowOff>180975</xdr:rowOff>
                  </to>
                </anchor>
              </controlPr>
            </control>
          </mc:Choice>
        </mc:AlternateContent>
        <mc:AlternateContent xmlns:mc="http://schemas.openxmlformats.org/markup-compatibility/2006">
          <mc:Choice Requires="x14">
            <control shapeId="5552" r:id="rId386" name="Check Box 432">
              <controlPr defaultSize="0" autoFill="0" autoLine="0" autoPict="0">
                <anchor moveWithCells="1" sizeWithCells="1">
                  <from>
                    <xdr:col>48</xdr:col>
                    <xdr:colOff>19050</xdr:colOff>
                    <xdr:row>274</xdr:row>
                    <xdr:rowOff>28575</xdr:rowOff>
                  </from>
                  <to>
                    <xdr:col>50</xdr:col>
                    <xdr:colOff>47625</xdr:colOff>
                    <xdr:row>275</xdr:row>
                    <xdr:rowOff>95250</xdr:rowOff>
                  </to>
                </anchor>
              </controlPr>
            </control>
          </mc:Choice>
        </mc:AlternateContent>
        <mc:AlternateContent xmlns:mc="http://schemas.openxmlformats.org/markup-compatibility/2006">
          <mc:Choice Requires="x14">
            <control shapeId="5553" r:id="rId387" name="Check Box 433">
              <controlPr defaultSize="0" autoFill="0" autoLine="0" autoPict="0">
                <anchor moveWithCells="1" sizeWithCells="1">
                  <from>
                    <xdr:col>48</xdr:col>
                    <xdr:colOff>19050</xdr:colOff>
                    <xdr:row>275</xdr:row>
                    <xdr:rowOff>57150</xdr:rowOff>
                  </from>
                  <to>
                    <xdr:col>51</xdr:col>
                    <xdr:colOff>66675</xdr:colOff>
                    <xdr:row>277</xdr:row>
                    <xdr:rowOff>0</xdr:rowOff>
                  </to>
                </anchor>
              </controlPr>
            </control>
          </mc:Choice>
        </mc:AlternateContent>
        <mc:AlternateContent xmlns:mc="http://schemas.openxmlformats.org/markup-compatibility/2006">
          <mc:Choice Requires="x14">
            <control shapeId="5554" r:id="rId388" name="Check Box 434">
              <controlPr defaultSize="0" autoFill="0" autoLine="0" autoPict="0">
                <anchor moveWithCells="1">
                  <from>
                    <xdr:col>2</xdr:col>
                    <xdr:colOff>209550</xdr:colOff>
                    <xdr:row>276</xdr:row>
                    <xdr:rowOff>180975</xdr:rowOff>
                  </from>
                  <to>
                    <xdr:col>9</xdr:col>
                    <xdr:colOff>114300</xdr:colOff>
                    <xdr:row>277</xdr:row>
                    <xdr:rowOff>190500</xdr:rowOff>
                  </to>
                </anchor>
              </controlPr>
            </control>
          </mc:Choice>
        </mc:AlternateContent>
        <mc:AlternateContent xmlns:mc="http://schemas.openxmlformats.org/markup-compatibility/2006">
          <mc:Choice Requires="x14">
            <control shapeId="5555" r:id="rId389" name="Check Box 435">
              <controlPr defaultSize="0" autoFill="0" autoLine="0" autoPict="0">
                <anchor moveWithCells="1">
                  <from>
                    <xdr:col>2</xdr:col>
                    <xdr:colOff>209550</xdr:colOff>
                    <xdr:row>277</xdr:row>
                    <xdr:rowOff>180975</xdr:rowOff>
                  </from>
                  <to>
                    <xdr:col>9</xdr:col>
                    <xdr:colOff>95250</xdr:colOff>
                    <xdr:row>278</xdr:row>
                    <xdr:rowOff>190500</xdr:rowOff>
                  </to>
                </anchor>
              </controlPr>
            </control>
          </mc:Choice>
        </mc:AlternateContent>
        <mc:AlternateContent xmlns:mc="http://schemas.openxmlformats.org/markup-compatibility/2006">
          <mc:Choice Requires="x14">
            <control shapeId="5556" r:id="rId390" name="Check Box 436">
              <controlPr defaultSize="0" autoFill="0" autoLine="0" autoPict="0">
                <anchor moveWithCells="1">
                  <from>
                    <xdr:col>2</xdr:col>
                    <xdr:colOff>209550</xdr:colOff>
                    <xdr:row>278</xdr:row>
                    <xdr:rowOff>171450</xdr:rowOff>
                  </from>
                  <to>
                    <xdr:col>5</xdr:col>
                    <xdr:colOff>28575</xdr:colOff>
                    <xdr:row>279</xdr:row>
                    <xdr:rowOff>180975</xdr:rowOff>
                  </to>
                </anchor>
              </controlPr>
            </control>
          </mc:Choice>
        </mc:AlternateContent>
        <mc:AlternateContent xmlns:mc="http://schemas.openxmlformats.org/markup-compatibility/2006">
          <mc:Choice Requires="x14">
            <control shapeId="5557" r:id="rId391" name="Check Box 437">
              <controlPr defaultSize="0" autoFill="0" autoLine="0" autoPict="0">
                <anchor moveWithCells="1" sizeWithCells="1">
                  <from>
                    <xdr:col>48</xdr:col>
                    <xdr:colOff>19050</xdr:colOff>
                    <xdr:row>277</xdr:row>
                    <xdr:rowOff>28575</xdr:rowOff>
                  </from>
                  <to>
                    <xdr:col>50</xdr:col>
                    <xdr:colOff>47625</xdr:colOff>
                    <xdr:row>278</xdr:row>
                    <xdr:rowOff>95250</xdr:rowOff>
                  </to>
                </anchor>
              </controlPr>
            </control>
          </mc:Choice>
        </mc:AlternateContent>
        <mc:AlternateContent xmlns:mc="http://schemas.openxmlformats.org/markup-compatibility/2006">
          <mc:Choice Requires="x14">
            <control shapeId="5558" r:id="rId392" name="Check Box 438">
              <controlPr defaultSize="0" autoFill="0" autoLine="0" autoPict="0">
                <anchor moveWithCells="1" sizeWithCells="1">
                  <from>
                    <xdr:col>48</xdr:col>
                    <xdr:colOff>19050</xdr:colOff>
                    <xdr:row>278</xdr:row>
                    <xdr:rowOff>57150</xdr:rowOff>
                  </from>
                  <to>
                    <xdr:col>51</xdr:col>
                    <xdr:colOff>66675</xdr:colOff>
                    <xdr:row>280</xdr:row>
                    <xdr:rowOff>0</xdr:rowOff>
                  </to>
                </anchor>
              </controlPr>
            </control>
          </mc:Choice>
        </mc:AlternateContent>
        <mc:AlternateContent xmlns:mc="http://schemas.openxmlformats.org/markup-compatibility/2006">
          <mc:Choice Requires="x14">
            <control shapeId="5559" r:id="rId393" name="Check Box 439">
              <controlPr defaultSize="0" autoFill="0" autoLine="0" autoPict="0">
                <anchor moveWithCells="1">
                  <from>
                    <xdr:col>2</xdr:col>
                    <xdr:colOff>209550</xdr:colOff>
                    <xdr:row>279</xdr:row>
                    <xdr:rowOff>180975</xdr:rowOff>
                  </from>
                  <to>
                    <xdr:col>9</xdr:col>
                    <xdr:colOff>114300</xdr:colOff>
                    <xdr:row>280</xdr:row>
                    <xdr:rowOff>190500</xdr:rowOff>
                  </to>
                </anchor>
              </controlPr>
            </control>
          </mc:Choice>
        </mc:AlternateContent>
        <mc:AlternateContent xmlns:mc="http://schemas.openxmlformats.org/markup-compatibility/2006">
          <mc:Choice Requires="x14">
            <control shapeId="5560" r:id="rId394" name="Check Box 440">
              <controlPr defaultSize="0" autoFill="0" autoLine="0" autoPict="0">
                <anchor moveWithCells="1">
                  <from>
                    <xdr:col>2</xdr:col>
                    <xdr:colOff>209550</xdr:colOff>
                    <xdr:row>280</xdr:row>
                    <xdr:rowOff>180975</xdr:rowOff>
                  </from>
                  <to>
                    <xdr:col>9</xdr:col>
                    <xdr:colOff>95250</xdr:colOff>
                    <xdr:row>281</xdr:row>
                    <xdr:rowOff>190500</xdr:rowOff>
                  </to>
                </anchor>
              </controlPr>
            </control>
          </mc:Choice>
        </mc:AlternateContent>
        <mc:AlternateContent xmlns:mc="http://schemas.openxmlformats.org/markup-compatibility/2006">
          <mc:Choice Requires="x14">
            <control shapeId="5561" r:id="rId395" name="Check Box 441">
              <controlPr defaultSize="0" autoFill="0" autoLine="0" autoPict="0">
                <anchor moveWithCells="1">
                  <from>
                    <xdr:col>2</xdr:col>
                    <xdr:colOff>209550</xdr:colOff>
                    <xdr:row>281</xdr:row>
                    <xdr:rowOff>171450</xdr:rowOff>
                  </from>
                  <to>
                    <xdr:col>5</xdr:col>
                    <xdr:colOff>28575</xdr:colOff>
                    <xdr:row>282</xdr:row>
                    <xdr:rowOff>180975</xdr:rowOff>
                  </to>
                </anchor>
              </controlPr>
            </control>
          </mc:Choice>
        </mc:AlternateContent>
        <mc:AlternateContent xmlns:mc="http://schemas.openxmlformats.org/markup-compatibility/2006">
          <mc:Choice Requires="x14">
            <control shapeId="5562" r:id="rId396" name="Check Box 442">
              <controlPr defaultSize="0" autoFill="0" autoLine="0" autoPict="0">
                <anchor moveWithCells="1" sizeWithCells="1">
                  <from>
                    <xdr:col>48</xdr:col>
                    <xdr:colOff>19050</xdr:colOff>
                    <xdr:row>280</xdr:row>
                    <xdr:rowOff>28575</xdr:rowOff>
                  </from>
                  <to>
                    <xdr:col>50</xdr:col>
                    <xdr:colOff>47625</xdr:colOff>
                    <xdr:row>281</xdr:row>
                    <xdr:rowOff>95250</xdr:rowOff>
                  </to>
                </anchor>
              </controlPr>
            </control>
          </mc:Choice>
        </mc:AlternateContent>
        <mc:AlternateContent xmlns:mc="http://schemas.openxmlformats.org/markup-compatibility/2006">
          <mc:Choice Requires="x14">
            <control shapeId="5563" r:id="rId397" name="Check Box 443">
              <controlPr defaultSize="0" autoFill="0" autoLine="0" autoPict="0">
                <anchor moveWithCells="1" sizeWithCells="1">
                  <from>
                    <xdr:col>48</xdr:col>
                    <xdr:colOff>19050</xdr:colOff>
                    <xdr:row>281</xdr:row>
                    <xdr:rowOff>57150</xdr:rowOff>
                  </from>
                  <to>
                    <xdr:col>51</xdr:col>
                    <xdr:colOff>66675</xdr:colOff>
                    <xdr:row>283</xdr:row>
                    <xdr:rowOff>0</xdr:rowOff>
                  </to>
                </anchor>
              </controlPr>
            </control>
          </mc:Choice>
        </mc:AlternateContent>
        <mc:AlternateContent xmlns:mc="http://schemas.openxmlformats.org/markup-compatibility/2006">
          <mc:Choice Requires="x14">
            <control shapeId="5565" r:id="rId398" name="Check Box 445">
              <controlPr defaultSize="0" autoFill="0" autoLine="0" autoPict="0">
                <anchor moveWithCells="1">
                  <from>
                    <xdr:col>2</xdr:col>
                    <xdr:colOff>209550</xdr:colOff>
                    <xdr:row>282</xdr:row>
                    <xdr:rowOff>180975</xdr:rowOff>
                  </from>
                  <to>
                    <xdr:col>9</xdr:col>
                    <xdr:colOff>114300</xdr:colOff>
                    <xdr:row>283</xdr:row>
                    <xdr:rowOff>190500</xdr:rowOff>
                  </to>
                </anchor>
              </controlPr>
            </control>
          </mc:Choice>
        </mc:AlternateContent>
        <mc:AlternateContent xmlns:mc="http://schemas.openxmlformats.org/markup-compatibility/2006">
          <mc:Choice Requires="x14">
            <control shapeId="5566" r:id="rId399" name="Check Box 446">
              <controlPr defaultSize="0" autoFill="0" autoLine="0" autoPict="0">
                <anchor moveWithCells="1">
                  <from>
                    <xdr:col>2</xdr:col>
                    <xdr:colOff>209550</xdr:colOff>
                    <xdr:row>283</xdr:row>
                    <xdr:rowOff>180975</xdr:rowOff>
                  </from>
                  <to>
                    <xdr:col>9</xdr:col>
                    <xdr:colOff>95250</xdr:colOff>
                    <xdr:row>284</xdr:row>
                    <xdr:rowOff>190500</xdr:rowOff>
                  </to>
                </anchor>
              </controlPr>
            </control>
          </mc:Choice>
        </mc:AlternateContent>
        <mc:AlternateContent xmlns:mc="http://schemas.openxmlformats.org/markup-compatibility/2006">
          <mc:Choice Requires="x14">
            <control shapeId="5567" r:id="rId400" name="Check Box 447">
              <controlPr defaultSize="0" autoFill="0" autoLine="0" autoPict="0">
                <anchor moveWithCells="1">
                  <from>
                    <xdr:col>2</xdr:col>
                    <xdr:colOff>209550</xdr:colOff>
                    <xdr:row>284</xdr:row>
                    <xdr:rowOff>171450</xdr:rowOff>
                  </from>
                  <to>
                    <xdr:col>5</xdr:col>
                    <xdr:colOff>28575</xdr:colOff>
                    <xdr:row>285</xdr:row>
                    <xdr:rowOff>180975</xdr:rowOff>
                  </to>
                </anchor>
              </controlPr>
            </control>
          </mc:Choice>
        </mc:AlternateContent>
        <mc:AlternateContent xmlns:mc="http://schemas.openxmlformats.org/markup-compatibility/2006">
          <mc:Choice Requires="x14">
            <control shapeId="5568" r:id="rId401" name="Check Box 448">
              <controlPr defaultSize="0" autoFill="0" autoLine="0" autoPict="0">
                <anchor moveWithCells="1" sizeWithCells="1">
                  <from>
                    <xdr:col>48</xdr:col>
                    <xdr:colOff>19050</xdr:colOff>
                    <xdr:row>283</xdr:row>
                    <xdr:rowOff>28575</xdr:rowOff>
                  </from>
                  <to>
                    <xdr:col>50</xdr:col>
                    <xdr:colOff>47625</xdr:colOff>
                    <xdr:row>284</xdr:row>
                    <xdr:rowOff>95250</xdr:rowOff>
                  </to>
                </anchor>
              </controlPr>
            </control>
          </mc:Choice>
        </mc:AlternateContent>
        <mc:AlternateContent xmlns:mc="http://schemas.openxmlformats.org/markup-compatibility/2006">
          <mc:Choice Requires="x14">
            <control shapeId="5569" r:id="rId402" name="Check Box 449">
              <controlPr defaultSize="0" autoFill="0" autoLine="0" autoPict="0">
                <anchor moveWithCells="1" sizeWithCells="1">
                  <from>
                    <xdr:col>48</xdr:col>
                    <xdr:colOff>19050</xdr:colOff>
                    <xdr:row>284</xdr:row>
                    <xdr:rowOff>57150</xdr:rowOff>
                  </from>
                  <to>
                    <xdr:col>51</xdr:col>
                    <xdr:colOff>66675</xdr:colOff>
                    <xdr:row>286</xdr:row>
                    <xdr:rowOff>0</xdr:rowOff>
                  </to>
                </anchor>
              </controlPr>
            </control>
          </mc:Choice>
        </mc:AlternateContent>
        <mc:AlternateContent xmlns:mc="http://schemas.openxmlformats.org/markup-compatibility/2006">
          <mc:Choice Requires="x14">
            <control shapeId="5570" r:id="rId403" name="Check Box 450">
              <controlPr defaultSize="0" autoFill="0" autoLine="0" autoPict="0">
                <anchor moveWithCells="1">
                  <from>
                    <xdr:col>2</xdr:col>
                    <xdr:colOff>209550</xdr:colOff>
                    <xdr:row>285</xdr:row>
                    <xdr:rowOff>180975</xdr:rowOff>
                  </from>
                  <to>
                    <xdr:col>9</xdr:col>
                    <xdr:colOff>114300</xdr:colOff>
                    <xdr:row>286</xdr:row>
                    <xdr:rowOff>190500</xdr:rowOff>
                  </to>
                </anchor>
              </controlPr>
            </control>
          </mc:Choice>
        </mc:AlternateContent>
        <mc:AlternateContent xmlns:mc="http://schemas.openxmlformats.org/markup-compatibility/2006">
          <mc:Choice Requires="x14">
            <control shapeId="5571" r:id="rId404" name="Check Box 451">
              <controlPr defaultSize="0" autoFill="0" autoLine="0" autoPict="0">
                <anchor moveWithCells="1">
                  <from>
                    <xdr:col>2</xdr:col>
                    <xdr:colOff>209550</xdr:colOff>
                    <xdr:row>286</xdr:row>
                    <xdr:rowOff>180975</xdr:rowOff>
                  </from>
                  <to>
                    <xdr:col>9</xdr:col>
                    <xdr:colOff>95250</xdr:colOff>
                    <xdr:row>287</xdr:row>
                    <xdr:rowOff>190500</xdr:rowOff>
                  </to>
                </anchor>
              </controlPr>
            </control>
          </mc:Choice>
        </mc:AlternateContent>
        <mc:AlternateContent xmlns:mc="http://schemas.openxmlformats.org/markup-compatibility/2006">
          <mc:Choice Requires="x14">
            <control shapeId="5572" r:id="rId405" name="Check Box 452">
              <controlPr defaultSize="0" autoFill="0" autoLine="0" autoPict="0">
                <anchor moveWithCells="1">
                  <from>
                    <xdr:col>2</xdr:col>
                    <xdr:colOff>209550</xdr:colOff>
                    <xdr:row>287</xdr:row>
                    <xdr:rowOff>171450</xdr:rowOff>
                  </from>
                  <to>
                    <xdr:col>5</xdr:col>
                    <xdr:colOff>28575</xdr:colOff>
                    <xdr:row>288</xdr:row>
                    <xdr:rowOff>180975</xdr:rowOff>
                  </to>
                </anchor>
              </controlPr>
            </control>
          </mc:Choice>
        </mc:AlternateContent>
        <mc:AlternateContent xmlns:mc="http://schemas.openxmlformats.org/markup-compatibility/2006">
          <mc:Choice Requires="x14">
            <control shapeId="5573" r:id="rId406" name="Check Box 453">
              <controlPr defaultSize="0" autoFill="0" autoLine="0" autoPict="0">
                <anchor moveWithCells="1" sizeWithCells="1">
                  <from>
                    <xdr:col>48</xdr:col>
                    <xdr:colOff>19050</xdr:colOff>
                    <xdr:row>286</xdr:row>
                    <xdr:rowOff>28575</xdr:rowOff>
                  </from>
                  <to>
                    <xdr:col>50</xdr:col>
                    <xdr:colOff>47625</xdr:colOff>
                    <xdr:row>287</xdr:row>
                    <xdr:rowOff>95250</xdr:rowOff>
                  </to>
                </anchor>
              </controlPr>
            </control>
          </mc:Choice>
        </mc:AlternateContent>
        <mc:AlternateContent xmlns:mc="http://schemas.openxmlformats.org/markup-compatibility/2006">
          <mc:Choice Requires="x14">
            <control shapeId="5574" r:id="rId407" name="Check Box 454">
              <controlPr defaultSize="0" autoFill="0" autoLine="0" autoPict="0">
                <anchor moveWithCells="1" sizeWithCells="1">
                  <from>
                    <xdr:col>48</xdr:col>
                    <xdr:colOff>19050</xdr:colOff>
                    <xdr:row>287</xdr:row>
                    <xdr:rowOff>57150</xdr:rowOff>
                  </from>
                  <to>
                    <xdr:col>51</xdr:col>
                    <xdr:colOff>66675</xdr:colOff>
                    <xdr:row>289</xdr:row>
                    <xdr:rowOff>0</xdr:rowOff>
                  </to>
                </anchor>
              </controlPr>
            </control>
          </mc:Choice>
        </mc:AlternateContent>
        <mc:AlternateContent xmlns:mc="http://schemas.openxmlformats.org/markup-compatibility/2006">
          <mc:Choice Requires="x14">
            <control shapeId="5580" r:id="rId408" name="Check Box 460">
              <controlPr defaultSize="0" autoFill="0" autoLine="0" autoPict="0">
                <anchor moveWithCells="1" sizeWithCells="1">
                  <from>
                    <xdr:col>29</xdr:col>
                    <xdr:colOff>133350</xdr:colOff>
                    <xdr:row>369</xdr:row>
                    <xdr:rowOff>152400</xdr:rowOff>
                  </from>
                  <to>
                    <xdr:col>38</xdr:col>
                    <xdr:colOff>28575</xdr:colOff>
                    <xdr:row>371</xdr:row>
                    <xdr:rowOff>19050</xdr:rowOff>
                  </to>
                </anchor>
              </controlPr>
            </control>
          </mc:Choice>
        </mc:AlternateContent>
        <mc:AlternateContent xmlns:mc="http://schemas.openxmlformats.org/markup-compatibility/2006">
          <mc:Choice Requires="x14">
            <control shapeId="5581" r:id="rId409" name="Check Box 461">
              <controlPr defaultSize="0" autoFill="0" autoLine="0" autoPict="0">
                <anchor moveWithCells="1" sizeWithCells="1">
                  <from>
                    <xdr:col>29</xdr:col>
                    <xdr:colOff>133350</xdr:colOff>
                    <xdr:row>370</xdr:row>
                    <xdr:rowOff>152400</xdr:rowOff>
                  </from>
                  <to>
                    <xdr:col>36</xdr:col>
                    <xdr:colOff>66675</xdr:colOff>
                    <xdr:row>372</xdr:row>
                    <xdr:rowOff>19050</xdr:rowOff>
                  </to>
                </anchor>
              </controlPr>
            </control>
          </mc:Choice>
        </mc:AlternateContent>
        <mc:AlternateContent xmlns:mc="http://schemas.openxmlformats.org/markup-compatibility/2006">
          <mc:Choice Requires="x14">
            <control shapeId="5582" r:id="rId410" name="Check Box 462">
              <controlPr defaultSize="0" autoFill="0" autoLine="0" autoPict="0">
                <anchor moveWithCells="1" sizeWithCells="1">
                  <from>
                    <xdr:col>29</xdr:col>
                    <xdr:colOff>133350</xdr:colOff>
                    <xdr:row>371</xdr:row>
                    <xdr:rowOff>161925</xdr:rowOff>
                  </from>
                  <to>
                    <xdr:col>36</xdr:col>
                    <xdr:colOff>19050</xdr:colOff>
                    <xdr:row>373</xdr:row>
                    <xdr:rowOff>28575</xdr:rowOff>
                  </to>
                </anchor>
              </controlPr>
            </control>
          </mc:Choice>
        </mc:AlternateContent>
        <mc:AlternateContent xmlns:mc="http://schemas.openxmlformats.org/markup-compatibility/2006">
          <mc:Choice Requires="x14">
            <control shapeId="5583" r:id="rId411" name="Check Box 463">
              <controlPr defaultSize="0" autoFill="0" autoLine="0" autoPict="0">
                <anchor moveWithCells="1" sizeWithCells="1">
                  <from>
                    <xdr:col>3</xdr:col>
                    <xdr:colOff>0</xdr:colOff>
                    <xdr:row>369</xdr:row>
                    <xdr:rowOff>142875</xdr:rowOff>
                  </from>
                  <to>
                    <xdr:col>10</xdr:col>
                    <xdr:colOff>19050</xdr:colOff>
                    <xdr:row>371</xdr:row>
                    <xdr:rowOff>9525</xdr:rowOff>
                  </to>
                </anchor>
              </controlPr>
            </control>
          </mc:Choice>
        </mc:AlternateContent>
        <mc:AlternateContent xmlns:mc="http://schemas.openxmlformats.org/markup-compatibility/2006">
          <mc:Choice Requires="x14">
            <control shapeId="5584" r:id="rId412" name="Check Box 464">
              <controlPr defaultSize="0" autoFill="0" autoLine="0" autoPict="0">
                <anchor moveWithCells="1" sizeWithCells="1">
                  <from>
                    <xdr:col>3</xdr:col>
                    <xdr:colOff>0</xdr:colOff>
                    <xdr:row>370</xdr:row>
                    <xdr:rowOff>142875</xdr:rowOff>
                  </from>
                  <to>
                    <xdr:col>9</xdr:col>
                    <xdr:colOff>28575</xdr:colOff>
                    <xdr:row>372</xdr:row>
                    <xdr:rowOff>9525</xdr:rowOff>
                  </to>
                </anchor>
              </controlPr>
            </control>
          </mc:Choice>
        </mc:AlternateContent>
        <mc:AlternateContent xmlns:mc="http://schemas.openxmlformats.org/markup-compatibility/2006">
          <mc:Choice Requires="x14">
            <control shapeId="5585" r:id="rId413" name="Check Box 465">
              <controlPr defaultSize="0" autoFill="0" autoLine="0" autoPict="0">
                <anchor moveWithCells="1" sizeWithCells="1">
                  <from>
                    <xdr:col>3</xdr:col>
                    <xdr:colOff>0</xdr:colOff>
                    <xdr:row>371</xdr:row>
                    <xdr:rowOff>152400</xdr:rowOff>
                  </from>
                  <to>
                    <xdr:col>8</xdr:col>
                    <xdr:colOff>171450</xdr:colOff>
                    <xdr:row>373</xdr:row>
                    <xdr:rowOff>19050</xdr:rowOff>
                  </to>
                </anchor>
              </controlPr>
            </control>
          </mc:Choice>
        </mc:AlternateContent>
        <mc:AlternateContent xmlns:mc="http://schemas.openxmlformats.org/markup-compatibility/2006">
          <mc:Choice Requires="x14">
            <control shapeId="5586" r:id="rId414" name="Check Box 466">
              <controlPr defaultSize="0" autoFill="0" autoLine="0" autoPict="0">
                <anchor moveWithCells="1" sizeWithCells="1">
                  <from>
                    <xdr:col>3</xdr:col>
                    <xdr:colOff>9525</xdr:colOff>
                    <xdr:row>365</xdr:row>
                    <xdr:rowOff>152400</xdr:rowOff>
                  </from>
                  <to>
                    <xdr:col>10</xdr:col>
                    <xdr:colOff>28575</xdr:colOff>
                    <xdr:row>367</xdr:row>
                    <xdr:rowOff>19050</xdr:rowOff>
                  </to>
                </anchor>
              </controlPr>
            </control>
          </mc:Choice>
        </mc:AlternateContent>
        <mc:AlternateContent xmlns:mc="http://schemas.openxmlformats.org/markup-compatibility/2006">
          <mc:Choice Requires="x14">
            <control shapeId="5587" r:id="rId415" name="Check Box 467">
              <controlPr defaultSize="0" autoFill="0" autoLine="0" autoPict="0">
                <anchor moveWithCells="1" sizeWithCells="1">
                  <from>
                    <xdr:col>3</xdr:col>
                    <xdr:colOff>9525</xdr:colOff>
                    <xdr:row>366</xdr:row>
                    <xdr:rowOff>152400</xdr:rowOff>
                  </from>
                  <to>
                    <xdr:col>9</xdr:col>
                    <xdr:colOff>38100</xdr:colOff>
                    <xdr:row>368</xdr:row>
                    <xdr:rowOff>19050</xdr:rowOff>
                  </to>
                </anchor>
              </controlPr>
            </control>
          </mc:Choice>
        </mc:AlternateContent>
        <mc:AlternateContent xmlns:mc="http://schemas.openxmlformats.org/markup-compatibility/2006">
          <mc:Choice Requires="x14">
            <control shapeId="5588" r:id="rId416" name="Check Box 468">
              <controlPr defaultSize="0" autoFill="0" autoLine="0" autoPict="0">
                <anchor moveWithCells="1" sizeWithCells="1">
                  <from>
                    <xdr:col>3</xdr:col>
                    <xdr:colOff>9525</xdr:colOff>
                    <xdr:row>367</xdr:row>
                    <xdr:rowOff>161925</xdr:rowOff>
                  </from>
                  <to>
                    <xdr:col>8</xdr:col>
                    <xdr:colOff>180975</xdr:colOff>
                    <xdr:row>369</xdr:row>
                    <xdr:rowOff>28575</xdr:rowOff>
                  </to>
                </anchor>
              </controlPr>
            </control>
          </mc:Choice>
        </mc:AlternateContent>
        <mc:AlternateContent xmlns:mc="http://schemas.openxmlformats.org/markup-compatibility/2006">
          <mc:Choice Requires="x14">
            <control shapeId="5589" r:id="rId417" name="Check Box 469">
              <controlPr defaultSize="0" autoFill="0" autoLine="0" autoPict="0">
                <anchor moveWithCells="1" sizeWithCells="1">
                  <from>
                    <xdr:col>29</xdr:col>
                    <xdr:colOff>142875</xdr:colOff>
                    <xdr:row>365</xdr:row>
                    <xdr:rowOff>161925</xdr:rowOff>
                  </from>
                  <to>
                    <xdr:col>38</xdr:col>
                    <xdr:colOff>38100</xdr:colOff>
                    <xdr:row>367</xdr:row>
                    <xdr:rowOff>28575</xdr:rowOff>
                  </to>
                </anchor>
              </controlPr>
            </control>
          </mc:Choice>
        </mc:AlternateContent>
        <mc:AlternateContent xmlns:mc="http://schemas.openxmlformats.org/markup-compatibility/2006">
          <mc:Choice Requires="x14">
            <control shapeId="5590" r:id="rId418" name="Check Box 470">
              <controlPr defaultSize="0" autoFill="0" autoLine="0" autoPict="0">
                <anchor moveWithCells="1" sizeWithCells="1">
                  <from>
                    <xdr:col>29</xdr:col>
                    <xdr:colOff>142875</xdr:colOff>
                    <xdr:row>366</xdr:row>
                    <xdr:rowOff>161925</xdr:rowOff>
                  </from>
                  <to>
                    <xdr:col>36</xdr:col>
                    <xdr:colOff>76200</xdr:colOff>
                    <xdr:row>368</xdr:row>
                    <xdr:rowOff>28575</xdr:rowOff>
                  </to>
                </anchor>
              </controlPr>
            </control>
          </mc:Choice>
        </mc:AlternateContent>
        <mc:AlternateContent xmlns:mc="http://schemas.openxmlformats.org/markup-compatibility/2006">
          <mc:Choice Requires="x14">
            <control shapeId="5591" r:id="rId419" name="Check Box 471">
              <controlPr defaultSize="0" autoFill="0" autoLine="0" autoPict="0">
                <anchor moveWithCells="1" sizeWithCells="1">
                  <from>
                    <xdr:col>29</xdr:col>
                    <xdr:colOff>142875</xdr:colOff>
                    <xdr:row>368</xdr:row>
                    <xdr:rowOff>0</xdr:rowOff>
                  </from>
                  <to>
                    <xdr:col>36</xdr:col>
                    <xdr:colOff>28575</xdr:colOff>
                    <xdr:row>369</xdr:row>
                    <xdr:rowOff>38100</xdr:rowOff>
                  </to>
                </anchor>
              </controlPr>
            </control>
          </mc:Choice>
        </mc:AlternateContent>
        <mc:AlternateContent xmlns:mc="http://schemas.openxmlformats.org/markup-compatibility/2006">
          <mc:Choice Requires="x14">
            <control shapeId="5592" r:id="rId420" name="Check Box 472">
              <controlPr defaultSize="0" autoFill="0" autoLine="0" autoPict="0">
                <anchor moveWithCells="1" sizeWithCells="1">
                  <from>
                    <xdr:col>29</xdr:col>
                    <xdr:colOff>133350</xdr:colOff>
                    <xdr:row>377</xdr:row>
                    <xdr:rowOff>152400</xdr:rowOff>
                  </from>
                  <to>
                    <xdr:col>38</xdr:col>
                    <xdr:colOff>28575</xdr:colOff>
                    <xdr:row>379</xdr:row>
                    <xdr:rowOff>19050</xdr:rowOff>
                  </to>
                </anchor>
              </controlPr>
            </control>
          </mc:Choice>
        </mc:AlternateContent>
        <mc:AlternateContent xmlns:mc="http://schemas.openxmlformats.org/markup-compatibility/2006">
          <mc:Choice Requires="x14">
            <control shapeId="5593" r:id="rId421" name="Check Box 473">
              <controlPr defaultSize="0" autoFill="0" autoLine="0" autoPict="0">
                <anchor moveWithCells="1" sizeWithCells="1">
                  <from>
                    <xdr:col>29</xdr:col>
                    <xdr:colOff>133350</xdr:colOff>
                    <xdr:row>378</xdr:row>
                    <xdr:rowOff>152400</xdr:rowOff>
                  </from>
                  <to>
                    <xdr:col>36</xdr:col>
                    <xdr:colOff>66675</xdr:colOff>
                    <xdr:row>380</xdr:row>
                    <xdr:rowOff>19050</xdr:rowOff>
                  </to>
                </anchor>
              </controlPr>
            </control>
          </mc:Choice>
        </mc:AlternateContent>
        <mc:AlternateContent xmlns:mc="http://schemas.openxmlformats.org/markup-compatibility/2006">
          <mc:Choice Requires="x14">
            <control shapeId="5594" r:id="rId422" name="Check Box 474">
              <controlPr defaultSize="0" autoFill="0" autoLine="0" autoPict="0">
                <anchor moveWithCells="1" sizeWithCells="1">
                  <from>
                    <xdr:col>29</xdr:col>
                    <xdr:colOff>133350</xdr:colOff>
                    <xdr:row>379</xdr:row>
                    <xdr:rowOff>161925</xdr:rowOff>
                  </from>
                  <to>
                    <xdr:col>36</xdr:col>
                    <xdr:colOff>19050</xdr:colOff>
                    <xdr:row>381</xdr:row>
                    <xdr:rowOff>28575</xdr:rowOff>
                  </to>
                </anchor>
              </controlPr>
            </control>
          </mc:Choice>
        </mc:AlternateContent>
        <mc:AlternateContent xmlns:mc="http://schemas.openxmlformats.org/markup-compatibility/2006">
          <mc:Choice Requires="x14">
            <control shapeId="5595" r:id="rId423" name="Check Box 475">
              <controlPr defaultSize="0" autoFill="0" autoLine="0" autoPict="0">
                <anchor moveWithCells="1" sizeWithCells="1">
                  <from>
                    <xdr:col>3</xdr:col>
                    <xdr:colOff>0</xdr:colOff>
                    <xdr:row>377</xdr:row>
                    <xdr:rowOff>142875</xdr:rowOff>
                  </from>
                  <to>
                    <xdr:col>10</xdr:col>
                    <xdr:colOff>19050</xdr:colOff>
                    <xdr:row>379</xdr:row>
                    <xdr:rowOff>9525</xdr:rowOff>
                  </to>
                </anchor>
              </controlPr>
            </control>
          </mc:Choice>
        </mc:AlternateContent>
        <mc:AlternateContent xmlns:mc="http://schemas.openxmlformats.org/markup-compatibility/2006">
          <mc:Choice Requires="x14">
            <control shapeId="5596" r:id="rId424" name="Check Box 476">
              <controlPr defaultSize="0" autoFill="0" autoLine="0" autoPict="0">
                <anchor moveWithCells="1" sizeWithCells="1">
                  <from>
                    <xdr:col>3</xdr:col>
                    <xdr:colOff>0</xdr:colOff>
                    <xdr:row>378</xdr:row>
                    <xdr:rowOff>142875</xdr:rowOff>
                  </from>
                  <to>
                    <xdr:col>9</xdr:col>
                    <xdr:colOff>28575</xdr:colOff>
                    <xdr:row>380</xdr:row>
                    <xdr:rowOff>9525</xdr:rowOff>
                  </to>
                </anchor>
              </controlPr>
            </control>
          </mc:Choice>
        </mc:AlternateContent>
        <mc:AlternateContent xmlns:mc="http://schemas.openxmlformats.org/markup-compatibility/2006">
          <mc:Choice Requires="x14">
            <control shapeId="5597" r:id="rId425" name="Check Box 477">
              <controlPr defaultSize="0" autoFill="0" autoLine="0" autoPict="0">
                <anchor moveWithCells="1" sizeWithCells="1">
                  <from>
                    <xdr:col>3</xdr:col>
                    <xdr:colOff>0</xdr:colOff>
                    <xdr:row>379</xdr:row>
                    <xdr:rowOff>152400</xdr:rowOff>
                  </from>
                  <to>
                    <xdr:col>8</xdr:col>
                    <xdr:colOff>171450</xdr:colOff>
                    <xdr:row>381</xdr:row>
                    <xdr:rowOff>19050</xdr:rowOff>
                  </to>
                </anchor>
              </controlPr>
            </control>
          </mc:Choice>
        </mc:AlternateContent>
        <mc:AlternateContent xmlns:mc="http://schemas.openxmlformats.org/markup-compatibility/2006">
          <mc:Choice Requires="x14">
            <control shapeId="5598" r:id="rId426" name="Check Box 478">
              <controlPr defaultSize="0" autoFill="0" autoLine="0" autoPict="0">
                <anchor moveWithCells="1" sizeWithCells="1">
                  <from>
                    <xdr:col>3</xdr:col>
                    <xdr:colOff>9525</xdr:colOff>
                    <xdr:row>373</xdr:row>
                    <xdr:rowOff>152400</xdr:rowOff>
                  </from>
                  <to>
                    <xdr:col>10</xdr:col>
                    <xdr:colOff>28575</xdr:colOff>
                    <xdr:row>375</xdr:row>
                    <xdr:rowOff>19050</xdr:rowOff>
                  </to>
                </anchor>
              </controlPr>
            </control>
          </mc:Choice>
        </mc:AlternateContent>
        <mc:AlternateContent xmlns:mc="http://schemas.openxmlformats.org/markup-compatibility/2006">
          <mc:Choice Requires="x14">
            <control shapeId="5599" r:id="rId427" name="Check Box 479">
              <controlPr defaultSize="0" autoFill="0" autoLine="0" autoPict="0">
                <anchor moveWithCells="1" sizeWithCells="1">
                  <from>
                    <xdr:col>3</xdr:col>
                    <xdr:colOff>9525</xdr:colOff>
                    <xdr:row>374</xdr:row>
                    <xdr:rowOff>152400</xdr:rowOff>
                  </from>
                  <to>
                    <xdr:col>9</xdr:col>
                    <xdr:colOff>38100</xdr:colOff>
                    <xdr:row>376</xdr:row>
                    <xdr:rowOff>19050</xdr:rowOff>
                  </to>
                </anchor>
              </controlPr>
            </control>
          </mc:Choice>
        </mc:AlternateContent>
        <mc:AlternateContent xmlns:mc="http://schemas.openxmlformats.org/markup-compatibility/2006">
          <mc:Choice Requires="x14">
            <control shapeId="5600" r:id="rId428" name="Check Box 480">
              <controlPr defaultSize="0" autoFill="0" autoLine="0" autoPict="0">
                <anchor moveWithCells="1" sizeWithCells="1">
                  <from>
                    <xdr:col>3</xdr:col>
                    <xdr:colOff>9525</xdr:colOff>
                    <xdr:row>375</xdr:row>
                    <xdr:rowOff>161925</xdr:rowOff>
                  </from>
                  <to>
                    <xdr:col>8</xdr:col>
                    <xdr:colOff>180975</xdr:colOff>
                    <xdr:row>377</xdr:row>
                    <xdr:rowOff>28575</xdr:rowOff>
                  </to>
                </anchor>
              </controlPr>
            </control>
          </mc:Choice>
        </mc:AlternateContent>
        <mc:AlternateContent xmlns:mc="http://schemas.openxmlformats.org/markup-compatibility/2006">
          <mc:Choice Requires="x14">
            <control shapeId="5601" r:id="rId429" name="Check Box 481">
              <controlPr defaultSize="0" autoFill="0" autoLine="0" autoPict="0">
                <anchor moveWithCells="1" sizeWithCells="1">
                  <from>
                    <xdr:col>29</xdr:col>
                    <xdr:colOff>142875</xdr:colOff>
                    <xdr:row>373</xdr:row>
                    <xdr:rowOff>161925</xdr:rowOff>
                  </from>
                  <to>
                    <xdr:col>38</xdr:col>
                    <xdr:colOff>38100</xdr:colOff>
                    <xdr:row>375</xdr:row>
                    <xdr:rowOff>28575</xdr:rowOff>
                  </to>
                </anchor>
              </controlPr>
            </control>
          </mc:Choice>
        </mc:AlternateContent>
        <mc:AlternateContent xmlns:mc="http://schemas.openxmlformats.org/markup-compatibility/2006">
          <mc:Choice Requires="x14">
            <control shapeId="5602" r:id="rId430" name="Check Box 482">
              <controlPr defaultSize="0" autoFill="0" autoLine="0" autoPict="0">
                <anchor moveWithCells="1" sizeWithCells="1">
                  <from>
                    <xdr:col>29</xdr:col>
                    <xdr:colOff>142875</xdr:colOff>
                    <xdr:row>374</xdr:row>
                    <xdr:rowOff>161925</xdr:rowOff>
                  </from>
                  <to>
                    <xdr:col>36</xdr:col>
                    <xdr:colOff>76200</xdr:colOff>
                    <xdr:row>376</xdr:row>
                    <xdr:rowOff>28575</xdr:rowOff>
                  </to>
                </anchor>
              </controlPr>
            </control>
          </mc:Choice>
        </mc:AlternateContent>
        <mc:AlternateContent xmlns:mc="http://schemas.openxmlformats.org/markup-compatibility/2006">
          <mc:Choice Requires="x14">
            <control shapeId="5603" r:id="rId431" name="Check Box 483">
              <controlPr defaultSize="0" autoFill="0" autoLine="0" autoPict="0">
                <anchor moveWithCells="1" sizeWithCells="1">
                  <from>
                    <xdr:col>29</xdr:col>
                    <xdr:colOff>142875</xdr:colOff>
                    <xdr:row>376</xdr:row>
                    <xdr:rowOff>0</xdr:rowOff>
                  </from>
                  <to>
                    <xdr:col>36</xdr:col>
                    <xdr:colOff>28575</xdr:colOff>
                    <xdr:row>377</xdr:row>
                    <xdr:rowOff>38100</xdr:rowOff>
                  </to>
                </anchor>
              </controlPr>
            </control>
          </mc:Choice>
        </mc:AlternateContent>
        <mc:AlternateContent xmlns:mc="http://schemas.openxmlformats.org/markup-compatibility/2006">
          <mc:Choice Requires="x14">
            <control shapeId="5604" r:id="rId432" name="Check Box 484">
              <controlPr defaultSize="0" autoFill="0" autoLine="0" autoPict="0">
                <anchor moveWithCells="1" sizeWithCells="1">
                  <from>
                    <xdr:col>29</xdr:col>
                    <xdr:colOff>133350</xdr:colOff>
                    <xdr:row>385</xdr:row>
                    <xdr:rowOff>152400</xdr:rowOff>
                  </from>
                  <to>
                    <xdr:col>38</xdr:col>
                    <xdr:colOff>28575</xdr:colOff>
                    <xdr:row>387</xdr:row>
                    <xdr:rowOff>19050</xdr:rowOff>
                  </to>
                </anchor>
              </controlPr>
            </control>
          </mc:Choice>
        </mc:AlternateContent>
        <mc:AlternateContent xmlns:mc="http://schemas.openxmlformats.org/markup-compatibility/2006">
          <mc:Choice Requires="x14">
            <control shapeId="5605" r:id="rId433" name="Check Box 485">
              <controlPr defaultSize="0" autoFill="0" autoLine="0" autoPict="0">
                <anchor moveWithCells="1" sizeWithCells="1">
                  <from>
                    <xdr:col>29</xdr:col>
                    <xdr:colOff>133350</xdr:colOff>
                    <xdr:row>386</xdr:row>
                    <xdr:rowOff>152400</xdr:rowOff>
                  </from>
                  <to>
                    <xdr:col>36</xdr:col>
                    <xdr:colOff>66675</xdr:colOff>
                    <xdr:row>388</xdr:row>
                    <xdr:rowOff>19050</xdr:rowOff>
                  </to>
                </anchor>
              </controlPr>
            </control>
          </mc:Choice>
        </mc:AlternateContent>
        <mc:AlternateContent xmlns:mc="http://schemas.openxmlformats.org/markup-compatibility/2006">
          <mc:Choice Requires="x14">
            <control shapeId="5606" r:id="rId434" name="Check Box 486">
              <controlPr defaultSize="0" autoFill="0" autoLine="0" autoPict="0">
                <anchor moveWithCells="1" sizeWithCells="1">
                  <from>
                    <xdr:col>29</xdr:col>
                    <xdr:colOff>133350</xdr:colOff>
                    <xdr:row>387</xdr:row>
                    <xdr:rowOff>161925</xdr:rowOff>
                  </from>
                  <to>
                    <xdr:col>36</xdr:col>
                    <xdr:colOff>19050</xdr:colOff>
                    <xdr:row>389</xdr:row>
                    <xdr:rowOff>28575</xdr:rowOff>
                  </to>
                </anchor>
              </controlPr>
            </control>
          </mc:Choice>
        </mc:AlternateContent>
        <mc:AlternateContent xmlns:mc="http://schemas.openxmlformats.org/markup-compatibility/2006">
          <mc:Choice Requires="x14">
            <control shapeId="5607" r:id="rId435" name="Check Box 487">
              <controlPr defaultSize="0" autoFill="0" autoLine="0" autoPict="0">
                <anchor moveWithCells="1" sizeWithCells="1">
                  <from>
                    <xdr:col>3</xdr:col>
                    <xdr:colOff>0</xdr:colOff>
                    <xdr:row>385</xdr:row>
                    <xdr:rowOff>142875</xdr:rowOff>
                  </from>
                  <to>
                    <xdr:col>10</xdr:col>
                    <xdr:colOff>19050</xdr:colOff>
                    <xdr:row>387</xdr:row>
                    <xdr:rowOff>9525</xdr:rowOff>
                  </to>
                </anchor>
              </controlPr>
            </control>
          </mc:Choice>
        </mc:AlternateContent>
        <mc:AlternateContent xmlns:mc="http://schemas.openxmlformats.org/markup-compatibility/2006">
          <mc:Choice Requires="x14">
            <control shapeId="5608" r:id="rId436" name="Check Box 488">
              <controlPr defaultSize="0" autoFill="0" autoLine="0" autoPict="0">
                <anchor moveWithCells="1" sizeWithCells="1">
                  <from>
                    <xdr:col>3</xdr:col>
                    <xdr:colOff>0</xdr:colOff>
                    <xdr:row>386</xdr:row>
                    <xdr:rowOff>142875</xdr:rowOff>
                  </from>
                  <to>
                    <xdr:col>9</xdr:col>
                    <xdr:colOff>28575</xdr:colOff>
                    <xdr:row>388</xdr:row>
                    <xdr:rowOff>9525</xdr:rowOff>
                  </to>
                </anchor>
              </controlPr>
            </control>
          </mc:Choice>
        </mc:AlternateContent>
        <mc:AlternateContent xmlns:mc="http://schemas.openxmlformats.org/markup-compatibility/2006">
          <mc:Choice Requires="x14">
            <control shapeId="5609" r:id="rId437" name="Check Box 489">
              <controlPr defaultSize="0" autoFill="0" autoLine="0" autoPict="0">
                <anchor moveWithCells="1" sizeWithCells="1">
                  <from>
                    <xdr:col>3</xdr:col>
                    <xdr:colOff>0</xdr:colOff>
                    <xdr:row>387</xdr:row>
                    <xdr:rowOff>152400</xdr:rowOff>
                  </from>
                  <to>
                    <xdr:col>8</xdr:col>
                    <xdr:colOff>171450</xdr:colOff>
                    <xdr:row>389</xdr:row>
                    <xdr:rowOff>19050</xdr:rowOff>
                  </to>
                </anchor>
              </controlPr>
            </control>
          </mc:Choice>
        </mc:AlternateContent>
        <mc:AlternateContent xmlns:mc="http://schemas.openxmlformats.org/markup-compatibility/2006">
          <mc:Choice Requires="x14">
            <control shapeId="5610" r:id="rId438" name="Check Box 490">
              <controlPr defaultSize="0" autoFill="0" autoLine="0" autoPict="0">
                <anchor moveWithCells="1" sizeWithCells="1">
                  <from>
                    <xdr:col>3</xdr:col>
                    <xdr:colOff>9525</xdr:colOff>
                    <xdr:row>381</xdr:row>
                    <xdr:rowOff>152400</xdr:rowOff>
                  </from>
                  <to>
                    <xdr:col>10</xdr:col>
                    <xdr:colOff>28575</xdr:colOff>
                    <xdr:row>383</xdr:row>
                    <xdr:rowOff>19050</xdr:rowOff>
                  </to>
                </anchor>
              </controlPr>
            </control>
          </mc:Choice>
        </mc:AlternateContent>
        <mc:AlternateContent xmlns:mc="http://schemas.openxmlformats.org/markup-compatibility/2006">
          <mc:Choice Requires="x14">
            <control shapeId="5611" r:id="rId439" name="Check Box 491">
              <controlPr defaultSize="0" autoFill="0" autoLine="0" autoPict="0">
                <anchor moveWithCells="1" sizeWithCells="1">
                  <from>
                    <xdr:col>3</xdr:col>
                    <xdr:colOff>9525</xdr:colOff>
                    <xdr:row>382</xdr:row>
                    <xdr:rowOff>152400</xdr:rowOff>
                  </from>
                  <to>
                    <xdr:col>9</xdr:col>
                    <xdr:colOff>38100</xdr:colOff>
                    <xdr:row>384</xdr:row>
                    <xdr:rowOff>19050</xdr:rowOff>
                  </to>
                </anchor>
              </controlPr>
            </control>
          </mc:Choice>
        </mc:AlternateContent>
        <mc:AlternateContent xmlns:mc="http://schemas.openxmlformats.org/markup-compatibility/2006">
          <mc:Choice Requires="x14">
            <control shapeId="5612" r:id="rId440" name="Check Box 492">
              <controlPr defaultSize="0" autoFill="0" autoLine="0" autoPict="0">
                <anchor moveWithCells="1" sizeWithCells="1">
                  <from>
                    <xdr:col>3</xdr:col>
                    <xdr:colOff>9525</xdr:colOff>
                    <xdr:row>383</xdr:row>
                    <xdr:rowOff>161925</xdr:rowOff>
                  </from>
                  <to>
                    <xdr:col>8</xdr:col>
                    <xdr:colOff>180975</xdr:colOff>
                    <xdr:row>385</xdr:row>
                    <xdr:rowOff>28575</xdr:rowOff>
                  </to>
                </anchor>
              </controlPr>
            </control>
          </mc:Choice>
        </mc:AlternateContent>
        <mc:AlternateContent xmlns:mc="http://schemas.openxmlformats.org/markup-compatibility/2006">
          <mc:Choice Requires="x14">
            <control shapeId="5613" r:id="rId441" name="Check Box 493">
              <controlPr defaultSize="0" autoFill="0" autoLine="0" autoPict="0">
                <anchor moveWithCells="1" sizeWithCells="1">
                  <from>
                    <xdr:col>29</xdr:col>
                    <xdr:colOff>142875</xdr:colOff>
                    <xdr:row>381</xdr:row>
                    <xdr:rowOff>161925</xdr:rowOff>
                  </from>
                  <to>
                    <xdr:col>38</xdr:col>
                    <xdr:colOff>38100</xdr:colOff>
                    <xdr:row>383</xdr:row>
                    <xdr:rowOff>28575</xdr:rowOff>
                  </to>
                </anchor>
              </controlPr>
            </control>
          </mc:Choice>
        </mc:AlternateContent>
        <mc:AlternateContent xmlns:mc="http://schemas.openxmlformats.org/markup-compatibility/2006">
          <mc:Choice Requires="x14">
            <control shapeId="5614" r:id="rId442" name="Check Box 494">
              <controlPr defaultSize="0" autoFill="0" autoLine="0" autoPict="0">
                <anchor moveWithCells="1" sizeWithCells="1">
                  <from>
                    <xdr:col>29</xdr:col>
                    <xdr:colOff>142875</xdr:colOff>
                    <xdr:row>382</xdr:row>
                    <xdr:rowOff>161925</xdr:rowOff>
                  </from>
                  <to>
                    <xdr:col>36</xdr:col>
                    <xdr:colOff>76200</xdr:colOff>
                    <xdr:row>384</xdr:row>
                    <xdr:rowOff>28575</xdr:rowOff>
                  </to>
                </anchor>
              </controlPr>
            </control>
          </mc:Choice>
        </mc:AlternateContent>
        <mc:AlternateContent xmlns:mc="http://schemas.openxmlformats.org/markup-compatibility/2006">
          <mc:Choice Requires="x14">
            <control shapeId="5615" r:id="rId443" name="Check Box 495">
              <controlPr defaultSize="0" autoFill="0" autoLine="0" autoPict="0">
                <anchor moveWithCells="1" sizeWithCells="1">
                  <from>
                    <xdr:col>29</xdr:col>
                    <xdr:colOff>142875</xdr:colOff>
                    <xdr:row>384</xdr:row>
                    <xdr:rowOff>0</xdr:rowOff>
                  </from>
                  <to>
                    <xdr:col>36</xdr:col>
                    <xdr:colOff>28575</xdr:colOff>
                    <xdr:row>385</xdr:row>
                    <xdr:rowOff>38100</xdr:rowOff>
                  </to>
                </anchor>
              </controlPr>
            </control>
          </mc:Choice>
        </mc:AlternateContent>
        <mc:AlternateContent xmlns:mc="http://schemas.openxmlformats.org/markup-compatibility/2006">
          <mc:Choice Requires="x14">
            <control shapeId="5628" r:id="rId444" name="Check Box 508">
              <controlPr defaultSize="0" autoFill="0" autoLine="0" autoPict="0">
                <anchor moveWithCells="1" sizeWithCells="1">
                  <from>
                    <xdr:col>29</xdr:col>
                    <xdr:colOff>133350</xdr:colOff>
                    <xdr:row>393</xdr:row>
                    <xdr:rowOff>152400</xdr:rowOff>
                  </from>
                  <to>
                    <xdr:col>38</xdr:col>
                    <xdr:colOff>28575</xdr:colOff>
                    <xdr:row>395</xdr:row>
                    <xdr:rowOff>19050</xdr:rowOff>
                  </to>
                </anchor>
              </controlPr>
            </control>
          </mc:Choice>
        </mc:AlternateContent>
        <mc:AlternateContent xmlns:mc="http://schemas.openxmlformats.org/markup-compatibility/2006">
          <mc:Choice Requires="x14">
            <control shapeId="5629" r:id="rId445" name="Check Box 509">
              <controlPr defaultSize="0" autoFill="0" autoLine="0" autoPict="0">
                <anchor moveWithCells="1" sizeWithCells="1">
                  <from>
                    <xdr:col>29</xdr:col>
                    <xdr:colOff>133350</xdr:colOff>
                    <xdr:row>394</xdr:row>
                    <xdr:rowOff>152400</xdr:rowOff>
                  </from>
                  <to>
                    <xdr:col>36</xdr:col>
                    <xdr:colOff>66675</xdr:colOff>
                    <xdr:row>396</xdr:row>
                    <xdr:rowOff>19050</xdr:rowOff>
                  </to>
                </anchor>
              </controlPr>
            </control>
          </mc:Choice>
        </mc:AlternateContent>
        <mc:AlternateContent xmlns:mc="http://schemas.openxmlformats.org/markup-compatibility/2006">
          <mc:Choice Requires="x14">
            <control shapeId="5630" r:id="rId446" name="Check Box 510">
              <controlPr defaultSize="0" autoFill="0" autoLine="0" autoPict="0">
                <anchor moveWithCells="1" sizeWithCells="1">
                  <from>
                    <xdr:col>29</xdr:col>
                    <xdr:colOff>133350</xdr:colOff>
                    <xdr:row>395</xdr:row>
                    <xdr:rowOff>161925</xdr:rowOff>
                  </from>
                  <to>
                    <xdr:col>36</xdr:col>
                    <xdr:colOff>19050</xdr:colOff>
                    <xdr:row>397</xdr:row>
                    <xdr:rowOff>28575</xdr:rowOff>
                  </to>
                </anchor>
              </controlPr>
            </control>
          </mc:Choice>
        </mc:AlternateContent>
        <mc:AlternateContent xmlns:mc="http://schemas.openxmlformats.org/markup-compatibility/2006">
          <mc:Choice Requires="x14">
            <control shapeId="5631" r:id="rId447" name="Check Box 511">
              <controlPr defaultSize="0" autoFill="0" autoLine="0" autoPict="0">
                <anchor moveWithCells="1" sizeWithCells="1">
                  <from>
                    <xdr:col>3</xdr:col>
                    <xdr:colOff>0</xdr:colOff>
                    <xdr:row>393</xdr:row>
                    <xdr:rowOff>142875</xdr:rowOff>
                  </from>
                  <to>
                    <xdr:col>10</xdr:col>
                    <xdr:colOff>19050</xdr:colOff>
                    <xdr:row>395</xdr:row>
                    <xdr:rowOff>9525</xdr:rowOff>
                  </to>
                </anchor>
              </controlPr>
            </control>
          </mc:Choice>
        </mc:AlternateContent>
        <mc:AlternateContent xmlns:mc="http://schemas.openxmlformats.org/markup-compatibility/2006">
          <mc:Choice Requires="x14">
            <control shapeId="5632" r:id="rId448" name="Check Box 512">
              <controlPr defaultSize="0" autoFill="0" autoLine="0" autoPict="0">
                <anchor moveWithCells="1" sizeWithCells="1">
                  <from>
                    <xdr:col>3</xdr:col>
                    <xdr:colOff>0</xdr:colOff>
                    <xdr:row>394</xdr:row>
                    <xdr:rowOff>142875</xdr:rowOff>
                  </from>
                  <to>
                    <xdr:col>9</xdr:col>
                    <xdr:colOff>28575</xdr:colOff>
                    <xdr:row>396</xdr:row>
                    <xdr:rowOff>9525</xdr:rowOff>
                  </to>
                </anchor>
              </controlPr>
            </control>
          </mc:Choice>
        </mc:AlternateContent>
        <mc:AlternateContent xmlns:mc="http://schemas.openxmlformats.org/markup-compatibility/2006">
          <mc:Choice Requires="x14">
            <control shapeId="5633" r:id="rId449" name="Check Box 513">
              <controlPr defaultSize="0" autoFill="0" autoLine="0" autoPict="0">
                <anchor moveWithCells="1" sizeWithCells="1">
                  <from>
                    <xdr:col>3</xdr:col>
                    <xdr:colOff>0</xdr:colOff>
                    <xdr:row>395</xdr:row>
                    <xdr:rowOff>152400</xdr:rowOff>
                  </from>
                  <to>
                    <xdr:col>8</xdr:col>
                    <xdr:colOff>171450</xdr:colOff>
                    <xdr:row>397</xdr:row>
                    <xdr:rowOff>19050</xdr:rowOff>
                  </to>
                </anchor>
              </controlPr>
            </control>
          </mc:Choice>
        </mc:AlternateContent>
        <mc:AlternateContent xmlns:mc="http://schemas.openxmlformats.org/markup-compatibility/2006">
          <mc:Choice Requires="x14">
            <control shapeId="5634" r:id="rId450" name="Check Box 514">
              <controlPr defaultSize="0" autoFill="0" autoLine="0" autoPict="0">
                <anchor moveWithCells="1" sizeWithCells="1">
                  <from>
                    <xdr:col>3</xdr:col>
                    <xdr:colOff>9525</xdr:colOff>
                    <xdr:row>389</xdr:row>
                    <xdr:rowOff>152400</xdr:rowOff>
                  </from>
                  <to>
                    <xdr:col>10</xdr:col>
                    <xdr:colOff>28575</xdr:colOff>
                    <xdr:row>391</xdr:row>
                    <xdr:rowOff>19050</xdr:rowOff>
                  </to>
                </anchor>
              </controlPr>
            </control>
          </mc:Choice>
        </mc:AlternateContent>
        <mc:AlternateContent xmlns:mc="http://schemas.openxmlformats.org/markup-compatibility/2006">
          <mc:Choice Requires="x14">
            <control shapeId="5635" r:id="rId451" name="Check Box 515">
              <controlPr defaultSize="0" autoFill="0" autoLine="0" autoPict="0">
                <anchor moveWithCells="1" sizeWithCells="1">
                  <from>
                    <xdr:col>3</xdr:col>
                    <xdr:colOff>9525</xdr:colOff>
                    <xdr:row>390</xdr:row>
                    <xdr:rowOff>152400</xdr:rowOff>
                  </from>
                  <to>
                    <xdr:col>9</xdr:col>
                    <xdr:colOff>38100</xdr:colOff>
                    <xdr:row>392</xdr:row>
                    <xdr:rowOff>19050</xdr:rowOff>
                  </to>
                </anchor>
              </controlPr>
            </control>
          </mc:Choice>
        </mc:AlternateContent>
        <mc:AlternateContent xmlns:mc="http://schemas.openxmlformats.org/markup-compatibility/2006">
          <mc:Choice Requires="x14">
            <control shapeId="5636" r:id="rId452" name="Check Box 516">
              <controlPr defaultSize="0" autoFill="0" autoLine="0" autoPict="0">
                <anchor moveWithCells="1" sizeWithCells="1">
                  <from>
                    <xdr:col>3</xdr:col>
                    <xdr:colOff>9525</xdr:colOff>
                    <xdr:row>391</xdr:row>
                    <xdr:rowOff>161925</xdr:rowOff>
                  </from>
                  <to>
                    <xdr:col>8</xdr:col>
                    <xdr:colOff>180975</xdr:colOff>
                    <xdr:row>393</xdr:row>
                    <xdr:rowOff>28575</xdr:rowOff>
                  </to>
                </anchor>
              </controlPr>
            </control>
          </mc:Choice>
        </mc:AlternateContent>
        <mc:AlternateContent xmlns:mc="http://schemas.openxmlformats.org/markup-compatibility/2006">
          <mc:Choice Requires="x14">
            <control shapeId="5637" r:id="rId453" name="Check Box 517">
              <controlPr defaultSize="0" autoFill="0" autoLine="0" autoPict="0">
                <anchor moveWithCells="1" sizeWithCells="1">
                  <from>
                    <xdr:col>29</xdr:col>
                    <xdr:colOff>142875</xdr:colOff>
                    <xdr:row>389</xdr:row>
                    <xdr:rowOff>161925</xdr:rowOff>
                  </from>
                  <to>
                    <xdr:col>38</xdr:col>
                    <xdr:colOff>38100</xdr:colOff>
                    <xdr:row>391</xdr:row>
                    <xdr:rowOff>28575</xdr:rowOff>
                  </to>
                </anchor>
              </controlPr>
            </control>
          </mc:Choice>
        </mc:AlternateContent>
        <mc:AlternateContent xmlns:mc="http://schemas.openxmlformats.org/markup-compatibility/2006">
          <mc:Choice Requires="x14">
            <control shapeId="5638" r:id="rId454" name="Check Box 518">
              <controlPr defaultSize="0" autoFill="0" autoLine="0" autoPict="0">
                <anchor moveWithCells="1" sizeWithCells="1">
                  <from>
                    <xdr:col>29</xdr:col>
                    <xdr:colOff>142875</xdr:colOff>
                    <xdr:row>390</xdr:row>
                    <xdr:rowOff>161925</xdr:rowOff>
                  </from>
                  <to>
                    <xdr:col>36</xdr:col>
                    <xdr:colOff>76200</xdr:colOff>
                    <xdr:row>392</xdr:row>
                    <xdr:rowOff>28575</xdr:rowOff>
                  </to>
                </anchor>
              </controlPr>
            </control>
          </mc:Choice>
        </mc:AlternateContent>
        <mc:AlternateContent xmlns:mc="http://schemas.openxmlformats.org/markup-compatibility/2006">
          <mc:Choice Requires="x14">
            <control shapeId="5639" r:id="rId455" name="Check Box 519">
              <controlPr defaultSize="0" autoFill="0" autoLine="0" autoPict="0">
                <anchor moveWithCells="1" sizeWithCells="1">
                  <from>
                    <xdr:col>29</xdr:col>
                    <xdr:colOff>142875</xdr:colOff>
                    <xdr:row>392</xdr:row>
                    <xdr:rowOff>0</xdr:rowOff>
                  </from>
                  <to>
                    <xdr:col>36</xdr:col>
                    <xdr:colOff>28575</xdr:colOff>
                    <xdr:row>393</xdr:row>
                    <xdr:rowOff>38100</xdr:rowOff>
                  </to>
                </anchor>
              </controlPr>
            </control>
          </mc:Choice>
        </mc:AlternateContent>
        <mc:AlternateContent xmlns:mc="http://schemas.openxmlformats.org/markup-compatibility/2006">
          <mc:Choice Requires="x14">
            <control shapeId="5640" r:id="rId456" name="Check Box 520">
              <controlPr defaultSize="0" autoFill="0" autoLine="0" autoPict="0">
                <anchor moveWithCells="1" sizeWithCells="1">
                  <from>
                    <xdr:col>29</xdr:col>
                    <xdr:colOff>133350</xdr:colOff>
                    <xdr:row>397</xdr:row>
                    <xdr:rowOff>152400</xdr:rowOff>
                  </from>
                  <to>
                    <xdr:col>38</xdr:col>
                    <xdr:colOff>28575</xdr:colOff>
                    <xdr:row>399</xdr:row>
                    <xdr:rowOff>19050</xdr:rowOff>
                  </to>
                </anchor>
              </controlPr>
            </control>
          </mc:Choice>
        </mc:AlternateContent>
        <mc:AlternateContent xmlns:mc="http://schemas.openxmlformats.org/markup-compatibility/2006">
          <mc:Choice Requires="x14">
            <control shapeId="5641" r:id="rId457" name="Check Box 521">
              <controlPr defaultSize="0" autoFill="0" autoLine="0" autoPict="0">
                <anchor moveWithCells="1" sizeWithCells="1">
                  <from>
                    <xdr:col>29</xdr:col>
                    <xdr:colOff>133350</xdr:colOff>
                    <xdr:row>398</xdr:row>
                    <xdr:rowOff>152400</xdr:rowOff>
                  </from>
                  <to>
                    <xdr:col>36</xdr:col>
                    <xdr:colOff>66675</xdr:colOff>
                    <xdr:row>400</xdr:row>
                    <xdr:rowOff>19050</xdr:rowOff>
                  </to>
                </anchor>
              </controlPr>
            </control>
          </mc:Choice>
        </mc:AlternateContent>
        <mc:AlternateContent xmlns:mc="http://schemas.openxmlformats.org/markup-compatibility/2006">
          <mc:Choice Requires="x14">
            <control shapeId="5642" r:id="rId458" name="Check Box 522">
              <controlPr defaultSize="0" autoFill="0" autoLine="0" autoPict="0">
                <anchor moveWithCells="1" sizeWithCells="1">
                  <from>
                    <xdr:col>29</xdr:col>
                    <xdr:colOff>133350</xdr:colOff>
                    <xdr:row>399</xdr:row>
                    <xdr:rowOff>161925</xdr:rowOff>
                  </from>
                  <to>
                    <xdr:col>36</xdr:col>
                    <xdr:colOff>19050</xdr:colOff>
                    <xdr:row>401</xdr:row>
                    <xdr:rowOff>28575</xdr:rowOff>
                  </to>
                </anchor>
              </controlPr>
            </control>
          </mc:Choice>
        </mc:AlternateContent>
        <mc:AlternateContent xmlns:mc="http://schemas.openxmlformats.org/markup-compatibility/2006">
          <mc:Choice Requires="x14">
            <control shapeId="5643" r:id="rId459" name="Check Box 523">
              <controlPr defaultSize="0" autoFill="0" autoLine="0" autoPict="0">
                <anchor moveWithCells="1" sizeWithCells="1">
                  <from>
                    <xdr:col>3</xdr:col>
                    <xdr:colOff>0</xdr:colOff>
                    <xdr:row>397</xdr:row>
                    <xdr:rowOff>142875</xdr:rowOff>
                  </from>
                  <to>
                    <xdr:col>10</xdr:col>
                    <xdr:colOff>19050</xdr:colOff>
                    <xdr:row>399</xdr:row>
                    <xdr:rowOff>9525</xdr:rowOff>
                  </to>
                </anchor>
              </controlPr>
            </control>
          </mc:Choice>
        </mc:AlternateContent>
        <mc:AlternateContent xmlns:mc="http://schemas.openxmlformats.org/markup-compatibility/2006">
          <mc:Choice Requires="x14">
            <control shapeId="5644" r:id="rId460" name="Check Box 524">
              <controlPr defaultSize="0" autoFill="0" autoLine="0" autoPict="0">
                <anchor moveWithCells="1" sizeWithCells="1">
                  <from>
                    <xdr:col>3</xdr:col>
                    <xdr:colOff>0</xdr:colOff>
                    <xdr:row>398</xdr:row>
                    <xdr:rowOff>142875</xdr:rowOff>
                  </from>
                  <to>
                    <xdr:col>9</xdr:col>
                    <xdr:colOff>28575</xdr:colOff>
                    <xdr:row>400</xdr:row>
                    <xdr:rowOff>9525</xdr:rowOff>
                  </to>
                </anchor>
              </controlPr>
            </control>
          </mc:Choice>
        </mc:AlternateContent>
        <mc:AlternateContent xmlns:mc="http://schemas.openxmlformats.org/markup-compatibility/2006">
          <mc:Choice Requires="x14">
            <control shapeId="5645" r:id="rId461" name="Check Box 525">
              <controlPr defaultSize="0" autoFill="0" autoLine="0" autoPict="0">
                <anchor moveWithCells="1" sizeWithCells="1">
                  <from>
                    <xdr:col>3</xdr:col>
                    <xdr:colOff>0</xdr:colOff>
                    <xdr:row>399</xdr:row>
                    <xdr:rowOff>152400</xdr:rowOff>
                  </from>
                  <to>
                    <xdr:col>8</xdr:col>
                    <xdr:colOff>171450</xdr:colOff>
                    <xdr:row>401</xdr:row>
                    <xdr:rowOff>19050</xdr:rowOff>
                  </to>
                </anchor>
              </controlPr>
            </control>
          </mc:Choice>
        </mc:AlternateContent>
        <mc:AlternateContent xmlns:mc="http://schemas.openxmlformats.org/markup-compatibility/2006">
          <mc:Choice Requires="x14">
            <control shapeId="5646" r:id="rId462" name="Check Box 526">
              <controlPr defaultSize="0" autoFill="0" autoLine="0" autoPict="0">
                <anchor moveWithCells="1" sizeWithCells="1">
                  <from>
                    <xdr:col>29</xdr:col>
                    <xdr:colOff>133350</xdr:colOff>
                    <xdr:row>401</xdr:row>
                    <xdr:rowOff>152400</xdr:rowOff>
                  </from>
                  <to>
                    <xdr:col>38</xdr:col>
                    <xdr:colOff>28575</xdr:colOff>
                    <xdr:row>403</xdr:row>
                    <xdr:rowOff>19050</xdr:rowOff>
                  </to>
                </anchor>
              </controlPr>
            </control>
          </mc:Choice>
        </mc:AlternateContent>
        <mc:AlternateContent xmlns:mc="http://schemas.openxmlformats.org/markup-compatibility/2006">
          <mc:Choice Requires="x14">
            <control shapeId="5647" r:id="rId463" name="Check Box 527">
              <controlPr defaultSize="0" autoFill="0" autoLine="0" autoPict="0">
                <anchor moveWithCells="1" sizeWithCells="1">
                  <from>
                    <xdr:col>29</xdr:col>
                    <xdr:colOff>133350</xdr:colOff>
                    <xdr:row>402</xdr:row>
                    <xdr:rowOff>152400</xdr:rowOff>
                  </from>
                  <to>
                    <xdr:col>36</xdr:col>
                    <xdr:colOff>66675</xdr:colOff>
                    <xdr:row>404</xdr:row>
                    <xdr:rowOff>19050</xdr:rowOff>
                  </to>
                </anchor>
              </controlPr>
            </control>
          </mc:Choice>
        </mc:AlternateContent>
        <mc:AlternateContent xmlns:mc="http://schemas.openxmlformats.org/markup-compatibility/2006">
          <mc:Choice Requires="x14">
            <control shapeId="5648" r:id="rId464" name="Check Box 528">
              <controlPr defaultSize="0" autoFill="0" autoLine="0" autoPict="0">
                <anchor moveWithCells="1" sizeWithCells="1">
                  <from>
                    <xdr:col>29</xdr:col>
                    <xdr:colOff>133350</xdr:colOff>
                    <xdr:row>403</xdr:row>
                    <xdr:rowOff>161925</xdr:rowOff>
                  </from>
                  <to>
                    <xdr:col>36</xdr:col>
                    <xdr:colOff>19050</xdr:colOff>
                    <xdr:row>405</xdr:row>
                    <xdr:rowOff>28575</xdr:rowOff>
                  </to>
                </anchor>
              </controlPr>
            </control>
          </mc:Choice>
        </mc:AlternateContent>
        <mc:AlternateContent xmlns:mc="http://schemas.openxmlformats.org/markup-compatibility/2006">
          <mc:Choice Requires="x14">
            <control shapeId="5649" r:id="rId465" name="Check Box 529">
              <controlPr defaultSize="0" autoFill="0" autoLine="0" autoPict="0">
                <anchor moveWithCells="1" sizeWithCells="1">
                  <from>
                    <xdr:col>3</xdr:col>
                    <xdr:colOff>0</xdr:colOff>
                    <xdr:row>401</xdr:row>
                    <xdr:rowOff>142875</xdr:rowOff>
                  </from>
                  <to>
                    <xdr:col>10</xdr:col>
                    <xdr:colOff>19050</xdr:colOff>
                    <xdr:row>403</xdr:row>
                    <xdr:rowOff>9525</xdr:rowOff>
                  </to>
                </anchor>
              </controlPr>
            </control>
          </mc:Choice>
        </mc:AlternateContent>
        <mc:AlternateContent xmlns:mc="http://schemas.openxmlformats.org/markup-compatibility/2006">
          <mc:Choice Requires="x14">
            <control shapeId="5650" r:id="rId466" name="Check Box 530">
              <controlPr defaultSize="0" autoFill="0" autoLine="0" autoPict="0">
                <anchor moveWithCells="1" sizeWithCells="1">
                  <from>
                    <xdr:col>3</xdr:col>
                    <xdr:colOff>0</xdr:colOff>
                    <xdr:row>402</xdr:row>
                    <xdr:rowOff>142875</xdr:rowOff>
                  </from>
                  <to>
                    <xdr:col>9</xdr:col>
                    <xdr:colOff>28575</xdr:colOff>
                    <xdr:row>404</xdr:row>
                    <xdr:rowOff>9525</xdr:rowOff>
                  </to>
                </anchor>
              </controlPr>
            </control>
          </mc:Choice>
        </mc:AlternateContent>
        <mc:AlternateContent xmlns:mc="http://schemas.openxmlformats.org/markup-compatibility/2006">
          <mc:Choice Requires="x14">
            <control shapeId="5651" r:id="rId467" name="Check Box 531">
              <controlPr defaultSize="0" autoFill="0" autoLine="0" autoPict="0">
                <anchor moveWithCells="1" sizeWithCells="1">
                  <from>
                    <xdr:col>3</xdr:col>
                    <xdr:colOff>0</xdr:colOff>
                    <xdr:row>403</xdr:row>
                    <xdr:rowOff>152400</xdr:rowOff>
                  </from>
                  <to>
                    <xdr:col>8</xdr:col>
                    <xdr:colOff>171450</xdr:colOff>
                    <xdr:row>405</xdr:row>
                    <xdr:rowOff>19050</xdr:rowOff>
                  </to>
                </anchor>
              </controlPr>
            </control>
          </mc:Choice>
        </mc:AlternateContent>
        <mc:AlternateContent xmlns:mc="http://schemas.openxmlformats.org/markup-compatibility/2006">
          <mc:Choice Requires="x14">
            <control shapeId="5652" r:id="rId468" name="Check Box 532">
              <controlPr defaultSize="0" autoFill="0" autoLine="0" autoPict="0">
                <anchor moveWithCells="1" sizeWithCells="1">
                  <from>
                    <xdr:col>29</xdr:col>
                    <xdr:colOff>133350</xdr:colOff>
                    <xdr:row>405</xdr:row>
                    <xdr:rowOff>152400</xdr:rowOff>
                  </from>
                  <to>
                    <xdr:col>38</xdr:col>
                    <xdr:colOff>28575</xdr:colOff>
                    <xdr:row>407</xdr:row>
                    <xdr:rowOff>19050</xdr:rowOff>
                  </to>
                </anchor>
              </controlPr>
            </control>
          </mc:Choice>
        </mc:AlternateContent>
        <mc:AlternateContent xmlns:mc="http://schemas.openxmlformats.org/markup-compatibility/2006">
          <mc:Choice Requires="x14">
            <control shapeId="5653" r:id="rId469" name="Check Box 533">
              <controlPr defaultSize="0" autoFill="0" autoLine="0" autoPict="0">
                <anchor moveWithCells="1" sizeWithCells="1">
                  <from>
                    <xdr:col>29</xdr:col>
                    <xdr:colOff>133350</xdr:colOff>
                    <xdr:row>406</xdr:row>
                    <xdr:rowOff>152400</xdr:rowOff>
                  </from>
                  <to>
                    <xdr:col>36</xdr:col>
                    <xdr:colOff>66675</xdr:colOff>
                    <xdr:row>408</xdr:row>
                    <xdr:rowOff>19050</xdr:rowOff>
                  </to>
                </anchor>
              </controlPr>
            </control>
          </mc:Choice>
        </mc:AlternateContent>
        <mc:AlternateContent xmlns:mc="http://schemas.openxmlformats.org/markup-compatibility/2006">
          <mc:Choice Requires="x14">
            <control shapeId="5654" r:id="rId470" name="Check Box 534">
              <controlPr defaultSize="0" autoFill="0" autoLine="0" autoPict="0">
                <anchor moveWithCells="1" sizeWithCells="1">
                  <from>
                    <xdr:col>29</xdr:col>
                    <xdr:colOff>133350</xdr:colOff>
                    <xdr:row>407</xdr:row>
                    <xdr:rowOff>161925</xdr:rowOff>
                  </from>
                  <to>
                    <xdr:col>36</xdr:col>
                    <xdr:colOff>19050</xdr:colOff>
                    <xdr:row>409</xdr:row>
                    <xdr:rowOff>28575</xdr:rowOff>
                  </to>
                </anchor>
              </controlPr>
            </control>
          </mc:Choice>
        </mc:AlternateContent>
        <mc:AlternateContent xmlns:mc="http://schemas.openxmlformats.org/markup-compatibility/2006">
          <mc:Choice Requires="x14">
            <control shapeId="5655" r:id="rId471" name="Check Box 535">
              <controlPr defaultSize="0" autoFill="0" autoLine="0" autoPict="0">
                <anchor moveWithCells="1" sizeWithCells="1">
                  <from>
                    <xdr:col>3</xdr:col>
                    <xdr:colOff>0</xdr:colOff>
                    <xdr:row>405</xdr:row>
                    <xdr:rowOff>142875</xdr:rowOff>
                  </from>
                  <to>
                    <xdr:col>10</xdr:col>
                    <xdr:colOff>19050</xdr:colOff>
                    <xdr:row>407</xdr:row>
                    <xdr:rowOff>9525</xdr:rowOff>
                  </to>
                </anchor>
              </controlPr>
            </control>
          </mc:Choice>
        </mc:AlternateContent>
        <mc:AlternateContent xmlns:mc="http://schemas.openxmlformats.org/markup-compatibility/2006">
          <mc:Choice Requires="x14">
            <control shapeId="5656" r:id="rId472" name="Check Box 536">
              <controlPr defaultSize="0" autoFill="0" autoLine="0" autoPict="0">
                <anchor moveWithCells="1" sizeWithCells="1">
                  <from>
                    <xdr:col>3</xdr:col>
                    <xdr:colOff>0</xdr:colOff>
                    <xdr:row>406</xdr:row>
                    <xdr:rowOff>142875</xdr:rowOff>
                  </from>
                  <to>
                    <xdr:col>9</xdr:col>
                    <xdr:colOff>28575</xdr:colOff>
                    <xdr:row>408</xdr:row>
                    <xdr:rowOff>9525</xdr:rowOff>
                  </to>
                </anchor>
              </controlPr>
            </control>
          </mc:Choice>
        </mc:AlternateContent>
        <mc:AlternateContent xmlns:mc="http://schemas.openxmlformats.org/markup-compatibility/2006">
          <mc:Choice Requires="x14">
            <control shapeId="5657" r:id="rId473" name="Check Box 537">
              <controlPr defaultSize="0" autoFill="0" autoLine="0" autoPict="0">
                <anchor moveWithCells="1" sizeWithCells="1">
                  <from>
                    <xdr:col>3</xdr:col>
                    <xdr:colOff>0</xdr:colOff>
                    <xdr:row>407</xdr:row>
                    <xdr:rowOff>152400</xdr:rowOff>
                  </from>
                  <to>
                    <xdr:col>8</xdr:col>
                    <xdr:colOff>171450</xdr:colOff>
                    <xdr:row>409</xdr:row>
                    <xdr:rowOff>19050</xdr:rowOff>
                  </to>
                </anchor>
              </controlPr>
            </control>
          </mc:Choice>
        </mc:AlternateContent>
        <mc:AlternateContent xmlns:mc="http://schemas.openxmlformats.org/markup-compatibility/2006">
          <mc:Choice Requires="x14">
            <control shapeId="5658" r:id="rId474" name="Check Box 538">
              <controlPr defaultSize="0" autoFill="0" autoLine="0" autoPict="0">
                <anchor moveWithCells="1" sizeWithCells="1">
                  <from>
                    <xdr:col>29</xdr:col>
                    <xdr:colOff>133350</xdr:colOff>
                    <xdr:row>409</xdr:row>
                    <xdr:rowOff>152400</xdr:rowOff>
                  </from>
                  <to>
                    <xdr:col>38</xdr:col>
                    <xdr:colOff>28575</xdr:colOff>
                    <xdr:row>411</xdr:row>
                    <xdr:rowOff>19050</xdr:rowOff>
                  </to>
                </anchor>
              </controlPr>
            </control>
          </mc:Choice>
        </mc:AlternateContent>
        <mc:AlternateContent xmlns:mc="http://schemas.openxmlformats.org/markup-compatibility/2006">
          <mc:Choice Requires="x14">
            <control shapeId="5659" r:id="rId475" name="Check Box 539">
              <controlPr defaultSize="0" autoFill="0" autoLine="0" autoPict="0">
                <anchor moveWithCells="1" sizeWithCells="1">
                  <from>
                    <xdr:col>29</xdr:col>
                    <xdr:colOff>133350</xdr:colOff>
                    <xdr:row>410</xdr:row>
                    <xdr:rowOff>152400</xdr:rowOff>
                  </from>
                  <to>
                    <xdr:col>36</xdr:col>
                    <xdr:colOff>66675</xdr:colOff>
                    <xdr:row>412</xdr:row>
                    <xdr:rowOff>19050</xdr:rowOff>
                  </to>
                </anchor>
              </controlPr>
            </control>
          </mc:Choice>
        </mc:AlternateContent>
        <mc:AlternateContent xmlns:mc="http://schemas.openxmlformats.org/markup-compatibility/2006">
          <mc:Choice Requires="x14">
            <control shapeId="5660" r:id="rId476" name="Check Box 540">
              <controlPr defaultSize="0" autoFill="0" autoLine="0" autoPict="0">
                <anchor moveWithCells="1" sizeWithCells="1">
                  <from>
                    <xdr:col>29</xdr:col>
                    <xdr:colOff>133350</xdr:colOff>
                    <xdr:row>411</xdr:row>
                    <xdr:rowOff>161925</xdr:rowOff>
                  </from>
                  <to>
                    <xdr:col>36</xdr:col>
                    <xdr:colOff>19050</xdr:colOff>
                    <xdr:row>413</xdr:row>
                    <xdr:rowOff>28575</xdr:rowOff>
                  </to>
                </anchor>
              </controlPr>
            </control>
          </mc:Choice>
        </mc:AlternateContent>
        <mc:AlternateContent xmlns:mc="http://schemas.openxmlformats.org/markup-compatibility/2006">
          <mc:Choice Requires="x14">
            <control shapeId="5661" r:id="rId477" name="Check Box 541">
              <controlPr defaultSize="0" autoFill="0" autoLine="0" autoPict="0">
                <anchor moveWithCells="1" sizeWithCells="1">
                  <from>
                    <xdr:col>3</xdr:col>
                    <xdr:colOff>0</xdr:colOff>
                    <xdr:row>409</xdr:row>
                    <xdr:rowOff>142875</xdr:rowOff>
                  </from>
                  <to>
                    <xdr:col>10</xdr:col>
                    <xdr:colOff>19050</xdr:colOff>
                    <xdr:row>411</xdr:row>
                    <xdr:rowOff>9525</xdr:rowOff>
                  </to>
                </anchor>
              </controlPr>
            </control>
          </mc:Choice>
        </mc:AlternateContent>
        <mc:AlternateContent xmlns:mc="http://schemas.openxmlformats.org/markup-compatibility/2006">
          <mc:Choice Requires="x14">
            <control shapeId="5662" r:id="rId478" name="Check Box 542">
              <controlPr defaultSize="0" autoFill="0" autoLine="0" autoPict="0">
                <anchor moveWithCells="1" sizeWithCells="1">
                  <from>
                    <xdr:col>3</xdr:col>
                    <xdr:colOff>0</xdr:colOff>
                    <xdr:row>410</xdr:row>
                    <xdr:rowOff>142875</xdr:rowOff>
                  </from>
                  <to>
                    <xdr:col>9</xdr:col>
                    <xdr:colOff>28575</xdr:colOff>
                    <xdr:row>412</xdr:row>
                    <xdr:rowOff>9525</xdr:rowOff>
                  </to>
                </anchor>
              </controlPr>
            </control>
          </mc:Choice>
        </mc:AlternateContent>
        <mc:AlternateContent xmlns:mc="http://schemas.openxmlformats.org/markup-compatibility/2006">
          <mc:Choice Requires="x14">
            <control shapeId="5663" r:id="rId479" name="Check Box 543">
              <controlPr defaultSize="0" autoFill="0" autoLine="0" autoPict="0">
                <anchor moveWithCells="1" sizeWithCells="1">
                  <from>
                    <xdr:col>3</xdr:col>
                    <xdr:colOff>0</xdr:colOff>
                    <xdr:row>411</xdr:row>
                    <xdr:rowOff>152400</xdr:rowOff>
                  </from>
                  <to>
                    <xdr:col>8</xdr:col>
                    <xdr:colOff>171450</xdr:colOff>
                    <xdr:row>413</xdr:row>
                    <xdr:rowOff>19050</xdr:rowOff>
                  </to>
                </anchor>
              </controlPr>
            </control>
          </mc:Choice>
        </mc:AlternateContent>
        <mc:AlternateContent xmlns:mc="http://schemas.openxmlformats.org/markup-compatibility/2006">
          <mc:Choice Requires="x14">
            <control shapeId="5664" r:id="rId480" name="Check Box 544">
              <controlPr defaultSize="0" autoFill="0" autoLine="0" autoPict="0">
                <anchor moveWithCells="1" sizeWithCells="1">
                  <from>
                    <xdr:col>29</xdr:col>
                    <xdr:colOff>133350</xdr:colOff>
                    <xdr:row>413</xdr:row>
                    <xdr:rowOff>152400</xdr:rowOff>
                  </from>
                  <to>
                    <xdr:col>38</xdr:col>
                    <xdr:colOff>28575</xdr:colOff>
                    <xdr:row>415</xdr:row>
                    <xdr:rowOff>19050</xdr:rowOff>
                  </to>
                </anchor>
              </controlPr>
            </control>
          </mc:Choice>
        </mc:AlternateContent>
        <mc:AlternateContent xmlns:mc="http://schemas.openxmlformats.org/markup-compatibility/2006">
          <mc:Choice Requires="x14">
            <control shapeId="5665" r:id="rId481" name="Check Box 545">
              <controlPr defaultSize="0" autoFill="0" autoLine="0" autoPict="0">
                <anchor moveWithCells="1" sizeWithCells="1">
                  <from>
                    <xdr:col>29</xdr:col>
                    <xdr:colOff>133350</xdr:colOff>
                    <xdr:row>414</xdr:row>
                    <xdr:rowOff>152400</xdr:rowOff>
                  </from>
                  <to>
                    <xdr:col>36</xdr:col>
                    <xdr:colOff>66675</xdr:colOff>
                    <xdr:row>416</xdr:row>
                    <xdr:rowOff>19050</xdr:rowOff>
                  </to>
                </anchor>
              </controlPr>
            </control>
          </mc:Choice>
        </mc:AlternateContent>
        <mc:AlternateContent xmlns:mc="http://schemas.openxmlformats.org/markup-compatibility/2006">
          <mc:Choice Requires="x14">
            <control shapeId="5666" r:id="rId482" name="Check Box 546">
              <controlPr defaultSize="0" autoFill="0" autoLine="0" autoPict="0">
                <anchor moveWithCells="1" sizeWithCells="1">
                  <from>
                    <xdr:col>29</xdr:col>
                    <xdr:colOff>133350</xdr:colOff>
                    <xdr:row>415</xdr:row>
                    <xdr:rowOff>161925</xdr:rowOff>
                  </from>
                  <to>
                    <xdr:col>36</xdr:col>
                    <xdr:colOff>19050</xdr:colOff>
                    <xdr:row>417</xdr:row>
                    <xdr:rowOff>28575</xdr:rowOff>
                  </to>
                </anchor>
              </controlPr>
            </control>
          </mc:Choice>
        </mc:AlternateContent>
        <mc:AlternateContent xmlns:mc="http://schemas.openxmlformats.org/markup-compatibility/2006">
          <mc:Choice Requires="x14">
            <control shapeId="5667" r:id="rId483" name="Check Box 547">
              <controlPr defaultSize="0" autoFill="0" autoLine="0" autoPict="0">
                <anchor moveWithCells="1" sizeWithCells="1">
                  <from>
                    <xdr:col>3</xdr:col>
                    <xdr:colOff>0</xdr:colOff>
                    <xdr:row>413</xdr:row>
                    <xdr:rowOff>142875</xdr:rowOff>
                  </from>
                  <to>
                    <xdr:col>10</xdr:col>
                    <xdr:colOff>19050</xdr:colOff>
                    <xdr:row>415</xdr:row>
                    <xdr:rowOff>9525</xdr:rowOff>
                  </to>
                </anchor>
              </controlPr>
            </control>
          </mc:Choice>
        </mc:AlternateContent>
        <mc:AlternateContent xmlns:mc="http://schemas.openxmlformats.org/markup-compatibility/2006">
          <mc:Choice Requires="x14">
            <control shapeId="5668" r:id="rId484" name="Check Box 548">
              <controlPr defaultSize="0" autoFill="0" autoLine="0" autoPict="0">
                <anchor moveWithCells="1" sizeWithCells="1">
                  <from>
                    <xdr:col>3</xdr:col>
                    <xdr:colOff>0</xdr:colOff>
                    <xdr:row>414</xdr:row>
                    <xdr:rowOff>142875</xdr:rowOff>
                  </from>
                  <to>
                    <xdr:col>9</xdr:col>
                    <xdr:colOff>28575</xdr:colOff>
                    <xdr:row>416</xdr:row>
                    <xdr:rowOff>9525</xdr:rowOff>
                  </to>
                </anchor>
              </controlPr>
            </control>
          </mc:Choice>
        </mc:AlternateContent>
        <mc:AlternateContent xmlns:mc="http://schemas.openxmlformats.org/markup-compatibility/2006">
          <mc:Choice Requires="x14">
            <control shapeId="5669" r:id="rId485" name="Check Box 549">
              <controlPr defaultSize="0" autoFill="0" autoLine="0" autoPict="0">
                <anchor moveWithCells="1" sizeWithCells="1">
                  <from>
                    <xdr:col>3</xdr:col>
                    <xdr:colOff>0</xdr:colOff>
                    <xdr:row>415</xdr:row>
                    <xdr:rowOff>152400</xdr:rowOff>
                  </from>
                  <to>
                    <xdr:col>8</xdr:col>
                    <xdr:colOff>171450</xdr:colOff>
                    <xdr:row>417</xdr:row>
                    <xdr:rowOff>19050</xdr:rowOff>
                  </to>
                </anchor>
              </controlPr>
            </control>
          </mc:Choice>
        </mc:AlternateContent>
        <mc:AlternateContent xmlns:mc="http://schemas.openxmlformats.org/markup-compatibility/2006">
          <mc:Choice Requires="x14">
            <control shapeId="5670" r:id="rId486" name="Check Box 550">
              <controlPr defaultSize="0" autoFill="0" autoLine="0" autoPict="0">
                <anchor moveWithCells="1" sizeWithCells="1">
                  <from>
                    <xdr:col>29</xdr:col>
                    <xdr:colOff>133350</xdr:colOff>
                    <xdr:row>417</xdr:row>
                    <xdr:rowOff>152400</xdr:rowOff>
                  </from>
                  <to>
                    <xdr:col>38</xdr:col>
                    <xdr:colOff>28575</xdr:colOff>
                    <xdr:row>419</xdr:row>
                    <xdr:rowOff>19050</xdr:rowOff>
                  </to>
                </anchor>
              </controlPr>
            </control>
          </mc:Choice>
        </mc:AlternateContent>
        <mc:AlternateContent xmlns:mc="http://schemas.openxmlformats.org/markup-compatibility/2006">
          <mc:Choice Requires="x14">
            <control shapeId="5671" r:id="rId487" name="Check Box 551">
              <controlPr defaultSize="0" autoFill="0" autoLine="0" autoPict="0">
                <anchor moveWithCells="1" sizeWithCells="1">
                  <from>
                    <xdr:col>29</xdr:col>
                    <xdr:colOff>133350</xdr:colOff>
                    <xdr:row>418</xdr:row>
                    <xdr:rowOff>152400</xdr:rowOff>
                  </from>
                  <to>
                    <xdr:col>36</xdr:col>
                    <xdr:colOff>66675</xdr:colOff>
                    <xdr:row>420</xdr:row>
                    <xdr:rowOff>19050</xdr:rowOff>
                  </to>
                </anchor>
              </controlPr>
            </control>
          </mc:Choice>
        </mc:AlternateContent>
        <mc:AlternateContent xmlns:mc="http://schemas.openxmlformats.org/markup-compatibility/2006">
          <mc:Choice Requires="x14">
            <control shapeId="5672" r:id="rId488" name="Check Box 552">
              <controlPr defaultSize="0" autoFill="0" autoLine="0" autoPict="0">
                <anchor moveWithCells="1" sizeWithCells="1">
                  <from>
                    <xdr:col>29</xdr:col>
                    <xdr:colOff>133350</xdr:colOff>
                    <xdr:row>419</xdr:row>
                    <xdr:rowOff>161925</xdr:rowOff>
                  </from>
                  <to>
                    <xdr:col>36</xdr:col>
                    <xdr:colOff>19050</xdr:colOff>
                    <xdr:row>421</xdr:row>
                    <xdr:rowOff>28575</xdr:rowOff>
                  </to>
                </anchor>
              </controlPr>
            </control>
          </mc:Choice>
        </mc:AlternateContent>
        <mc:AlternateContent xmlns:mc="http://schemas.openxmlformats.org/markup-compatibility/2006">
          <mc:Choice Requires="x14">
            <control shapeId="5673" r:id="rId489" name="Check Box 553">
              <controlPr defaultSize="0" autoFill="0" autoLine="0" autoPict="0">
                <anchor moveWithCells="1" sizeWithCells="1">
                  <from>
                    <xdr:col>3</xdr:col>
                    <xdr:colOff>0</xdr:colOff>
                    <xdr:row>417</xdr:row>
                    <xdr:rowOff>142875</xdr:rowOff>
                  </from>
                  <to>
                    <xdr:col>10</xdr:col>
                    <xdr:colOff>19050</xdr:colOff>
                    <xdr:row>419</xdr:row>
                    <xdr:rowOff>9525</xdr:rowOff>
                  </to>
                </anchor>
              </controlPr>
            </control>
          </mc:Choice>
        </mc:AlternateContent>
        <mc:AlternateContent xmlns:mc="http://schemas.openxmlformats.org/markup-compatibility/2006">
          <mc:Choice Requires="x14">
            <control shapeId="5674" r:id="rId490" name="Check Box 554">
              <controlPr defaultSize="0" autoFill="0" autoLine="0" autoPict="0">
                <anchor moveWithCells="1" sizeWithCells="1">
                  <from>
                    <xdr:col>3</xdr:col>
                    <xdr:colOff>0</xdr:colOff>
                    <xdr:row>418</xdr:row>
                    <xdr:rowOff>142875</xdr:rowOff>
                  </from>
                  <to>
                    <xdr:col>9</xdr:col>
                    <xdr:colOff>28575</xdr:colOff>
                    <xdr:row>420</xdr:row>
                    <xdr:rowOff>9525</xdr:rowOff>
                  </to>
                </anchor>
              </controlPr>
            </control>
          </mc:Choice>
        </mc:AlternateContent>
        <mc:AlternateContent xmlns:mc="http://schemas.openxmlformats.org/markup-compatibility/2006">
          <mc:Choice Requires="x14">
            <control shapeId="5675" r:id="rId491" name="Check Box 555">
              <controlPr defaultSize="0" autoFill="0" autoLine="0" autoPict="0">
                <anchor moveWithCells="1" sizeWithCells="1">
                  <from>
                    <xdr:col>3</xdr:col>
                    <xdr:colOff>0</xdr:colOff>
                    <xdr:row>419</xdr:row>
                    <xdr:rowOff>152400</xdr:rowOff>
                  </from>
                  <to>
                    <xdr:col>8</xdr:col>
                    <xdr:colOff>171450</xdr:colOff>
                    <xdr:row>421</xdr:row>
                    <xdr:rowOff>19050</xdr:rowOff>
                  </to>
                </anchor>
              </controlPr>
            </control>
          </mc:Choice>
        </mc:AlternateContent>
        <mc:AlternateContent xmlns:mc="http://schemas.openxmlformats.org/markup-compatibility/2006">
          <mc:Choice Requires="x14">
            <control shapeId="5676" r:id="rId492" name="Check Box 556">
              <controlPr defaultSize="0" autoFill="0" autoLine="0" autoPict="0">
                <anchor moveWithCells="1" sizeWithCells="1">
                  <from>
                    <xdr:col>29</xdr:col>
                    <xdr:colOff>133350</xdr:colOff>
                    <xdr:row>421</xdr:row>
                    <xdr:rowOff>152400</xdr:rowOff>
                  </from>
                  <to>
                    <xdr:col>38</xdr:col>
                    <xdr:colOff>28575</xdr:colOff>
                    <xdr:row>423</xdr:row>
                    <xdr:rowOff>19050</xdr:rowOff>
                  </to>
                </anchor>
              </controlPr>
            </control>
          </mc:Choice>
        </mc:AlternateContent>
        <mc:AlternateContent xmlns:mc="http://schemas.openxmlformats.org/markup-compatibility/2006">
          <mc:Choice Requires="x14">
            <control shapeId="5677" r:id="rId493" name="Check Box 557">
              <controlPr defaultSize="0" autoFill="0" autoLine="0" autoPict="0">
                <anchor moveWithCells="1" sizeWithCells="1">
                  <from>
                    <xdr:col>29</xdr:col>
                    <xdr:colOff>133350</xdr:colOff>
                    <xdr:row>422</xdr:row>
                    <xdr:rowOff>152400</xdr:rowOff>
                  </from>
                  <to>
                    <xdr:col>36</xdr:col>
                    <xdr:colOff>66675</xdr:colOff>
                    <xdr:row>424</xdr:row>
                    <xdr:rowOff>19050</xdr:rowOff>
                  </to>
                </anchor>
              </controlPr>
            </control>
          </mc:Choice>
        </mc:AlternateContent>
        <mc:AlternateContent xmlns:mc="http://schemas.openxmlformats.org/markup-compatibility/2006">
          <mc:Choice Requires="x14">
            <control shapeId="5678" r:id="rId494" name="Check Box 558">
              <controlPr defaultSize="0" autoFill="0" autoLine="0" autoPict="0">
                <anchor moveWithCells="1" sizeWithCells="1">
                  <from>
                    <xdr:col>29</xdr:col>
                    <xdr:colOff>133350</xdr:colOff>
                    <xdr:row>423</xdr:row>
                    <xdr:rowOff>161925</xdr:rowOff>
                  </from>
                  <to>
                    <xdr:col>36</xdr:col>
                    <xdr:colOff>19050</xdr:colOff>
                    <xdr:row>425</xdr:row>
                    <xdr:rowOff>28575</xdr:rowOff>
                  </to>
                </anchor>
              </controlPr>
            </control>
          </mc:Choice>
        </mc:AlternateContent>
        <mc:AlternateContent xmlns:mc="http://schemas.openxmlformats.org/markup-compatibility/2006">
          <mc:Choice Requires="x14">
            <control shapeId="5679" r:id="rId495" name="Check Box 559">
              <controlPr defaultSize="0" autoFill="0" autoLine="0" autoPict="0">
                <anchor moveWithCells="1" sizeWithCells="1">
                  <from>
                    <xdr:col>3</xdr:col>
                    <xdr:colOff>0</xdr:colOff>
                    <xdr:row>421</xdr:row>
                    <xdr:rowOff>142875</xdr:rowOff>
                  </from>
                  <to>
                    <xdr:col>10</xdr:col>
                    <xdr:colOff>19050</xdr:colOff>
                    <xdr:row>423</xdr:row>
                    <xdr:rowOff>9525</xdr:rowOff>
                  </to>
                </anchor>
              </controlPr>
            </control>
          </mc:Choice>
        </mc:AlternateContent>
        <mc:AlternateContent xmlns:mc="http://schemas.openxmlformats.org/markup-compatibility/2006">
          <mc:Choice Requires="x14">
            <control shapeId="5680" r:id="rId496" name="Check Box 560">
              <controlPr defaultSize="0" autoFill="0" autoLine="0" autoPict="0">
                <anchor moveWithCells="1" sizeWithCells="1">
                  <from>
                    <xdr:col>3</xdr:col>
                    <xdr:colOff>0</xdr:colOff>
                    <xdr:row>422</xdr:row>
                    <xdr:rowOff>142875</xdr:rowOff>
                  </from>
                  <to>
                    <xdr:col>9</xdr:col>
                    <xdr:colOff>28575</xdr:colOff>
                    <xdr:row>424</xdr:row>
                    <xdr:rowOff>9525</xdr:rowOff>
                  </to>
                </anchor>
              </controlPr>
            </control>
          </mc:Choice>
        </mc:AlternateContent>
        <mc:AlternateContent xmlns:mc="http://schemas.openxmlformats.org/markup-compatibility/2006">
          <mc:Choice Requires="x14">
            <control shapeId="5681" r:id="rId497" name="Check Box 561">
              <controlPr defaultSize="0" autoFill="0" autoLine="0" autoPict="0">
                <anchor moveWithCells="1" sizeWithCells="1">
                  <from>
                    <xdr:col>3</xdr:col>
                    <xdr:colOff>0</xdr:colOff>
                    <xdr:row>423</xdr:row>
                    <xdr:rowOff>152400</xdr:rowOff>
                  </from>
                  <to>
                    <xdr:col>8</xdr:col>
                    <xdr:colOff>171450</xdr:colOff>
                    <xdr:row>425</xdr:row>
                    <xdr:rowOff>19050</xdr:rowOff>
                  </to>
                </anchor>
              </controlPr>
            </control>
          </mc:Choice>
        </mc:AlternateContent>
        <mc:AlternateContent xmlns:mc="http://schemas.openxmlformats.org/markup-compatibility/2006">
          <mc:Choice Requires="x14">
            <control shapeId="5682" r:id="rId498" name="Check Box 562">
              <controlPr defaultSize="0" autoFill="0" autoLine="0" autoPict="0">
                <anchor moveWithCells="1" sizeWithCells="1">
                  <from>
                    <xdr:col>29</xdr:col>
                    <xdr:colOff>133350</xdr:colOff>
                    <xdr:row>425</xdr:row>
                    <xdr:rowOff>152400</xdr:rowOff>
                  </from>
                  <to>
                    <xdr:col>38</xdr:col>
                    <xdr:colOff>28575</xdr:colOff>
                    <xdr:row>427</xdr:row>
                    <xdr:rowOff>19050</xdr:rowOff>
                  </to>
                </anchor>
              </controlPr>
            </control>
          </mc:Choice>
        </mc:AlternateContent>
        <mc:AlternateContent xmlns:mc="http://schemas.openxmlformats.org/markup-compatibility/2006">
          <mc:Choice Requires="x14">
            <control shapeId="5683" r:id="rId499" name="Check Box 563">
              <controlPr defaultSize="0" autoFill="0" autoLine="0" autoPict="0">
                <anchor moveWithCells="1" sizeWithCells="1">
                  <from>
                    <xdr:col>29</xdr:col>
                    <xdr:colOff>133350</xdr:colOff>
                    <xdr:row>426</xdr:row>
                    <xdr:rowOff>152400</xdr:rowOff>
                  </from>
                  <to>
                    <xdr:col>36</xdr:col>
                    <xdr:colOff>66675</xdr:colOff>
                    <xdr:row>428</xdr:row>
                    <xdr:rowOff>19050</xdr:rowOff>
                  </to>
                </anchor>
              </controlPr>
            </control>
          </mc:Choice>
        </mc:AlternateContent>
        <mc:AlternateContent xmlns:mc="http://schemas.openxmlformats.org/markup-compatibility/2006">
          <mc:Choice Requires="x14">
            <control shapeId="5684" r:id="rId500" name="Check Box 564">
              <controlPr defaultSize="0" autoFill="0" autoLine="0" autoPict="0">
                <anchor moveWithCells="1" sizeWithCells="1">
                  <from>
                    <xdr:col>29</xdr:col>
                    <xdr:colOff>133350</xdr:colOff>
                    <xdr:row>427</xdr:row>
                    <xdr:rowOff>161925</xdr:rowOff>
                  </from>
                  <to>
                    <xdr:col>36</xdr:col>
                    <xdr:colOff>19050</xdr:colOff>
                    <xdr:row>429</xdr:row>
                    <xdr:rowOff>28575</xdr:rowOff>
                  </to>
                </anchor>
              </controlPr>
            </control>
          </mc:Choice>
        </mc:AlternateContent>
        <mc:AlternateContent xmlns:mc="http://schemas.openxmlformats.org/markup-compatibility/2006">
          <mc:Choice Requires="x14">
            <control shapeId="5685" r:id="rId501" name="Check Box 565">
              <controlPr defaultSize="0" autoFill="0" autoLine="0" autoPict="0">
                <anchor moveWithCells="1" sizeWithCells="1">
                  <from>
                    <xdr:col>3</xdr:col>
                    <xdr:colOff>0</xdr:colOff>
                    <xdr:row>425</xdr:row>
                    <xdr:rowOff>142875</xdr:rowOff>
                  </from>
                  <to>
                    <xdr:col>10</xdr:col>
                    <xdr:colOff>19050</xdr:colOff>
                    <xdr:row>427</xdr:row>
                    <xdr:rowOff>9525</xdr:rowOff>
                  </to>
                </anchor>
              </controlPr>
            </control>
          </mc:Choice>
        </mc:AlternateContent>
        <mc:AlternateContent xmlns:mc="http://schemas.openxmlformats.org/markup-compatibility/2006">
          <mc:Choice Requires="x14">
            <control shapeId="5686" r:id="rId502" name="Check Box 566">
              <controlPr defaultSize="0" autoFill="0" autoLine="0" autoPict="0">
                <anchor moveWithCells="1" sizeWithCells="1">
                  <from>
                    <xdr:col>3</xdr:col>
                    <xdr:colOff>0</xdr:colOff>
                    <xdr:row>426</xdr:row>
                    <xdr:rowOff>142875</xdr:rowOff>
                  </from>
                  <to>
                    <xdr:col>9</xdr:col>
                    <xdr:colOff>28575</xdr:colOff>
                    <xdr:row>428</xdr:row>
                    <xdr:rowOff>9525</xdr:rowOff>
                  </to>
                </anchor>
              </controlPr>
            </control>
          </mc:Choice>
        </mc:AlternateContent>
        <mc:AlternateContent xmlns:mc="http://schemas.openxmlformats.org/markup-compatibility/2006">
          <mc:Choice Requires="x14">
            <control shapeId="5687" r:id="rId503" name="Check Box 567">
              <controlPr defaultSize="0" autoFill="0" autoLine="0" autoPict="0">
                <anchor moveWithCells="1" sizeWithCells="1">
                  <from>
                    <xdr:col>3</xdr:col>
                    <xdr:colOff>0</xdr:colOff>
                    <xdr:row>427</xdr:row>
                    <xdr:rowOff>152400</xdr:rowOff>
                  </from>
                  <to>
                    <xdr:col>8</xdr:col>
                    <xdr:colOff>171450</xdr:colOff>
                    <xdr:row>429</xdr:row>
                    <xdr:rowOff>19050</xdr:rowOff>
                  </to>
                </anchor>
              </controlPr>
            </control>
          </mc:Choice>
        </mc:AlternateContent>
        <mc:AlternateContent xmlns:mc="http://schemas.openxmlformats.org/markup-compatibility/2006">
          <mc:Choice Requires="x14">
            <control shapeId="5688" r:id="rId504" name="Check Box 568">
              <controlPr defaultSize="0" autoFill="0" autoLine="0" autoPict="0">
                <anchor moveWithCells="1" sizeWithCells="1">
                  <from>
                    <xdr:col>29</xdr:col>
                    <xdr:colOff>133350</xdr:colOff>
                    <xdr:row>429</xdr:row>
                    <xdr:rowOff>152400</xdr:rowOff>
                  </from>
                  <to>
                    <xdr:col>38</xdr:col>
                    <xdr:colOff>28575</xdr:colOff>
                    <xdr:row>431</xdr:row>
                    <xdr:rowOff>19050</xdr:rowOff>
                  </to>
                </anchor>
              </controlPr>
            </control>
          </mc:Choice>
        </mc:AlternateContent>
        <mc:AlternateContent xmlns:mc="http://schemas.openxmlformats.org/markup-compatibility/2006">
          <mc:Choice Requires="x14">
            <control shapeId="5689" r:id="rId505" name="Check Box 569">
              <controlPr defaultSize="0" autoFill="0" autoLine="0" autoPict="0">
                <anchor moveWithCells="1" sizeWithCells="1">
                  <from>
                    <xdr:col>29</xdr:col>
                    <xdr:colOff>133350</xdr:colOff>
                    <xdr:row>430</xdr:row>
                    <xdr:rowOff>152400</xdr:rowOff>
                  </from>
                  <to>
                    <xdr:col>36</xdr:col>
                    <xdr:colOff>66675</xdr:colOff>
                    <xdr:row>432</xdr:row>
                    <xdr:rowOff>19050</xdr:rowOff>
                  </to>
                </anchor>
              </controlPr>
            </control>
          </mc:Choice>
        </mc:AlternateContent>
        <mc:AlternateContent xmlns:mc="http://schemas.openxmlformats.org/markup-compatibility/2006">
          <mc:Choice Requires="x14">
            <control shapeId="5690" r:id="rId506" name="Check Box 570">
              <controlPr defaultSize="0" autoFill="0" autoLine="0" autoPict="0">
                <anchor moveWithCells="1" sizeWithCells="1">
                  <from>
                    <xdr:col>29</xdr:col>
                    <xdr:colOff>133350</xdr:colOff>
                    <xdr:row>431</xdr:row>
                    <xdr:rowOff>161925</xdr:rowOff>
                  </from>
                  <to>
                    <xdr:col>36</xdr:col>
                    <xdr:colOff>19050</xdr:colOff>
                    <xdr:row>433</xdr:row>
                    <xdr:rowOff>28575</xdr:rowOff>
                  </to>
                </anchor>
              </controlPr>
            </control>
          </mc:Choice>
        </mc:AlternateContent>
        <mc:AlternateContent xmlns:mc="http://schemas.openxmlformats.org/markup-compatibility/2006">
          <mc:Choice Requires="x14">
            <control shapeId="5691" r:id="rId507" name="Check Box 571">
              <controlPr defaultSize="0" autoFill="0" autoLine="0" autoPict="0">
                <anchor moveWithCells="1" sizeWithCells="1">
                  <from>
                    <xdr:col>3</xdr:col>
                    <xdr:colOff>0</xdr:colOff>
                    <xdr:row>429</xdr:row>
                    <xdr:rowOff>142875</xdr:rowOff>
                  </from>
                  <to>
                    <xdr:col>10</xdr:col>
                    <xdr:colOff>19050</xdr:colOff>
                    <xdr:row>431</xdr:row>
                    <xdr:rowOff>9525</xdr:rowOff>
                  </to>
                </anchor>
              </controlPr>
            </control>
          </mc:Choice>
        </mc:AlternateContent>
        <mc:AlternateContent xmlns:mc="http://schemas.openxmlformats.org/markup-compatibility/2006">
          <mc:Choice Requires="x14">
            <control shapeId="5692" r:id="rId508" name="Check Box 572">
              <controlPr defaultSize="0" autoFill="0" autoLine="0" autoPict="0">
                <anchor moveWithCells="1" sizeWithCells="1">
                  <from>
                    <xdr:col>3</xdr:col>
                    <xdr:colOff>0</xdr:colOff>
                    <xdr:row>430</xdr:row>
                    <xdr:rowOff>142875</xdr:rowOff>
                  </from>
                  <to>
                    <xdr:col>9</xdr:col>
                    <xdr:colOff>28575</xdr:colOff>
                    <xdr:row>432</xdr:row>
                    <xdr:rowOff>9525</xdr:rowOff>
                  </to>
                </anchor>
              </controlPr>
            </control>
          </mc:Choice>
        </mc:AlternateContent>
        <mc:AlternateContent xmlns:mc="http://schemas.openxmlformats.org/markup-compatibility/2006">
          <mc:Choice Requires="x14">
            <control shapeId="5693" r:id="rId509" name="Check Box 573">
              <controlPr defaultSize="0" autoFill="0" autoLine="0" autoPict="0">
                <anchor moveWithCells="1" sizeWithCells="1">
                  <from>
                    <xdr:col>3</xdr:col>
                    <xdr:colOff>0</xdr:colOff>
                    <xdr:row>431</xdr:row>
                    <xdr:rowOff>152400</xdr:rowOff>
                  </from>
                  <to>
                    <xdr:col>8</xdr:col>
                    <xdr:colOff>171450</xdr:colOff>
                    <xdr:row>433</xdr:row>
                    <xdr:rowOff>19050</xdr:rowOff>
                  </to>
                </anchor>
              </controlPr>
            </control>
          </mc:Choice>
        </mc:AlternateContent>
        <mc:AlternateContent xmlns:mc="http://schemas.openxmlformats.org/markup-compatibility/2006">
          <mc:Choice Requires="x14">
            <control shapeId="5694" r:id="rId510" name="Check Box 574">
              <controlPr defaultSize="0" autoFill="0" autoLine="0" autoPict="0">
                <anchor moveWithCells="1" sizeWithCells="1">
                  <from>
                    <xdr:col>29</xdr:col>
                    <xdr:colOff>133350</xdr:colOff>
                    <xdr:row>433</xdr:row>
                    <xdr:rowOff>152400</xdr:rowOff>
                  </from>
                  <to>
                    <xdr:col>38</xdr:col>
                    <xdr:colOff>28575</xdr:colOff>
                    <xdr:row>435</xdr:row>
                    <xdr:rowOff>19050</xdr:rowOff>
                  </to>
                </anchor>
              </controlPr>
            </control>
          </mc:Choice>
        </mc:AlternateContent>
        <mc:AlternateContent xmlns:mc="http://schemas.openxmlformats.org/markup-compatibility/2006">
          <mc:Choice Requires="x14">
            <control shapeId="5695" r:id="rId511" name="Check Box 575">
              <controlPr defaultSize="0" autoFill="0" autoLine="0" autoPict="0">
                <anchor moveWithCells="1" sizeWithCells="1">
                  <from>
                    <xdr:col>29</xdr:col>
                    <xdr:colOff>133350</xdr:colOff>
                    <xdr:row>434</xdr:row>
                    <xdr:rowOff>152400</xdr:rowOff>
                  </from>
                  <to>
                    <xdr:col>36</xdr:col>
                    <xdr:colOff>66675</xdr:colOff>
                    <xdr:row>436</xdr:row>
                    <xdr:rowOff>19050</xdr:rowOff>
                  </to>
                </anchor>
              </controlPr>
            </control>
          </mc:Choice>
        </mc:AlternateContent>
        <mc:AlternateContent xmlns:mc="http://schemas.openxmlformats.org/markup-compatibility/2006">
          <mc:Choice Requires="x14">
            <control shapeId="5696" r:id="rId512" name="Check Box 576">
              <controlPr defaultSize="0" autoFill="0" autoLine="0" autoPict="0">
                <anchor moveWithCells="1" sizeWithCells="1">
                  <from>
                    <xdr:col>29</xdr:col>
                    <xdr:colOff>133350</xdr:colOff>
                    <xdr:row>435</xdr:row>
                    <xdr:rowOff>161925</xdr:rowOff>
                  </from>
                  <to>
                    <xdr:col>36</xdr:col>
                    <xdr:colOff>19050</xdr:colOff>
                    <xdr:row>437</xdr:row>
                    <xdr:rowOff>28575</xdr:rowOff>
                  </to>
                </anchor>
              </controlPr>
            </control>
          </mc:Choice>
        </mc:AlternateContent>
        <mc:AlternateContent xmlns:mc="http://schemas.openxmlformats.org/markup-compatibility/2006">
          <mc:Choice Requires="x14">
            <control shapeId="5697" r:id="rId513" name="Check Box 577">
              <controlPr defaultSize="0" autoFill="0" autoLine="0" autoPict="0">
                <anchor moveWithCells="1" sizeWithCells="1">
                  <from>
                    <xdr:col>3</xdr:col>
                    <xdr:colOff>0</xdr:colOff>
                    <xdr:row>433</xdr:row>
                    <xdr:rowOff>142875</xdr:rowOff>
                  </from>
                  <to>
                    <xdr:col>10</xdr:col>
                    <xdr:colOff>19050</xdr:colOff>
                    <xdr:row>435</xdr:row>
                    <xdr:rowOff>9525</xdr:rowOff>
                  </to>
                </anchor>
              </controlPr>
            </control>
          </mc:Choice>
        </mc:AlternateContent>
        <mc:AlternateContent xmlns:mc="http://schemas.openxmlformats.org/markup-compatibility/2006">
          <mc:Choice Requires="x14">
            <control shapeId="5698" r:id="rId514" name="Check Box 578">
              <controlPr defaultSize="0" autoFill="0" autoLine="0" autoPict="0">
                <anchor moveWithCells="1" sizeWithCells="1">
                  <from>
                    <xdr:col>3</xdr:col>
                    <xdr:colOff>0</xdr:colOff>
                    <xdr:row>434</xdr:row>
                    <xdr:rowOff>142875</xdr:rowOff>
                  </from>
                  <to>
                    <xdr:col>9</xdr:col>
                    <xdr:colOff>28575</xdr:colOff>
                    <xdr:row>436</xdr:row>
                    <xdr:rowOff>9525</xdr:rowOff>
                  </to>
                </anchor>
              </controlPr>
            </control>
          </mc:Choice>
        </mc:AlternateContent>
        <mc:AlternateContent xmlns:mc="http://schemas.openxmlformats.org/markup-compatibility/2006">
          <mc:Choice Requires="x14">
            <control shapeId="5699" r:id="rId515" name="Check Box 579">
              <controlPr defaultSize="0" autoFill="0" autoLine="0" autoPict="0">
                <anchor moveWithCells="1" sizeWithCells="1">
                  <from>
                    <xdr:col>3</xdr:col>
                    <xdr:colOff>0</xdr:colOff>
                    <xdr:row>435</xdr:row>
                    <xdr:rowOff>152400</xdr:rowOff>
                  </from>
                  <to>
                    <xdr:col>8</xdr:col>
                    <xdr:colOff>171450</xdr:colOff>
                    <xdr:row>437</xdr:row>
                    <xdr:rowOff>19050</xdr:rowOff>
                  </to>
                </anchor>
              </controlPr>
            </control>
          </mc:Choice>
        </mc:AlternateContent>
        <mc:AlternateContent xmlns:mc="http://schemas.openxmlformats.org/markup-compatibility/2006">
          <mc:Choice Requires="x14">
            <control shapeId="5700" r:id="rId516" name="Check Box 580">
              <controlPr defaultSize="0" autoFill="0" autoLine="0" autoPict="0">
                <anchor moveWithCells="1" sizeWithCells="1">
                  <from>
                    <xdr:col>29</xdr:col>
                    <xdr:colOff>133350</xdr:colOff>
                    <xdr:row>437</xdr:row>
                    <xdr:rowOff>152400</xdr:rowOff>
                  </from>
                  <to>
                    <xdr:col>38</xdr:col>
                    <xdr:colOff>28575</xdr:colOff>
                    <xdr:row>439</xdr:row>
                    <xdr:rowOff>19050</xdr:rowOff>
                  </to>
                </anchor>
              </controlPr>
            </control>
          </mc:Choice>
        </mc:AlternateContent>
        <mc:AlternateContent xmlns:mc="http://schemas.openxmlformats.org/markup-compatibility/2006">
          <mc:Choice Requires="x14">
            <control shapeId="5701" r:id="rId517" name="Check Box 581">
              <controlPr defaultSize="0" autoFill="0" autoLine="0" autoPict="0">
                <anchor moveWithCells="1" sizeWithCells="1">
                  <from>
                    <xdr:col>29</xdr:col>
                    <xdr:colOff>133350</xdr:colOff>
                    <xdr:row>438</xdr:row>
                    <xdr:rowOff>152400</xdr:rowOff>
                  </from>
                  <to>
                    <xdr:col>36</xdr:col>
                    <xdr:colOff>66675</xdr:colOff>
                    <xdr:row>440</xdr:row>
                    <xdr:rowOff>19050</xdr:rowOff>
                  </to>
                </anchor>
              </controlPr>
            </control>
          </mc:Choice>
        </mc:AlternateContent>
        <mc:AlternateContent xmlns:mc="http://schemas.openxmlformats.org/markup-compatibility/2006">
          <mc:Choice Requires="x14">
            <control shapeId="5702" r:id="rId518" name="Check Box 582">
              <controlPr defaultSize="0" autoFill="0" autoLine="0" autoPict="0">
                <anchor moveWithCells="1" sizeWithCells="1">
                  <from>
                    <xdr:col>29</xdr:col>
                    <xdr:colOff>133350</xdr:colOff>
                    <xdr:row>439</xdr:row>
                    <xdr:rowOff>161925</xdr:rowOff>
                  </from>
                  <to>
                    <xdr:col>36</xdr:col>
                    <xdr:colOff>19050</xdr:colOff>
                    <xdr:row>441</xdr:row>
                    <xdr:rowOff>28575</xdr:rowOff>
                  </to>
                </anchor>
              </controlPr>
            </control>
          </mc:Choice>
        </mc:AlternateContent>
        <mc:AlternateContent xmlns:mc="http://schemas.openxmlformats.org/markup-compatibility/2006">
          <mc:Choice Requires="x14">
            <control shapeId="5703" r:id="rId519" name="Check Box 583">
              <controlPr defaultSize="0" autoFill="0" autoLine="0" autoPict="0">
                <anchor moveWithCells="1" sizeWithCells="1">
                  <from>
                    <xdr:col>3</xdr:col>
                    <xdr:colOff>0</xdr:colOff>
                    <xdr:row>437</xdr:row>
                    <xdr:rowOff>142875</xdr:rowOff>
                  </from>
                  <to>
                    <xdr:col>10</xdr:col>
                    <xdr:colOff>19050</xdr:colOff>
                    <xdr:row>439</xdr:row>
                    <xdr:rowOff>9525</xdr:rowOff>
                  </to>
                </anchor>
              </controlPr>
            </control>
          </mc:Choice>
        </mc:AlternateContent>
        <mc:AlternateContent xmlns:mc="http://schemas.openxmlformats.org/markup-compatibility/2006">
          <mc:Choice Requires="x14">
            <control shapeId="5704" r:id="rId520" name="Check Box 584">
              <controlPr defaultSize="0" autoFill="0" autoLine="0" autoPict="0">
                <anchor moveWithCells="1" sizeWithCells="1">
                  <from>
                    <xdr:col>3</xdr:col>
                    <xdr:colOff>0</xdr:colOff>
                    <xdr:row>438</xdr:row>
                    <xdr:rowOff>142875</xdr:rowOff>
                  </from>
                  <to>
                    <xdr:col>9</xdr:col>
                    <xdr:colOff>28575</xdr:colOff>
                    <xdr:row>440</xdr:row>
                    <xdr:rowOff>9525</xdr:rowOff>
                  </to>
                </anchor>
              </controlPr>
            </control>
          </mc:Choice>
        </mc:AlternateContent>
        <mc:AlternateContent xmlns:mc="http://schemas.openxmlformats.org/markup-compatibility/2006">
          <mc:Choice Requires="x14">
            <control shapeId="5705" r:id="rId521" name="Check Box 585">
              <controlPr defaultSize="0" autoFill="0" autoLine="0" autoPict="0">
                <anchor moveWithCells="1" sizeWithCells="1">
                  <from>
                    <xdr:col>3</xdr:col>
                    <xdr:colOff>0</xdr:colOff>
                    <xdr:row>439</xdr:row>
                    <xdr:rowOff>152400</xdr:rowOff>
                  </from>
                  <to>
                    <xdr:col>8</xdr:col>
                    <xdr:colOff>171450</xdr:colOff>
                    <xdr:row>441</xdr:row>
                    <xdr:rowOff>19050</xdr:rowOff>
                  </to>
                </anchor>
              </controlPr>
            </control>
          </mc:Choice>
        </mc:AlternateContent>
        <mc:AlternateContent xmlns:mc="http://schemas.openxmlformats.org/markup-compatibility/2006">
          <mc:Choice Requires="x14">
            <control shapeId="5706" r:id="rId522" name="Check Box 586">
              <controlPr defaultSize="0" autoFill="0" autoLine="0" autoPict="0">
                <anchor moveWithCells="1" sizeWithCells="1">
                  <from>
                    <xdr:col>29</xdr:col>
                    <xdr:colOff>133350</xdr:colOff>
                    <xdr:row>441</xdr:row>
                    <xdr:rowOff>152400</xdr:rowOff>
                  </from>
                  <to>
                    <xdr:col>38</xdr:col>
                    <xdr:colOff>28575</xdr:colOff>
                    <xdr:row>443</xdr:row>
                    <xdr:rowOff>19050</xdr:rowOff>
                  </to>
                </anchor>
              </controlPr>
            </control>
          </mc:Choice>
        </mc:AlternateContent>
        <mc:AlternateContent xmlns:mc="http://schemas.openxmlformats.org/markup-compatibility/2006">
          <mc:Choice Requires="x14">
            <control shapeId="5707" r:id="rId523" name="Check Box 587">
              <controlPr defaultSize="0" autoFill="0" autoLine="0" autoPict="0">
                <anchor moveWithCells="1" sizeWithCells="1">
                  <from>
                    <xdr:col>29</xdr:col>
                    <xdr:colOff>133350</xdr:colOff>
                    <xdr:row>442</xdr:row>
                    <xdr:rowOff>152400</xdr:rowOff>
                  </from>
                  <to>
                    <xdr:col>36</xdr:col>
                    <xdr:colOff>66675</xdr:colOff>
                    <xdr:row>444</xdr:row>
                    <xdr:rowOff>19050</xdr:rowOff>
                  </to>
                </anchor>
              </controlPr>
            </control>
          </mc:Choice>
        </mc:AlternateContent>
        <mc:AlternateContent xmlns:mc="http://schemas.openxmlformats.org/markup-compatibility/2006">
          <mc:Choice Requires="x14">
            <control shapeId="5708" r:id="rId524" name="Check Box 588">
              <controlPr defaultSize="0" autoFill="0" autoLine="0" autoPict="0">
                <anchor moveWithCells="1" sizeWithCells="1">
                  <from>
                    <xdr:col>29</xdr:col>
                    <xdr:colOff>133350</xdr:colOff>
                    <xdr:row>443</xdr:row>
                    <xdr:rowOff>161925</xdr:rowOff>
                  </from>
                  <to>
                    <xdr:col>36</xdr:col>
                    <xdr:colOff>19050</xdr:colOff>
                    <xdr:row>445</xdr:row>
                    <xdr:rowOff>28575</xdr:rowOff>
                  </to>
                </anchor>
              </controlPr>
            </control>
          </mc:Choice>
        </mc:AlternateContent>
        <mc:AlternateContent xmlns:mc="http://schemas.openxmlformats.org/markup-compatibility/2006">
          <mc:Choice Requires="x14">
            <control shapeId="5709" r:id="rId525" name="Check Box 589">
              <controlPr defaultSize="0" autoFill="0" autoLine="0" autoPict="0">
                <anchor moveWithCells="1" sizeWithCells="1">
                  <from>
                    <xdr:col>3</xdr:col>
                    <xdr:colOff>0</xdr:colOff>
                    <xdr:row>441</xdr:row>
                    <xdr:rowOff>142875</xdr:rowOff>
                  </from>
                  <to>
                    <xdr:col>10</xdr:col>
                    <xdr:colOff>19050</xdr:colOff>
                    <xdr:row>443</xdr:row>
                    <xdr:rowOff>9525</xdr:rowOff>
                  </to>
                </anchor>
              </controlPr>
            </control>
          </mc:Choice>
        </mc:AlternateContent>
        <mc:AlternateContent xmlns:mc="http://schemas.openxmlformats.org/markup-compatibility/2006">
          <mc:Choice Requires="x14">
            <control shapeId="5710" r:id="rId526" name="Check Box 590">
              <controlPr defaultSize="0" autoFill="0" autoLine="0" autoPict="0">
                <anchor moveWithCells="1" sizeWithCells="1">
                  <from>
                    <xdr:col>3</xdr:col>
                    <xdr:colOff>0</xdr:colOff>
                    <xdr:row>442</xdr:row>
                    <xdr:rowOff>142875</xdr:rowOff>
                  </from>
                  <to>
                    <xdr:col>9</xdr:col>
                    <xdr:colOff>28575</xdr:colOff>
                    <xdr:row>444</xdr:row>
                    <xdr:rowOff>9525</xdr:rowOff>
                  </to>
                </anchor>
              </controlPr>
            </control>
          </mc:Choice>
        </mc:AlternateContent>
        <mc:AlternateContent xmlns:mc="http://schemas.openxmlformats.org/markup-compatibility/2006">
          <mc:Choice Requires="x14">
            <control shapeId="5711" r:id="rId527" name="Check Box 591">
              <controlPr defaultSize="0" autoFill="0" autoLine="0" autoPict="0">
                <anchor moveWithCells="1" sizeWithCells="1">
                  <from>
                    <xdr:col>3</xdr:col>
                    <xdr:colOff>0</xdr:colOff>
                    <xdr:row>443</xdr:row>
                    <xdr:rowOff>152400</xdr:rowOff>
                  </from>
                  <to>
                    <xdr:col>8</xdr:col>
                    <xdr:colOff>171450</xdr:colOff>
                    <xdr:row>445</xdr:row>
                    <xdr:rowOff>19050</xdr:rowOff>
                  </to>
                </anchor>
              </controlPr>
            </control>
          </mc:Choice>
        </mc:AlternateContent>
        <mc:AlternateContent xmlns:mc="http://schemas.openxmlformats.org/markup-compatibility/2006">
          <mc:Choice Requires="x14">
            <control shapeId="5712" r:id="rId528" name="Check Box 592">
              <controlPr defaultSize="0" autoFill="0" autoLine="0" autoPict="0">
                <anchor moveWithCells="1" sizeWithCells="1">
                  <from>
                    <xdr:col>29</xdr:col>
                    <xdr:colOff>133350</xdr:colOff>
                    <xdr:row>445</xdr:row>
                    <xdr:rowOff>152400</xdr:rowOff>
                  </from>
                  <to>
                    <xdr:col>38</xdr:col>
                    <xdr:colOff>28575</xdr:colOff>
                    <xdr:row>447</xdr:row>
                    <xdr:rowOff>19050</xdr:rowOff>
                  </to>
                </anchor>
              </controlPr>
            </control>
          </mc:Choice>
        </mc:AlternateContent>
        <mc:AlternateContent xmlns:mc="http://schemas.openxmlformats.org/markup-compatibility/2006">
          <mc:Choice Requires="x14">
            <control shapeId="5713" r:id="rId529" name="Check Box 593">
              <controlPr defaultSize="0" autoFill="0" autoLine="0" autoPict="0">
                <anchor moveWithCells="1" sizeWithCells="1">
                  <from>
                    <xdr:col>29</xdr:col>
                    <xdr:colOff>133350</xdr:colOff>
                    <xdr:row>446</xdr:row>
                    <xdr:rowOff>152400</xdr:rowOff>
                  </from>
                  <to>
                    <xdr:col>36</xdr:col>
                    <xdr:colOff>66675</xdr:colOff>
                    <xdr:row>448</xdr:row>
                    <xdr:rowOff>19050</xdr:rowOff>
                  </to>
                </anchor>
              </controlPr>
            </control>
          </mc:Choice>
        </mc:AlternateContent>
        <mc:AlternateContent xmlns:mc="http://schemas.openxmlformats.org/markup-compatibility/2006">
          <mc:Choice Requires="x14">
            <control shapeId="5714" r:id="rId530" name="Check Box 594">
              <controlPr defaultSize="0" autoFill="0" autoLine="0" autoPict="0">
                <anchor moveWithCells="1" sizeWithCells="1">
                  <from>
                    <xdr:col>29</xdr:col>
                    <xdr:colOff>133350</xdr:colOff>
                    <xdr:row>447</xdr:row>
                    <xdr:rowOff>161925</xdr:rowOff>
                  </from>
                  <to>
                    <xdr:col>36</xdr:col>
                    <xdr:colOff>19050</xdr:colOff>
                    <xdr:row>449</xdr:row>
                    <xdr:rowOff>28575</xdr:rowOff>
                  </to>
                </anchor>
              </controlPr>
            </control>
          </mc:Choice>
        </mc:AlternateContent>
        <mc:AlternateContent xmlns:mc="http://schemas.openxmlformats.org/markup-compatibility/2006">
          <mc:Choice Requires="x14">
            <control shapeId="5715" r:id="rId531" name="Check Box 595">
              <controlPr defaultSize="0" autoFill="0" autoLine="0" autoPict="0">
                <anchor moveWithCells="1" sizeWithCells="1">
                  <from>
                    <xdr:col>3</xdr:col>
                    <xdr:colOff>0</xdr:colOff>
                    <xdr:row>445</xdr:row>
                    <xdr:rowOff>142875</xdr:rowOff>
                  </from>
                  <to>
                    <xdr:col>10</xdr:col>
                    <xdr:colOff>19050</xdr:colOff>
                    <xdr:row>447</xdr:row>
                    <xdr:rowOff>9525</xdr:rowOff>
                  </to>
                </anchor>
              </controlPr>
            </control>
          </mc:Choice>
        </mc:AlternateContent>
        <mc:AlternateContent xmlns:mc="http://schemas.openxmlformats.org/markup-compatibility/2006">
          <mc:Choice Requires="x14">
            <control shapeId="5716" r:id="rId532" name="Check Box 596">
              <controlPr defaultSize="0" autoFill="0" autoLine="0" autoPict="0">
                <anchor moveWithCells="1" sizeWithCells="1">
                  <from>
                    <xdr:col>3</xdr:col>
                    <xdr:colOff>0</xdr:colOff>
                    <xdr:row>446</xdr:row>
                    <xdr:rowOff>142875</xdr:rowOff>
                  </from>
                  <to>
                    <xdr:col>9</xdr:col>
                    <xdr:colOff>28575</xdr:colOff>
                    <xdr:row>448</xdr:row>
                    <xdr:rowOff>9525</xdr:rowOff>
                  </to>
                </anchor>
              </controlPr>
            </control>
          </mc:Choice>
        </mc:AlternateContent>
        <mc:AlternateContent xmlns:mc="http://schemas.openxmlformats.org/markup-compatibility/2006">
          <mc:Choice Requires="x14">
            <control shapeId="5717" r:id="rId533" name="Check Box 597">
              <controlPr defaultSize="0" autoFill="0" autoLine="0" autoPict="0">
                <anchor moveWithCells="1" sizeWithCells="1">
                  <from>
                    <xdr:col>3</xdr:col>
                    <xdr:colOff>0</xdr:colOff>
                    <xdr:row>447</xdr:row>
                    <xdr:rowOff>152400</xdr:rowOff>
                  </from>
                  <to>
                    <xdr:col>8</xdr:col>
                    <xdr:colOff>171450</xdr:colOff>
                    <xdr:row>449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652"/>
  <sheetViews>
    <sheetView showGridLines="0" view="pageBreakPreview" zoomScaleNormal="100" zoomScaleSheetLayoutView="100" workbookViewId="0">
      <selection activeCell="AT502" sqref="AT502:AY503"/>
    </sheetView>
  </sheetViews>
  <sheetFormatPr defaultRowHeight="12"/>
  <cols>
    <col min="1" max="1" width="1.625" style="6" customWidth="1"/>
    <col min="2" max="2" width="2.25" style="6" customWidth="1"/>
    <col min="3" max="3" width="3.125" style="6" customWidth="1"/>
    <col min="4" max="8" width="1.625" style="6" customWidth="1"/>
    <col min="9" max="9" width="2.5" style="6" customWidth="1"/>
    <col min="10" max="10" width="2.875" style="6" customWidth="1"/>
    <col min="11" max="22" width="1.625" style="6" customWidth="1"/>
    <col min="23" max="24" width="1.875" style="6" customWidth="1"/>
    <col min="25" max="25" width="2" style="6" customWidth="1"/>
    <col min="26" max="26" width="2.25" style="6" customWidth="1"/>
    <col min="27" max="27" width="1.875" style="6" customWidth="1"/>
    <col min="28" max="30" width="2.125" style="6" customWidth="1"/>
    <col min="31" max="38" width="1.625" style="6" customWidth="1"/>
    <col min="39" max="39" width="1.875" style="6" customWidth="1"/>
    <col min="40" max="40" width="1.625" style="6" customWidth="1"/>
    <col min="41" max="41" width="2.25" style="6" customWidth="1"/>
    <col min="42" max="42" width="1.625" style="6" customWidth="1"/>
    <col min="43" max="43" width="2.25" style="6" customWidth="1"/>
    <col min="44" max="44" width="1.625" style="6" customWidth="1"/>
    <col min="45" max="45" width="3.125" style="6" customWidth="1"/>
    <col min="46" max="46" width="2.625" style="6" customWidth="1"/>
    <col min="47" max="49" width="1.625" style="6" customWidth="1"/>
    <col min="50" max="50" width="4.5" style="6" customWidth="1"/>
    <col min="51" max="54" width="1.625" style="6" customWidth="1"/>
    <col min="55" max="58" width="2" style="6" customWidth="1"/>
    <col min="59" max="59" width="0.75" style="6" customWidth="1"/>
    <col min="60" max="61" width="1.625" style="6" customWidth="1"/>
    <col min="62" max="63" width="4.125" style="6" bestFit="1" customWidth="1"/>
    <col min="64" max="156" width="1.625" style="6" customWidth="1"/>
    <col min="157" max="256" width="9" style="6"/>
    <col min="257" max="257" width="1.625" style="6" customWidth="1"/>
    <col min="258" max="258" width="2.25" style="6" customWidth="1"/>
    <col min="259" max="259" width="3.125" style="6" customWidth="1"/>
    <col min="260" max="264" width="1.625" style="6" customWidth="1"/>
    <col min="265" max="265" width="2.5" style="6" customWidth="1"/>
    <col min="266" max="266" width="2.875" style="6" customWidth="1"/>
    <col min="267" max="278" width="1.625" style="6" customWidth="1"/>
    <col min="279" max="280" width="1.875" style="6" customWidth="1"/>
    <col min="281" max="281" width="2" style="6" customWidth="1"/>
    <col min="282" max="282" width="2.25" style="6" customWidth="1"/>
    <col min="283" max="283" width="1.875" style="6" customWidth="1"/>
    <col min="284" max="286" width="2.125" style="6" customWidth="1"/>
    <col min="287" max="294" width="1.625" style="6" customWidth="1"/>
    <col min="295" max="295" width="1.875" style="6" customWidth="1"/>
    <col min="296" max="296" width="1.625" style="6" customWidth="1"/>
    <col min="297" max="297" width="2.25" style="6" customWidth="1"/>
    <col min="298" max="298" width="1.625" style="6" customWidth="1"/>
    <col min="299" max="299" width="2.25" style="6" customWidth="1"/>
    <col min="300" max="300" width="1.625" style="6" customWidth="1"/>
    <col min="301" max="301" width="3.125" style="6" customWidth="1"/>
    <col min="302" max="302" width="2.625" style="6" customWidth="1"/>
    <col min="303" max="305" width="1.625" style="6" customWidth="1"/>
    <col min="306" max="306" width="4.5" style="6" customWidth="1"/>
    <col min="307" max="310" width="1.625" style="6" customWidth="1"/>
    <col min="311" max="314" width="2" style="6" customWidth="1"/>
    <col min="315" max="315" width="0.75" style="6" customWidth="1"/>
    <col min="316" max="317" width="1.625" style="6" customWidth="1"/>
    <col min="318" max="319" width="4.125" style="6" bestFit="1" customWidth="1"/>
    <col min="320" max="412" width="1.625" style="6" customWidth="1"/>
    <col min="413" max="512" width="9" style="6"/>
    <col min="513" max="513" width="1.625" style="6" customWidth="1"/>
    <col min="514" max="514" width="2.25" style="6" customWidth="1"/>
    <col min="515" max="515" width="3.125" style="6" customWidth="1"/>
    <col min="516" max="520" width="1.625" style="6" customWidth="1"/>
    <col min="521" max="521" width="2.5" style="6" customWidth="1"/>
    <col min="522" max="522" width="2.875" style="6" customWidth="1"/>
    <col min="523" max="534" width="1.625" style="6" customWidth="1"/>
    <col min="535" max="536" width="1.875" style="6" customWidth="1"/>
    <col min="537" max="537" width="2" style="6" customWidth="1"/>
    <col min="538" max="538" width="2.25" style="6" customWidth="1"/>
    <col min="539" max="539" width="1.875" style="6" customWidth="1"/>
    <col min="540" max="542" width="2.125" style="6" customWidth="1"/>
    <col min="543" max="550" width="1.625" style="6" customWidth="1"/>
    <col min="551" max="551" width="1.875" style="6" customWidth="1"/>
    <col min="552" max="552" width="1.625" style="6" customWidth="1"/>
    <col min="553" max="553" width="2.25" style="6" customWidth="1"/>
    <col min="554" max="554" width="1.625" style="6" customWidth="1"/>
    <col min="555" max="555" width="2.25" style="6" customWidth="1"/>
    <col min="556" max="556" width="1.625" style="6" customWidth="1"/>
    <col min="557" max="557" width="3.125" style="6" customWidth="1"/>
    <col min="558" max="558" width="2.625" style="6" customWidth="1"/>
    <col min="559" max="561" width="1.625" style="6" customWidth="1"/>
    <col min="562" max="562" width="4.5" style="6" customWidth="1"/>
    <col min="563" max="566" width="1.625" style="6" customWidth="1"/>
    <col min="567" max="570" width="2" style="6" customWidth="1"/>
    <col min="571" max="571" width="0.75" style="6" customWidth="1"/>
    <col min="572" max="573" width="1.625" style="6" customWidth="1"/>
    <col min="574" max="575" width="4.125" style="6" bestFit="1" customWidth="1"/>
    <col min="576" max="668" width="1.625" style="6" customWidth="1"/>
    <col min="669" max="768" width="9" style="6"/>
    <col min="769" max="769" width="1.625" style="6" customWidth="1"/>
    <col min="770" max="770" width="2.25" style="6" customWidth="1"/>
    <col min="771" max="771" width="3.125" style="6" customWidth="1"/>
    <col min="772" max="776" width="1.625" style="6" customWidth="1"/>
    <col min="777" max="777" width="2.5" style="6" customWidth="1"/>
    <col min="778" max="778" width="2.875" style="6" customWidth="1"/>
    <col min="779" max="790" width="1.625" style="6" customWidth="1"/>
    <col min="791" max="792" width="1.875" style="6" customWidth="1"/>
    <col min="793" max="793" width="2" style="6" customWidth="1"/>
    <col min="794" max="794" width="2.25" style="6" customWidth="1"/>
    <col min="795" max="795" width="1.875" style="6" customWidth="1"/>
    <col min="796" max="798" width="2.125" style="6" customWidth="1"/>
    <col min="799" max="806" width="1.625" style="6" customWidth="1"/>
    <col min="807" max="807" width="1.875" style="6" customWidth="1"/>
    <col min="808" max="808" width="1.625" style="6" customWidth="1"/>
    <col min="809" max="809" width="2.25" style="6" customWidth="1"/>
    <col min="810" max="810" width="1.625" style="6" customWidth="1"/>
    <col min="811" max="811" width="2.25" style="6" customWidth="1"/>
    <col min="812" max="812" width="1.625" style="6" customWidth="1"/>
    <col min="813" max="813" width="3.125" style="6" customWidth="1"/>
    <col min="814" max="814" width="2.625" style="6" customWidth="1"/>
    <col min="815" max="817" width="1.625" style="6" customWidth="1"/>
    <col min="818" max="818" width="4.5" style="6" customWidth="1"/>
    <col min="819" max="822" width="1.625" style="6" customWidth="1"/>
    <col min="823" max="826" width="2" style="6" customWidth="1"/>
    <col min="827" max="827" width="0.75" style="6" customWidth="1"/>
    <col min="828" max="829" width="1.625" style="6" customWidth="1"/>
    <col min="830" max="831" width="4.125" style="6" bestFit="1" customWidth="1"/>
    <col min="832" max="924" width="1.625" style="6" customWidth="1"/>
    <col min="925" max="1024" width="9" style="6"/>
    <col min="1025" max="1025" width="1.625" style="6" customWidth="1"/>
    <col min="1026" max="1026" width="2.25" style="6" customWidth="1"/>
    <col min="1027" max="1027" width="3.125" style="6" customWidth="1"/>
    <col min="1028" max="1032" width="1.625" style="6" customWidth="1"/>
    <col min="1033" max="1033" width="2.5" style="6" customWidth="1"/>
    <col min="1034" max="1034" width="2.875" style="6" customWidth="1"/>
    <col min="1035" max="1046" width="1.625" style="6" customWidth="1"/>
    <col min="1047" max="1048" width="1.875" style="6" customWidth="1"/>
    <col min="1049" max="1049" width="2" style="6" customWidth="1"/>
    <col min="1050" max="1050" width="2.25" style="6" customWidth="1"/>
    <col min="1051" max="1051" width="1.875" style="6" customWidth="1"/>
    <col min="1052" max="1054" width="2.125" style="6" customWidth="1"/>
    <col min="1055" max="1062" width="1.625" style="6" customWidth="1"/>
    <col min="1063" max="1063" width="1.875" style="6" customWidth="1"/>
    <col min="1064" max="1064" width="1.625" style="6" customWidth="1"/>
    <col min="1065" max="1065" width="2.25" style="6" customWidth="1"/>
    <col min="1066" max="1066" width="1.625" style="6" customWidth="1"/>
    <col min="1067" max="1067" width="2.25" style="6" customWidth="1"/>
    <col min="1068" max="1068" width="1.625" style="6" customWidth="1"/>
    <col min="1069" max="1069" width="3.125" style="6" customWidth="1"/>
    <col min="1070" max="1070" width="2.625" style="6" customWidth="1"/>
    <col min="1071" max="1073" width="1.625" style="6" customWidth="1"/>
    <col min="1074" max="1074" width="4.5" style="6" customWidth="1"/>
    <col min="1075" max="1078" width="1.625" style="6" customWidth="1"/>
    <col min="1079" max="1082" width="2" style="6" customWidth="1"/>
    <col min="1083" max="1083" width="0.75" style="6" customWidth="1"/>
    <col min="1084" max="1085" width="1.625" style="6" customWidth="1"/>
    <col min="1086" max="1087" width="4.125" style="6" bestFit="1" customWidth="1"/>
    <col min="1088" max="1180" width="1.625" style="6" customWidth="1"/>
    <col min="1181" max="1280" width="9" style="6"/>
    <col min="1281" max="1281" width="1.625" style="6" customWidth="1"/>
    <col min="1282" max="1282" width="2.25" style="6" customWidth="1"/>
    <col min="1283" max="1283" width="3.125" style="6" customWidth="1"/>
    <col min="1284" max="1288" width="1.625" style="6" customWidth="1"/>
    <col min="1289" max="1289" width="2.5" style="6" customWidth="1"/>
    <col min="1290" max="1290" width="2.875" style="6" customWidth="1"/>
    <col min="1291" max="1302" width="1.625" style="6" customWidth="1"/>
    <col min="1303" max="1304" width="1.875" style="6" customWidth="1"/>
    <col min="1305" max="1305" width="2" style="6" customWidth="1"/>
    <col min="1306" max="1306" width="2.25" style="6" customWidth="1"/>
    <col min="1307" max="1307" width="1.875" style="6" customWidth="1"/>
    <col min="1308" max="1310" width="2.125" style="6" customWidth="1"/>
    <col min="1311" max="1318" width="1.625" style="6" customWidth="1"/>
    <col min="1319" max="1319" width="1.875" style="6" customWidth="1"/>
    <col min="1320" max="1320" width="1.625" style="6" customWidth="1"/>
    <col min="1321" max="1321" width="2.25" style="6" customWidth="1"/>
    <col min="1322" max="1322" width="1.625" style="6" customWidth="1"/>
    <col min="1323" max="1323" width="2.25" style="6" customWidth="1"/>
    <col min="1324" max="1324" width="1.625" style="6" customWidth="1"/>
    <col min="1325" max="1325" width="3.125" style="6" customWidth="1"/>
    <col min="1326" max="1326" width="2.625" style="6" customWidth="1"/>
    <col min="1327" max="1329" width="1.625" style="6" customWidth="1"/>
    <col min="1330" max="1330" width="4.5" style="6" customWidth="1"/>
    <col min="1331" max="1334" width="1.625" style="6" customWidth="1"/>
    <col min="1335" max="1338" width="2" style="6" customWidth="1"/>
    <col min="1339" max="1339" width="0.75" style="6" customWidth="1"/>
    <col min="1340" max="1341" width="1.625" style="6" customWidth="1"/>
    <col min="1342" max="1343" width="4.125" style="6" bestFit="1" customWidth="1"/>
    <col min="1344" max="1436" width="1.625" style="6" customWidth="1"/>
    <col min="1437" max="1536" width="9" style="6"/>
    <col min="1537" max="1537" width="1.625" style="6" customWidth="1"/>
    <col min="1538" max="1538" width="2.25" style="6" customWidth="1"/>
    <col min="1539" max="1539" width="3.125" style="6" customWidth="1"/>
    <col min="1540" max="1544" width="1.625" style="6" customWidth="1"/>
    <col min="1545" max="1545" width="2.5" style="6" customWidth="1"/>
    <col min="1546" max="1546" width="2.875" style="6" customWidth="1"/>
    <col min="1547" max="1558" width="1.625" style="6" customWidth="1"/>
    <col min="1559" max="1560" width="1.875" style="6" customWidth="1"/>
    <col min="1561" max="1561" width="2" style="6" customWidth="1"/>
    <col min="1562" max="1562" width="2.25" style="6" customWidth="1"/>
    <col min="1563" max="1563" width="1.875" style="6" customWidth="1"/>
    <col min="1564" max="1566" width="2.125" style="6" customWidth="1"/>
    <col min="1567" max="1574" width="1.625" style="6" customWidth="1"/>
    <col min="1575" max="1575" width="1.875" style="6" customWidth="1"/>
    <col min="1576" max="1576" width="1.625" style="6" customWidth="1"/>
    <col min="1577" max="1577" width="2.25" style="6" customWidth="1"/>
    <col min="1578" max="1578" width="1.625" style="6" customWidth="1"/>
    <col min="1579" max="1579" width="2.25" style="6" customWidth="1"/>
    <col min="1580" max="1580" width="1.625" style="6" customWidth="1"/>
    <col min="1581" max="1581" width="3.125" style="6" customWidth="1"/>
    <col min="1582" max="1582" width="2.625" style="6" customWidth="1"/>
    <col min="1583" max="1585" width="1.625" style="6" customWidth="1"/>
    <col min="1586" max="1586" width="4.5" style="6" customWidth="1"/>
    <col min="1587" max="1590" width="1.625" style="6" customWidth="1"/>
    <col min="1591" max="1594" width="2" style="6" customWidth="1"/>
    <col min="1595" max="1595" width="0.75" style="6" customWidth="1"/>
    <col min="1596" max="1597" width="1.625" style="6" customWidth="1"/>
    <col min="1598" max="1599" width="4.125" style="6" bestFit="1" customWidth="1"/>
    <col min="1600" max="1692" width="1.625" style="6" customWidth="1"/>
    <col min="1693" max="1792" width="9" style="6"/>
    <col min="1793" max="1793" width="1.625" style="6" customWidth="1"/>
    <col min="1794" max="1794" width="2.25" style="6" customWidth="1"/>
    <col min="1795" max="1795" width="3.125" style="6" customWidth="1"/>
    <col min="1796" max="1800" width="1.625" style="6" customWidth="1"/>
    <col min="1801" max="1801" width="2.5" style="6" customWidth="1"/>
    <col min="1802" max="1802" width="2.875" style="6" customWidth="1"/>
    <col min="1803" max="1814" width="1.625" style="6" customWidth="1"/>
    <col min="1815" max="1816" width="1.875" style="6" customWidth="1"/>
    <col min="1817" max="1817" width="2" style="6" customWidth="1"/>
    <col min="1818" max="1818" width="2.25" style="6" customWidth="1"/>
    <col min="1819" max="1819" width="1.875" style="6" customWidth="1"/>
    <col min="1820" max="1822" width="2.125" style="6" customWidth="1"/>
    <col min="1823" max="1830" width="1.625" style="6" customWidth="1"/>
    <col min="1831" max="1831" width="1.875" style="6" customWidth="1"/>
    <col min="1832" max="1832" width="1.625" style="6" customWidth="1"/>
    <col min="1833" max="1833" width="2.25" style="6" customWidth="1"/>
    <col min="1834" max="1834" width="1.625" style="6" customWidth="1"/>
    <col min="1835" max="1835" width="2.25" style="6" customWidth="1"/>
    <col min="1836" max="1836" width="1.625" style="6" customWidth="1"/>
    <col min="1837" max="1837" width="3.125" style="6" customWidth="1"/>
    <col min="1838" max="1838" width="2.625" style="6" customWidth="1"/>
    <col min="1839" max="1841" width="1.625" style="6" customWidth="1"/>
    <col min="1842" max="1842" width="4.5" style="6" customWidth="1"/>
    <col min="1843" max="1846" width="1.625" style="6" customWidth="1"/>
    <col min="1847" max="1850" width="2" style="6" customWidth="1"/>
    <col min="1851" max="1851" width="0.75" style="6" customWidth="1"/>
    <col min="1852" max="1853" width="1.625" style="6" customWidth="1"/>
    <col min="1854" max="1855" width="4.125" style="6" bestFit="1" customWidth="1"/>
    <col min="1856" max="1948" width="1.625" style="6" customWidth="1"/>
    <col min="1949" max="2048" width="9" style="6"/>
    <col min="2049" max="2049" width="1.625" style="6" customWidth="1"/>
    <col min="2050" max="2050" width="2.25" style="6" customWidth="1"/>
    <col min="2051" max="2051" width="3.125" style="6" customWidth="1"/>
    <col min="2052" max="2056" width="1.625" style="6" customWidth="1"/>
    <col min="2057" max="2057" width="2.5" style="6" customWidth="1"/>
    <col min="2058" max="2058" width="2.875" style="6" customWidth="1"/>
    <col min="2059" max="2070" width="1.625" style="6" customWidth="1"/>
    <col min="2071" max="2072" width="1.875" style="6" customWidth="1"/>
    <col min="2073" max="2073" width="2" style="6" customWidth="1"/>
    <col min="2074" max="2074" width="2.25" style="6" customWidth="1"/>
    <col min="2075" max="2075" width="1.875" style="6" customWidth="1"/>
    <col min="2076" max="2078" width="2.125" style="6" customWidth="1"/>
    <col min="2079" max="2086" width="1.625" style="6" customWidth="1"/>
    <col min="2087" max="2087" width="1.875" style="6" customWidth="1"/>
    <col min="2088" max="2088" width="1.625" style="6" customWidth="1"/>
    <col min="2089" max="2089" width="2.25" style="6" customWidth="1"/>
    <col min="2090" max="2090" width="1.625" style="6" customWidth="1"/>
    <col min="2091" max="2091" width="2.25" style="6" customWidth="1"/>
    <col min="2092" max="2092" width="1.625" style="6" customWidth="1"/>
    <col min="2093" max="2093" width="3.125" style="6" customWidth="1"/>
    <col min="2094" max="2094" width="2.625" style="6" customWidth="1"/>
    <col min="2095" max="2097" width="1.625" style="6" customWidth="1"/>
    <col min="2098" max="2098" width="4.5" style="6" customWidth="1"/>
    <col min="2099" max="2102" width="1.625" style="6" customWidth="1"/>
    <col min="2103" max="2106" width="2" style="6" customWidth="1"/>
    <col min="2107" max="2107" width="0.75" style="6" customWidth="1"/>
    <col min="2108" max="2109" width="1.625" style="6" customWidth="1"/>
    <col min="2110" max="2111" width="4.125" style="6" bestFit="1" customWidth="1"/>
    <col min="2112" max="2204" width="1.625" style="6" customWidth="1"/>
    <col min="2205" max="2304" width="9" style="6"/>
    <col min="2305" max="2305" width="1.625" style="6" customWidth="1"/>
    <col min="2306" max="2306" width="2.25" style="6" customWidth="1"/>
    <col min="2307" max="2307" width="3.125" style="6" customWidth="1"/>
    <col min="2308" max="2312" width="1.625" style="6" customWidth="1"/>
    <col min="2313" max="2313" width="2.5" style="6" customWidth="1"/>
    <col min="2314" max="2314" width="2.875" style="6" customWidth="1"/>
    <col min="2315" max="2326" width="1.625" style="6" customWidth="1"/>
    <col min="2327" max="2328" width="1.875" style="6" customWidth="1"/>
    <col min="2329" max="2329" width="2" style="6" customWidth="1"/>
    <col min="2330" max="2330" width="2.25" style="6" customWidth="1"/>
    <col min="2331" max="2331" width="1.875" style="6" customWidth="1"/>
    <col min="2332" max="2334" width="2.125" style="6" customWidth="1"/>
    <col min="2335" max="2342" width="1.625" style="6" customWidth="1"/>
    <col min="2343" max="2343" width="1.875" style="6" customWidth="1"/>
    <col min="2344" max="2344" width="1.625" style="6" customWidth="1"/>
    <col min="2345" max="2345" width="2.25" style="6" customWidth="1"/>
    <col min="2346" max="2346" width="1.625" style="6" customWidth="1"/>
    <col min="2347" max="2347" width="2.25" style="6" customWidth="1"/>
    <col min="2348" max="2348" width="1.625" style="6" customWidth="1"/>
    <col min="2349" max="2349" width="3.125" style="6" customWidth="1"/>
    <col min="2350" max="2350" width="2.625" style="6" customWidth="1"/>
    <col min="2351" max="2353" width="1.625" style="6" customWidth="1"/>
    <col min="2354" max="2354" width="4.5" style="6" customWidth="1"/>
    <col min="2355" max="2358" width="1.625" style="6" customWidth="1"/>
    <col min="2359" max="2362" width="2" style="6" customWidth="1"/>
    <col min="2363" max="2363" width="0.75" style="6" customWidth="1"/>
    <col min="2364" max="2365" width="1.625" style="6" customWidth="1"/>
    <col min="2366" max="2367" width="4.125" style="6" bestFit="1" customWidth="1"/>
    <col min="2368" max="2460" width="1.625" style="6" customWidth="1"/>
    <col min="2461" max="2560" width="9" style="6"/>
    <col min="2561" max="2561" width="1.625" style="6" customWidth="1"/>
    <col min="2562" max="2562" width="2.25" style="6" customWidth="1"/>
    <col min="2563" max="2563" width="3.125" style="6" customWidth="1"/>
    <col min="2564" max="2568" width="1.625" style="6" customWidth="1"/>
    <col min="2569" max="2569" width="2.5" style="6" customWidth="1"/>
    <col min="2570" max="2570" width="2.875" style="6" customWidth="1"/>
    <col min="2571" max="2582" width="1.625" style="6" customWidth="1"/>
    <col min="2583" max="2584" width="1.875" style="6" customWidth="1"/>
    <col min="2585" max="2585" width="2" style="6" customWidth="1"/>
    <col min="2586" max="2586" width="2.25" style="6" customWidth="1"/>
    <col min="2587" max="2587" width="1.875" style="6" customWidth="1"/>
    <col min="2588" max="2590" width="2.125" style="6" customWidth="1"/>
    <col min="2591" max="2598" width="1.625" style="6" customWidth="1"/>
    <col min="2599" max="2599" width="1.875" style="6" customWidth="1"/>
    <col min="2600" max="2600" width="1.625" style="6" customWidth="1"/>
    <col min="2601" max="2601" width="2.25" style="6" customWidth="1"/>
    <col min="2602" max="2602" width="1.625" style="6" customWidth="1"/>
    <col min="2603" max="2603" width="2.25" style="6" customWidth="1"/>
    <col min="2604" max="2604" width="1.625" style="6" customWidth="1"/>
    <col min="2605" max="2605" width="3.125" style="6" customWidth="1"/>
    <col min="2606" max="2606" width="2.625" style="6" customWidth="1"/>
    <col min="2607" max="2609" width="1.625" style="6" customWidth="1"/>
    <col min="2610" max="2610" width="4.5" style="6" customWidth="1"/>
    <col min="2611" max="2614" width="1.625" style="6" customWidth="1"/>
    <col min="2615" max="2618" width="2" style="6" customWidth="1"/>
    <col min="2619" max="2619" width="0.75" style="6" customWidth="1"/>
    <col min="2620" max="2621" width="1.625" style="6" customWidth="1"/>
    <col min="2622" max="2623" width="4.125" style="6" bestFit="1" customWidth="1"/>
    <col min="2624" max="2716" width="1.625" style="6" customWidth="1"/>
    <col min="2717" max="2816" width="9" style="6"/>
    <col min="2817" max="2817" width="1.625" style="6" customWidth="1"/>
    <col min="2818" max="2818" width="2.25" style="6" customWidth="1"/>
    <col min="2819" max="2819" width="3.125" style="6" customWidth="1"/>
    <col min="2820" max="2824" width="1.625" style="6" customWidth="1"/>
    <col min="2825" max="2825" width="2.5" style="6" customWidth="1"/>
    <col min="2826" max="2826" width="2.875" style="6" customWidth="1"/>
    <col min="2827" max="2838" width="1.625" style="6" customWidth="1"/>
    <col min="2839" max="2840" width="1.875" style="6" customWidth="1"/>
    <col min="2841" max="2841" width="2" style="6" customWidth="1"/>
    <col min="2842" max="2842" width="2.25" style="6" customWidth="1"/>
    <col min="2843" max="2843" width="1.875" style="6" customWidth="1"/>
    <col min="2844" max="2846" width="2.125" style="6" customWidth="1"/>
    <col min="2847" max="2854" width="1.625" style="6" customWidth="1"/>
    <col min="2855" max="2855" width="1.875" style="6" customWidth="1"/>
    <col min="2856" max="2856" width="1.625" style="6" customWidth="1"/>
    <col min="2857" max="2857" width="2.25" style="6" customWidth="1"/>
    <col min="2858" max="2858" width="1.625" style="6" customWidth="1"/>
    <col min="2859" max="2859" width="2.25" style="6" customWidth="1"/>
    <col min="2860" max="2860" width="1.625" style="6" customWidth="1"/>
    <col min="2861" max="2861" width="3.125" style="6" customWidth="1"/>
    <col min="2862" max="2862" width="2.625" style="6" customWidth="1"/>
    <col min="2863" max="2865" width="1.625" style="6" customWidth="1"/>
    <col min="2866" max="2866" width="4.5" style="6" customWidth="1"/>
    <col min="2867" max="2870" width="1.625" style="6" customWidth="1"/>
    <col min="2871" max="2874" width="2" style="6" customWidth="1"/>
    <col min="2875" max="2875" width="0.75" style="6" customWidth="1"/>
    <col min="2876" max="2877" width="1.625" style="6" customWidth="1"/>
    <col min="2878" max="2879" width="4.125" style="6" bestFit="1" customWidth="1"/>
    <col min="2880" max="2972" width="1.625" style="6" customWidth="1"/>
    <col min="2973" max="3072" width="9" style="6"/>
    <col min="3073" max="3073" width="1.625" style="6" customWidth="1"/>
    <col min="3074" max="3074" width="2.25" style="6" customWidth="1"/>
    <col min="3075" max="3075" width="3.125" style="6" customWidth="1"/>
    <col min="3076" max="3080" width="1.625" style="6" customWidth="1"/>
    <col min="3081" max="3081" width="2.5" style="6" customWidth="1"/>
    <col min="3082" max="3082" width="2.875" style="6" customWidth="1"/>
    <col min="3083" max="3094" width="1.625" style="6" customWidth="1"/>
    <col min="3095" max="3096" width="1.875" style="6" customWidth="1"/>
    <col min="3097" max="3097" width="2" style="6" customWidth="1"/>
    <col min="3098" max="3098" width="2.25" style="6" customWidth="1"/>
    <col min="3099" max="3099" width="1.875" style="6" customWidth="1"/>
    <col min="3100" max="3102" width="2.125" style="6" customWidth="1"/>
    <col min="3103" max="3110" width="1.625" style="6" customWidth="1"/>
    <col min="3111" max="3111" width="1.875" style="6" customWidth="1"/>
    <col min="3112" max="3112" width="1.625" style="6" customWidth="1"/>
    <col min="3113" max="3113" width="2.25" style="6" customWidth="1"/>
    <col min="3114" max="3114" width="1.625" style="6" customWidth="1"/>
    <col min="3115" max="3115" width="2.25" style="6" customWidth="1"/>
    <col min="3116" max="3116" width="1.625" style="6" customWidth="1"/>
    <col min="3117" max="3117" width="3.125" style="6" customWidth="1"/>
    <col min="3118" max="3118" width="2.625" style="6" customWidth="1"/>
    <col min="3119" max="3121" width="1.625" style="6" customWidth="1"/>
    <col min="3122" max="3122" width="4.5" style="6" customWidth="1"/>
    <col min="3123" max="3126" width="1.625" style="6" customWidth="1"/>
    <col min="3127" max="3130" width="2" style="6" customWidth="1"/>
    <col min="3131" max="3131" width="0.75" style="6" customWidth="1"/>
    <col min="3132" max="3133" width="1.625" style="6" customWidth="1"/>
    <col min="3134" max="3135" width="4.125" style="6" bestFit="1" customWidth="1"/>
    <col min="3136" max="3228" width="1.625" style="6" customWidth="1"/>
    <col min="3229" max="3328" width="9" style="6"/>
    <col min="3329" max="3329" width="1.625" style="6" customWidth="1"/>
    <col min="3330" max="3330" width="2.25" style="6" customWidth="1"/>
    <col min="3331" max="3331" width="3.125" style="6" customWidth="1"/>
    <col min="3332" max="3336" width="1.625" style="6" customWidth="1"/>
    <col min="3337" max="3337" width="2.5" style="6" customWidth="1"/>
    <col min="3338" max="3338" width="2.875" style="6" customWidth="1"/>
    <col min="3339" max="3350" width="1.625" style="6" customWidth="1"/>
    <col min="3351" max="3352" width="1.875" style="6" customWidth="1"/>
    <col min="3353" max="3353" width="2" style="6" customWidth="1"/>
    <col min="3354" max="3354" width="2.25" style="6" customWidth="1"/>
    <col min="3355" max="3355" width="1.875" style="6" customWidth="1"/>
    <col min="3356" max="3358" width="2.125" style="6" customWidth="1"/>
    <col min="3359" max="3366" width="1.625" style="6" customWidth="1"/>
    <col min="3367" max="3367" width="1.875" style="6" customWidth="1"/>
    <col min="3368" max="3368" width="1.625" style="6" customWidth="1"/>
    <col min="3369" max="3369" width="2.25" style="6" customWidth="1"/>
    <col min="3370" max="3370" width="1.625" style="6" customWidth="1"/>
    <col min="3371" max="3371" width="2.25" style="6" customWidth="1"/>
    <col min="3372" max="3372" width="1.625" style="6" customWidth="1"/>
    <col min="3373" max="3373" width="3.125" style="6" customWidth="1"/>
    <col min="3374" max="3374" width="2.625" style="6" customWidth="1"/>
    <col min="3375" max="3377" width="1.625" style="6" customWidth="1"/>
    <col min="3378" max="3378" width="4.5" style="6" customWidth="1"/>
    <col min="3379" max="3382" width="1.625" style="6" customWidth="1"/>
    <col min="3383" max="3386" width="2" style="6" customWidth="1"/>
    <col min="3387" max="3387" width="0.75" style="6" customWidth="1"/>
    <col min="3388" max="3389" width="1.625" style="6" customWidth="1"/>
    <col min="3390" max="3391" width="4.125" style="6" bestFit="1" customWidth="1"/>
    <col min="3392" max="3484" width="1.625" style="6" customWidth="1"/>
    <col min="3485" max="3584" width="9" style="6"/>
    <col min="3585" max="3585" width="1.625" style="6" customWidth="1"/>
    <col min="3586" max="3586" width="2.25" style="6" customWidth="1"/>
    <col min="3587" max="3587" width="3.125" style="6" customWidth="1"/>
    <col min="3588" max="3592" width="1.625" style="6" customWidth="1"/>
    <col min="3593" max="3593" width="2.5" style="6" customWidth="1"/>
    <col min="3594" max="3594" width="2.875" style="6" customWidth="1"/>
    <col min="3595" max="3606" width="1.625" style="6" customWidth="1"/>
    <col min="3607" max="3608" width="1.875" style="6" customWidth="1"/>
    <col min="3609" max="3609" width="2" style="6" customWidth="1"/>
    <col min="3610" max="3610" width="2.25" style="6" customWidth="1"/>
    <col min="3611" max="3611" width="1.875" style="6" customWidth="1"/>
    <col min="3612" max="3614" width="2.125" style="6" customWidth="1"/>
    <col min="3615" max="3622" width="1.625" style="6" customWidth="1"/>
    <col min="3623" max="3623" width="1.875" style="6" customWidth="1"/>
    <col min="3624" max="3624" width="1.625" style="6" customWidth="1"/>
    <col min="3625" max="3625" width="2.25" style="6" customWidth="1"/>
    <col min="3626" max="3626" width="1.625" style="6" customWidth="1"/>
    <col min="3627" max="3627" width="2.25" style="6" customWidth="1"/>
    <col min="3628" max="3628" width="1.625" style="6" customWidth="1"/>
    <col min="3629" max="3629" width="3.125" style="6" customWidth="1"/>
    <col min="3630" max="3630" width="2.625" style="6" customWidth="1"/>
    <col min="3631" max="3633" width="1.625" style="6" customWidth="1"/>
    <col min="3634" max="3634" width="4.5" style="6" customWidth="1"/>
    <col min="3635" max="3638" width="1.625" style="6" customWidth="1"/>
    <col min="3639" max="3642" width="2" style="6" customWidth="1"/>
    <col min="3643" max="3643" width="0.75" style="6" customWidth="1"/>
    <col min="3644" max="3645" width="1.625" style="6" customWidth="1"/>
    <col min="3646" max="3647" width="4.125" style="6" bestFit="1" customWidth="1"/>
    <col min="3648" max="3740" width="1.625" style="6" customWidth="1"/>
    <col min="3741" max="3840" width="9" style="6"/>
    <col min="3841" max="3841" width="1.625" style="6" customWidth="1"/>
    <col min="3842" max="3842" width="2.25" style="6" customWidth="1"/>
    <col min="3843" max="3843" width="3.125" style="6" customWidth="1"/>
    <col min="3844" max="3848" width="1.625" style="6" customWidth="1"/>
    <col min="3849" max="3849" width="2.5" style="6" customWidth="1"/>
    <col min="3850" max="3850" width="2.875" style="6" customWidth="1"/>
    <col min="3851" max="3862" width="1.625" style="6" customWidth="1"/>
    <col min="3863" max="3864" width="1.875" style="6" customWidth="1"/>
    <col min="3865" max="3865" width="2" style="6" customWidth="1"/>
    <col min="3866" max="3866" width="2.25" style="6" customWidth="1"/>
    <col min="3867" max="3867" width="1.875" style="6" customWidth="1"/>
    <col min="3868" max="3870" width="2.125" style="6" customWidth="1"/>
    <col min="3871" max="3878" width="1.625" style="6" customWidth="1"/>
    <col min="3879" max="3879" width="1.875" style="6" customWidth="1"/>
    <col min="3880" max="3880" width="1.625" style="6" customWidth="1"/>
    <col min="3881" max="3881" width="2.25" style="6" customWidth="1"/>
    <col min="3882" max="3882" width="1.625" style="6" customWidth="1"/>
    <col min="3883" max="3883" width="2.25" style="6" customWidth="1"/>
    <col min="3884" max="3884" width="1.625" style="6" customWidth="1"/>
    <col min="3885" max="3885" width="3.125" style="6" customWidth="1"/>
    <col min="3886" max="3886" width="2.625" style="6" customWidth="1"/>
    <col min="3887" max="3889" width="1.625" style="6" customWidth="1"/>
    <col min="3890" max="3890" width="4.5" style="6" customWidth="1"/>
    <col min="3891" max="3894" width="1.625" style="6" customWidth="1"/>
    <col min="3895" max="3898" width="2" style="6" customWidth="1"/>
    <col min="3899" max="3899" width="0.75" style="6" customWidth="1"/>
    <col min="3900" max="3901" width="1.625" style="6" customWidth="1"/>
    <col min="3902" max="3903" width="4.125" style="6" bestFit="1" customWidth="1"/>
    <col min="3904" max="3996" width="1.625" style="6" customWidth="1"/>
    <col min="3997" max="4096" width="9" style="6"/>
    <col min="4097" max="4097" width="1.625" style="6" customWidth="1"/>
    <col min="4098" max="4098" width="2.25" style="6" customWidth="1"/>
    <col min="4099" max="4099" width="3.125" style="6" customWidth="1"/>
    <col min="4100" max="4104" width="1.625" style="6" customWidth="1"/>
    <col min="4105" max="4105" width="2.5" style="6" customWidth="1"/>
    <col min="4106" max="4106" width="2.875" style="6" customWidth="1"/>
    <col min="4107" max="4118" width="1.625" style="6" customWidth="1"/>
    <col min="4119" max="4120" width="1.875" style="6" customWidth="1"/>
    <col min="4121" max="4121" width="2" style="6" customWidth="1"/>
    <col min="4122" max="4122" width="2.25" style="6" customWidth="1"/>
    <col min="4123" max="4123" width="1.875" style="6" customWidth="1"/>
    <col min="4124" max="4126" width="2.125" style="6" customWidth="1"/>
    <col min="4127" max="4134" width="1.625" style="6" customWidth="1"/>
    <col min="4135" max="4135" width="1.875" style="6" customWidth="1"/>
    <col min="4136" max="4136" width="1.625" style="6" customWidth="1"/>
    <col min="4137" max="4137" width="2.25" style="6" customWidth="1"/>
    <col min="4138" max="4138" width="1.625" style="6" customWidth="1"/>
    <col min="4139" max="4139" width="2.25" style="6" customWidth="1"/>
    <col min="4140" max="4140" width="1.625" style="6" customWidth="1"/>
    <col min="4141" max="4141" width="3.125" style="6" customWidth="1"/>
    <col min="4142" max="4142" width="2.625" style="6" customWidth="1"/>
    <col min="4143" max="4145" width="1.625" style="6" customWidth="1"/>
    <col min="4146" max="4146" width="4.5" style="6" customWidth="1"/>
    <col min="4147" max="4150" width="1.625" style="6" customWidth="1"/>
    <col min="4151" max="4154" width="2" style="6" customWidth="1"/>
    <col min="4155" max="4155" width="0.75" style="6" customWidth="1"/>
    <col min="4156" max="4157" width="1.625" style="6" customWidth="1"/>
    <col min="4158" max="4159" width="4.125" style="6" bestFit="1" customWidth="1"/>
    <col min="4160" max="4252" width="1.625" style="6" customWidth="1"/>
    <col min="4253" max="4352" width="9" style="6"/>
    <col min="4353" max="4353" width="1.625" style="6" customWidth="1"/>
    <col min="4354" max="4354" width="2.25" style="6" customWidth="1"/>
    <col min="4355" max="4355" width="3.125" style="6" customWidth="1"/>
    <col min="4356" max="4360" width="1.625" style="6" customWidth="1"/>
    <col min="4361" max="4361" width="2.5" style="6" customWidth="1"/>
    <col min="4362" max="4362" width="2.875" style="6" customWidth="1"/>
    <col min="4363" max="4374" width="1.625" style="6" customWidth="1"/>
    <col min="4375" max="4376" width="1.875" style="6" customWidth="1"/>
    <col min="4377" max="4377" width="2" style="6" customWidth="1"/>
    <col min="4378" max="4378" width="2.25" style="6" customWidth="1"/>
    <col min="4379" max="4379" width="1.875" style="6" customWidth="1"/>
    <col min="4380" max="4382" width="2.125" style="6" customWidth="1"/>
    <col min="4383" max="4390" width="1.625" style="6" customWidth="1"/>
    <col min="4391" max="4391" width="1.875" style="6" customWidth="1"/>
    <col min="4392" max="4392" width="1.625" style="6" customWidth="1"/>
    <col min="4393" max="4393" width="2.25" style="6" customWidth="1"/>
    <col min="4394" max="4394" width="1.625" style="6" customWidth="1"/>
    <col min="4395" max="4395" width="2.25" style="6" customWidth="1"/>
    <col min="4396" max="4396" width="1.625" style="6" customWidth="1"/>
    <col min="4397" max="4397" width="3.125" style="6" customWidth="1"/>
    <col min="4398" max="4398" width="2.625" style="6" customWidth="1"/>
    <col min="4399" max="4401" width="1.625" style="6" customWidth="1"/>
    <col min="4402" max="4402" width="4.5" style="6" customWidth="1"/>
    <col min="4403" max="4406" width="1.625" style="6" customWidth="1"/>
    <col min="4407" max="4410" width="2" style="6" customWidth="1"/>
    <col min="4411" max="4411" width="0.75" style="6" customWidth="1"/>
    <col min="4412" max="4413" width="1.625" style="6" customWidth="1"/>
    <col min="4414" max="4415" width="4.125" style="6" bestFit="1" customWidth="1"/>
    <col min="4416" max="4508" width="1.625" style="6" customWidth="1"/>
    <col min="4509" max="4608" width="9" style="6"/>
    <col min="4609" max="4609" width="1.625" style="6" customWidth="1"/>
    <col min="4610" max="4610" width="2.25" style="6" customWidth="1"/>
    <col min="4611" max="4611" width="3.125" style="6" customWidth="1"/>
    <col min="4612" max="4616" width="1.625" style="6" customWidth="1"/>
    <col min="4617" max="4617" width="2.5" style="6" customWidth="1"/>
    <col min="4618" max="4618" width="2.875" style="6" customWidth="1"/>
    <col min="4619" max="4630" width="1.625" style="6" customWidth="1"/>
    <col min="4631" max="4632" width="1.875" style="6" customWidth="1"/>
    <col min="4633" max="4633" width="2" style="6" customWidth="1"/>
    <col min="4634" max="4634" width="2.25" style="6" customWidth="1"/>
    <col min="4635" max="4635" width="1.875" style="6" customWidth="1"/>
    <col min="4636" max="4638" width="2.125" style="6" customWidth="1"/>
    <col min="4639" max="4646" width="1.625" style="6" customWidth="1"/>
    <col min="4647" max="4647" width="1.875" style="6" customWidth="1"/>
    <col min="4648" max="4648" width="1.625" style="6" customWidth="1"/>
    <col min="4649" max="4649" width="2.25" style="6" customWidth="1"/>
    <col min="4650" max="4650" width="1.625" style="6" customWidth="1"/>
    <col min="4651" max="4651" width="2.25" style="6" customWidth="1"/>
    <col min="4652" max="4652" width="1.625" style="6" customWidth="1"/>
    <col min="4653" max="4653" width="3.125" style="6" customWidth="1"/>
    <col min="4654" max="4654" width="2.625" style="6" customWidth="1"/>
    <col min="4655" max="4657" width="1.625" style="6" customWidth="1"/>
    <col min="4658" max="4658" width="4.5" style="6" customWidth="1"/>
    <col min="4659" max="4662" width="1.625" style="6" customWidth="1"/>
    <col min="4663" max="4666" width="2" style="6" customWidth="1"/>
    <col min="4667" max="4667" width="0.75" style="6" customWidth="1"/>
    <col min="4668" max="4669" width="1.625" style="6" customWidth="1"/>
    <col min="4670" max="4671" width="4.125" style="6" bestFit="1" customWidth="1"/>
    <col min="4672" max="4764" width="1.625" style="6" customWidth="1"/>
    <col min="4765" max="4864" width="9" style="6"/>
    <col min="4865" max="4865" width="1.625" style="6" customWidth="1"/>
    <col min="4866" max="4866" width="2.25" style="6" customWidth="1"/>
    <col min="4867" max="4867" width="3.125" style="6" customWidth="1"/>
    <col min="4868" max="4872" width="1.625" style="6" customWidth="1"/>
    <col min="4873" max="4873" width="2.5" style="6" customWidth="1"/>
    <col min="4874" max="4874" width="2.875" style="6" customWidth="1"/>
    <col min="4875" max="4886" width="1.625" style="6" customWidth="1"/>
    <col min="4887" max="4888" width="1.875" style="6" customWidth="1"/>
    <col min="4889" max="4889" width="2" style="6" customWidth="1"/>
    <col min="4890" max="4890" width="2.25" style="6" customWidth="1"/>
    <col min="4891" max="4891" width="1.875" style="6" customWidth="1"/>
    <col min="4892" max="4894" width="2.125" style="6" customWidth="1"/>
    <col min="4895" max="4902" width="1.625" style="6" customWidth="1"/>
    <col min="4903" max="4903" width="1.875" style="6" customWidth="1"/>
    <col min="4904" max="4904" width="1.625" style="6" customWidth="1"/>
    <col min="4905" max="4905" width="2.25" style="6" customWidth="1"/>
    <col min="4906" max="4906" width="1.625" style="6" customWidth="1"/>
    <col min="4907" max="4907" width="2.25" style="6" customWidth="1"/>
    <col min="4908" max="4908" width="1.625" style="6" customWidth="1"/>
    <col min="4909" max="4909" width="3.125" style="6" customWidth="1"/>
    <col min="4910" max="4910" width="2.625" style="6" customWidth="1"/>
    <col min="4911" max="4913" width="1.625" style="6" customWidth="1"/>
    <col min="4914" max="4914" width="4.5" style="6" customWidth="1"/>
    <col min="4915" max="4918" width="1.625" style="6" customWidth="1"/>
    <col min="4919" max="4922" width="2" style="6" customWidth="1"/>
    <col min="4923" max="4923" width="0.75" style="6" customWidth="1"/>
    <col min="4924" max="4925" width="1.625" style="6" customWidth="1"/>
    <col min="4926" max="4927" width="4.125" style="6" bestFit="1" customWidth="1"/>
    <col min="4928" max="5020" width="1.625" style="6" customWidth="1"/>
    <col min="5021" max="5120" width="9" style="6"/>
    <col min="5121" max="5121" width="1.625" style="6" customWidth="1"/>
    <col min="5122" max="5122" width="2.25" style="6" customWidth="1"/>
    <col min="5123" max="5123" width="3.125" style="6" customWidth="1"/>
    <col min="5124" max="5128" width="1.625" style="6" customWidth="1"/>
    <col min="5129" max="5129" width="2.5" style="6" customWidth="1"/>
    <col min="5130" max="5130" width="2.875" style="6" customWidth="1"/>
    <col min="5131" max="5142" width="1.625" style="6" customWidth="1"/>
    <col min="5143" max="5144" width="1.875" style="6" customWidth="1"/>
    <col min="5145" max="5145" width="2" style="6" customWidth="1"/>
    <col min="5146" max="5146" width="2.25" style="6" customWidth="1"/>
    <col min="5147" max="5147" width="1.875" style="6" customWidth="1"/>
    <col min="5148" max="5150" width="2.125" style="6" customWidth="1"/>
    <col min="5151" max="5158" width="1.625" style="6" customWidth="1"/>
    <col min="5159" max="5159" width="1.875" style="6" customWidth="1"/>
    <col min="5160" max="5160" width="1.625" style="6" customWidth="1"/>
    <col min="5161" max="5161" width="2.25" style="6" customWidth="1"/>
    <col min="5162" max="5162" width="1.625" style="6" customWidth="1"/>
    <col min="5163" max="5163" width="2.25" style="6" customWidth="1"/>
    <col min="5164" max="5164" width="1.625" style="6" customWidth="1"/>
    <col min="5165" max="5165" width="3.125" style="6" customWidth="1"/>
    <col min="5166" max="5166" width="2.625" style="6" customWidth="1"/>
    <col min="5167" max="5169" width="1.625" style="6" customWidth="1"/>
    <col min="5170" max="5170" width="4.5" style="6" customWidth="1"/>
    <col min="5171" max="5174" width="1.625" style="6" customWidth="1"/>
    <col min="5175" max="5178" width="2" style="6" customWidth="1"/>
    <col min="5179" max="5179" width="0.75" style="6" customWidth="1"/>
    <col min="5180" max="5181" width="1.625" style="6" customWidth="1"/>
    <col min="5182" max="5183" width="4.125" style="6" bestFit="1" customWidth="1"/>
    <col min="5184" max="5276" width="1.625" style="6" customWidth="1"/>
    <col min="5277" max="5376" width="9" style="6"/>
    <col min="5377" max="5377" width="1.625" style="6" customWidth="1"/>
    <col min="5378" max="5378" width="2.25" style="6" customWidth="1"/>
    <col min="5379" max="5379" width="3.125" style="6" customWidth="1"/>
    <col min="5380" max="5384" width="1.625" style="6" customWidth="1"/>
    <col min="5385" max="5385" width="2.5" style="6" customWidth="1"/>
    <col min="5386" max="5386" width="2.875" style="6" customWidth="1"/>
    <col min="5387" max="5398" width="1.625" style="6" customWidth="1"/>
    <col min="5399" max="5400" width="1.875" style="6" customWidth="1"/>
    <col min="5401" max="5401" width="2" style="6" customWidth="1"/>
    <col min="5402" max="5402" width="2.25" style="6" customWidth="1"/>
    <col min="5403" max="5403" width="1.875" style="6" customWidth="1"/>
    <col min="5404" max="5406" width="2.125" style="6" customWidth="1"/>
    <col min="5407" max="5414" width="1.625" style="6" customWidth="1"/>
    <col min="5415" max="5415" width="1.875" style="6" customWidth="1"/>
    <col min="5416" max="5416" width="1.625" style="6" customWidth="1"/>
    <col min="5417" max="5417" width="2.25" style="6" customWidth="1"/>
    <col min="5418" max="5418" width="1.625" style="6" customWidth="1"/>
    <col min="5419" max="5419" width="2.25" style="6" customWidth="1"/>
    <col min="5420" max="5420" width="1.625" style="6" customWidth="1"/>
    <col min="5421" max="5421" width="3.125" style="6" customWidth="1"/>
    <col min="5422" max="5422" width="2.625" style="6" customWidth="1"/>
    <col min="5423" max="5425" width="1.625" style="6" customWidth="1"/>
    <col min="5426" max="5426" width="4.5" style="6" customWidth="1"/>
    <col min="5427" max="5430" width="1.625" style="6" customWidth="1"/>
    <col min="5431" max="5434" width="2" style="6" customWidth="1"/>
    <col min="5435" max="5435" width="0.75" style="6" customWidth="1"/>
    <col min="5436" max="5437" width="1.625" style="6" customWidth="1"/>
    <col min="5438" max="5439" width="4.125" style="6" bestFit="1" customWidth="1"/>
    <col min="5440" max="5532" width="1.625" style="6" customWidth="1"/>
    <col min="5533" max="5632" width="9" style="6"/>
    <col min="5633" max="5633" width="1.625" style="6" customWidth="1"/>
    <col min="5634" max="5634" width="2.25" style="6" customWidth="1"/>
    <col min="5635" max="5635" width="3.125" style="6" customWidth="1"/>
    <col min="5636" max="5640" width="1.625" style="6" customWidth="1"/>
    <col min="5641" max="5641" width="2.5" style="6" customWidth="1"/>
    <col min="5642" max="5642" width="2.875" style="6" customWidth="1"/>
    <col min="5643" max="5654" width="1.625" style="6" customWidth="1"/>
    <col min="5655" max="5656" width="1.875" style="6" customWidth="1"/>
    <col min="5657" max="5657" width="2" style="6" customWidth="1"/>
    <col min="5658" max="5658" width="2.25" style="6" customWidth="1"/>
    <col min="5659" max="5659" width="1.875" style="6" customWidth="1"/>
    <col min="5660" max="5662" width="2.125" style="6" customWidth="1"/>
    <col min="5663" max="5670" width="1.625" style="6" customWidth="1"/>
    <col min="5671" max="5671" width="1.875" style="6" customWidth="1"/>
    <col min="5672" max="5672" width="1.625" style="6" customWidth="1"/>
    <col min="5673" max="5673" width="2.25" style="6" customWidth="1"/>
    <col min="5674" max="5674" width="1.625" style="6" customWidth="1"/>
    <col min="5675" max="5675" width="2.25" style="6" customWidth="1"/>
    <col min="5676" max="5676" width="1.625" style="6" customWidth="1"/>
    <col min="5677" max="5677" width="3.125" style="6" customWidth="1"/>
    <col min="5678" max="5678" width="2.625" style="6" customWidth="1"/>
    <col min="5679" max="5681" width="1.625" style="6" customWidth="1"/>
    <col min="5682" max="5682" width="4.5" style="6" customWidth="1"/>
    <col min="5683" max="5686" width="1.625" style="6" customWidth="1"/>
    <col min="5687" max="5690" width="2" style="6" customWidth="1"/>
    <col min="5691" max="5691" width="0.75" style="6" customWidth="1"/>
    <col min="5692" max="5693" width="1.625" style="6" customWidth="1"/>
    <col min="5694" max="5695" width="4.125" style="6" bestFit="1" customWidth="1"/>
    <col min="5696" max="5788" width="1.625" style="6" customWidth="1"/>
    <col min="5789" max="5888" width="9" style="6"/>
    <col min="5889" max="5889" width="1.625" style="6" customWidth="1"/>
    <col min="5890" max="5890" width="2.25" style="6" customWidth="1"/>
    <col min="5891" max="5891" width="3.125" style="6" customWidth="1"/>
    <col min="5892" max="5896" width="1.625" style="6" customWidth="1"/>
    <col min="5897" max="5897" width="2.5" style="6" customWidth="1"/>
    <col min="5898" max="5898" width="2.875" style="6" customWidth="1"/>
    <col min="5899" max="5910" width="1.625" style="6" customWidth="1"/>
    <col min="5911" max="5912" width="1.875" style="6" customWidth="1"/>
    <col min="5913" max="5913" width="2" style="6" customWidth="1"/>
    <col min="5914" max="5914" width="2.25" style="6" customWidth="1"/>
    <col min="5915" max="5915" width="1.875" style="6" customWidth="1"/>
    <col min="5916" max="5918" width="2.125" style="6" customWidth="1"/>
    <col min="5919" max="5926" width="1.625" style="6" customWidth="1"/>
    <col min="5927" max="5927" width="1.875" style="6" customWidth="1"/>
    <col min="5928" max="5928" width="1.625" style="6" customWidth="1"/>
    <col min="5929" max="5929" width="2.25" style="6" customWidth="1"/>
    <col min="5930" max="5930" width="1.625" style="6" customWidth="1"/>
    <col min="5931" max="5931" width="2.25" style="6" customWidth="1"/>
    <col min="5932" max="5932" width="1.625" style="6" customWidth="1"/>
    <col min="5933" max="5933" width="3.125" style="6" customWidth="1"/>
    <col min="5934" max="5934" width="2.625" style="6" customWidth="1"/>
    <col min="5935" max="5937" width="1.625" style="6" customWidth="1"/>
    <col min="5938" max="5938" width="4.5" style="6" customWidth="1"/>
    <col min="5939" max="5942" width="1.625" style="6" customWidth="1"/>
    <col min="5943" max="5946" width="2" style="6" customWidth="1"/>
    <col min="5947" max="5947" width="0.75" style="6" customWidth="1"/>
    <col min="5948" max="5949" width="1.625" style="6" customWidth="1"/>
    <col min="5950" max="5951" width="4.125" style="6" bestFit="1" customWidth="1"/>
    <col min="5952" max="6044" width="1.625" style="6" customWidth="1"/>
    <col min="6045" max="6144" width="9" style="6"/>
    <col min="6145" max="6145" width="1.625" style="6" customWidth="1"/>
    <col min="6146" max="6146" width="2.25" style="6" customWidth="1"/>
    <col min="6147" max="6147" width="3.125" style="6" customWidth="1"/>
    <col min="6148" max="6152" width="1.625" style="6" customWidth="1"/>
    <col min="6153" max="6153" width="2.5" style="6" customWidth="1"/>
    <col min="6154" max="6154" width="2.875" style="6" customWidth="1"/>
    <col min="6155" max="6166" width="1.625" style="6" customWidth="1"/>
    <col min="6167" max="6168" width="1.875" style="6" customWidth="1"/>
    <col min="6169" max="6169" width="2" style="6" customWidth="1"/>
    <col min="6170" max="6170" width="2.25" style="6" customWidth="1"/>
    <col min="6171" max="6171" width="1.875" style="6" customWidth="1"/>
    <col min="6172" max="6174" width="2.125" style="6" customWidth="1"/>
    <col min="6175" max="6182" width="1.625" style="6" customWidth="1"/>
    <col min="6183" max="6183" width="1.875" style="6" customWidth="1"/>
    <col min="6184" max="6184" width="1.625" style="6" customWidth="1"/>
    <col min="6185" max="6185" width="2.25" style="6" customWidth="1"/>
    <col min="6186" max="6186" width="1.625" style="6" customWidth="1"/>
    <col min="6187" max="6187" width="2.25" style="6" customWidth="1"/>
    <col min="6188" max="6188" width="1.625" style="6" customWidth="1"/>
    <col min="6189" max="6189" width="3.125" style="6" customWidth="1"/>
    <col min="6190" max="6190" width="2.625" style="6" customWidth="1"/>
    <col min="6191" max="6193" width="1.625" style="6" customWidth="1"/>
    <col min="6194" max="6194" width="4.5" style="6" customWidth="1"/>
    <col min="6195" max="6198" width="1.625" style="6" customWidth="1"/>
    <col min="6199" max="6202" width="2" style="6" customWidth="1"/>
    <col min="6203" max="6203" width="0.75" style="6" customWidth="1"/>
    <col min="6204" max="6205" width="1.625" style="6" customWidth="1"/>
    <col min="6206" max="6207" width="4.125" style="6" bestFit="1" customWidth="1"/>
    <col min="6208" max="6300" width="1.625" style="6" customWidth="1"/>
    <col min="6301" max="6400" width="9" style="6"/>
    <col min="6401" max="6401" width="1.625" style="6" customWidth="1"/>
    <col min="6402" max="6402" width="2.25" style="6" customWidth="1"/>
    <col min="6403" max="6403" width="3.125" style="6" customWidth="1"/>
    <col min="6404" max="6408" width="1.625" style="6" customWidth="1"/>
    <col min="6409" max="6409" width="2.5" style="6" customWidth="1"/>
    <col min="6410" max="6410" width="2.875" style="6" customWidth="1"/>
    <col min="6411" max="6422" width="1.625" style="6" customWidth="1"/>
    <col min="6423" max="6424" width="1.875" style="6" customWidth="1"/>
    <col min="6425" max="6425" width="2" style="6" customWidth="1"/>
    <col min="6426" max="6426" width="2.25" style="6" customWidth="1"/>
    <col min="6427" max="6427" width="1.875" style="6" customWidth="1"/>
    <col min="6428" max="6430" width="2.125" style="6" customWidth="1"/>
    <col min="6431" max="6438" width="1.625" style="6" customWidth="1"/>
    <col min="6439" max="6439" width="1.875" style="6" customWidth="1"/>
    <col min="6440" max="6440" width="1.625" style="6" customWidth="1"/>
    <col min="6441" max="6441" width="2.25" style="6" customWidth="1"/>
    <col min="6442" max="6442" width="1.625" style="6" customWidth="1"/>
    <col min="6443" max="6443" width="2.25" style="6" customWidth="1"/>
    <col min="6444" max="6444" width="1.625" style="6" customWidth="1"/>
    <col min="6445" max="6445" width="3.125" style="6" customWidth="1"/>
    <col min="6446" max="6446" width="2.625" style="6" customWidth="1"/>
    <col min="6447" max="6449" width="1.625" style="6" customWidth="1"/>
    <col min="6450" max="6450" width="4.5" style="6" customWidth="1"/>
    <col min="6451" max="6454" width="1.625" style="6" customWidth="1"/>
    <col min="6455" max="6458" width="2" style="6" customWidth="1"/>
    <col min="6459" max="6459" width="0.75" style="6" customWidth="1"/>
    <col min="6460" max="6461" width="1.625" style="6" customWidth="1"/>
    <col min="6462" max="6463" width="4.125" style="6" bestFit="1" customWidth="1"/>
    <col min="6464" max="6556" width="1.625" style="6" customWidth="1"/>
    <col min="6557" max="6656" width="9" style="6"/>
    <col min="6657" max="6657" width="1.625" style="6" customWidth="1"/>
    <col min="6658" max="6658" width="2.25" style="6" customWidth="1"/>
    <col min="6659" max="6659" width="3.125" style="6" customWidth="1"/>
    <col min="6660" max="6664" width="1.625" style="6" customWidth="1"/>
    <col min="6665" max="6665" width="2.5" style="6" customWidth="1"/>
    <col min="6666" max="6666" width="2.875" style="6" customWidth="1"/>
    <col min="6667" max="6678" width="1.625" style="6" customWidth="1"/>
    <col min="6679" max="6680" width="1.875" style="6" customWidth="1"/>
    <col min="6681" max="6681" width="2" style="6" customWidth="1"/>
    <col min="6682" max="6682" width="2.25" style="6" customWidth="1"/>
    <col min="6683" max="6683" width="1.875" style="6" customWidth="1"/>
    <col min="6684" max="6686" width="2.125" style="6" customWidth="1"/>
    <col min="6687" max="6694" width="1.625" style="6" customWidth="1"/>
    <col min="6695" max="6695" width="1.875" style="6" customWidth="1"/>
    <col min="6696" max="6696" width="1.625" style="6" customWidth="1"/>
    <col min="6697" max="6697" width="2.25" style="6" customWidth="1"/>
    <col min="6698" max="6698" width="1.625" style="6" customWidth="1"/>
    <col min="6699" max="6699" width="2.25" style="6" customWidth="1"/>
    <col min="6700" max="6700" width="1.625" style="6" customWidth="1"/>
    <col min="6701" max="6701" width="3.125" style="6" customWidth="1"/>
    <col min="6702" max="6702" width="2.625" style="6" customWidth="1"/>
    <col min="6703" max="6705" width="1.625" style="6" customWidth="1"/>
    <col min="6706" max="6706" width="4.5" style="6" customWidth="1"/>
    <col min="6707" max="6710" width="1.625" style="6" customWidth="1"/>
    <col min="6711" max="6714" width="2" style="6" customWidth="1"/>
    <col min="6715" max="6715" width="0.75" style="6" customWidth="1"/>
    <col min="6716" max="6717" width="1.625" style="6" customWidth="1"/>
    <col min="6718" max="6719" width="4.125" style="6" bestFit="1" customWidth="1"/>
    <col min="6720" max="6812" width="1.625" style="6" customWidth="1"/>
    <col min="6813" max="6912" width="9" style="6"/>
    <col min="6913" max="6913" width="1.625" style="6" customWidth="1"/>
    <col min="6914" max="6914" width="2.25" style="6" customWidth="1"/>
    <col min="6915" max="6915" width="3.125" style="6" customWidth="1"/>
    <col min="6916" max="6920" width="1.625" style="6" customWidth="1"/>
    <col min="6921" max="6921" width="2.5" style="6" customWidth="1"/>
    <col min="6922" max="6922" width="2.875" style="6" customWidth="1"/>
    <col min="6923" max="6934" width="1.625" style="6" customWidth="1"/>
    <col min="6935" max="6936" width="1.875" style="6" customWidth="1"/>
    <col min="6937" max="6937" width="2" style="6" customWidth="1"/>
    <col min="6938" max="6938" width="2.25" style="6" customWidth="1"/>
    <col min="6939" max="6939" width="1.875" style="6" customWidth="1"/>
    <col min="6940" max="6942" width="2.125" style="6" customWidth="1"/>
    <col min="6943" max="6950" width="1.625" style="6" customWidth="1"/>
    <col min="6951" max="6951" width="1.875" style="6" customWidth="1"/>
    <col min="6952" max="6952" width="1.625" style="6" customWidth="1"/>
    <col min="6953" max="6953" width="2.25" style="6" customWidth="1"/>
    <col min="6954" max="6954" width="1.625" style="6" customWidth="1"/>
    <col min="6955" max="6955" width="2.25" style="6" customWidth="1"/>
    <col min="6956" max="6956" width="1.625" style="6" customWidth="1"/>
    <col min="6957" max="6957" width="3.125" style="6" customWidth="1"/>
    <col min="6958" max="6958" width="2.625" style="6" customWidth="1"/>
    <col min="6959" max="6961" width="1.625" style="6" customWidth="1"/>
    <col min="6962" max="6962" width="4.5" style="6" customWidth="1"/>
    <col min="6963" max="6966" width="1.625" style="6" customWidth="1"/>
    <col min="6967" max="6970" width="2" style="6" customWidth="1"/>
    <col min="6971" max="6971" width="0.75" style="6" customWidth="1"/>
    <col min="6972" max="6973" width="1.625" style="6" customWidth="1"/>
    <col min="6974" max="6975" width="4.125" style="6" bestFit="1" customWidth="1"/>
    <col min="6976" max="7068" width="1.625" style="6" customWidth="1"/>
    <col min="7069" max="7168" width="9" style="6"/>
    <col min="7169" max="7169" width="1.625" style="6" customWidth="1"/>
    <col min="7170" max="7170" width="2.25" style="6" customWidth="1"/>
    <col min="7171" max="7171" width="3.125" style="6" customWidth="1"/>
    <col min="7172" max="7176" width="1.625" style="6" customWidth="1"/>
    <col min="7177" max="7177" width="2.5" style="6" customWidth="1"/>
    <col min="7178" max="7178" width="2.875" style="6" customWidth="1"/>
    <col min="7179" max="7190" width="1.625" style="6" customWidth="1"/>
    <col min="7191" max="7192" width="1.875" style="6" customWidth="1"/>
    <col min="7193" max="7193" width="2" style="6" customWidth="1"/>
    <col min="7194" max="7194" width="2.25" style="6" customWidth="1"/>
    <col min="7195" max="7195" width="1.875" style="6" customWidth="1"/>
    <col min="7196" max="7198" width="2.125" style="6" customWidth="1"/>
    <col min="7199" max="7206" width="1.625" style="6" customWidth="1"/>
    <col min="7207" max="7207" width="1.875" style="6" customWidth="1"/>
    <col min="7208" max="7208" width="1.625" style="6" customWidth="1"/>
    <col min="7209" max="7209" width="2.25" style="6" customWidth="1"/>
    <col min="7210" max="7210" width="1.625" style="6" customWidth="1"/>
    <col min="7211" max="7211" width="2.25" style="6" customWidth="1"/>
    <col min="7212" max="7212" width="1.625" style="6" customWidth="1"/>
    <col min="7213" max="7213" width="3.125" style="6" customWidth="1"/>
    <col min="7214" max="7214" width="2.625" style="6" customWidth="1"/>
    <col min="7215" max="7217" width="1.625" style="6" customWidth="1"/>
    <col min="7218" max="7218" width="4.5" style="6" customWidth="1"/>
    <col min="7219" max="7222" width="1.625" style="6" customWidth="1"/>
    <col min="7223" max="7226" width="2" style="6" customWidth="1"/>
    <col min="7227" max="7227" width="0.75" style="6" customWidth="1"/>
    <col min="7228" max="7229" width="1.625" style="6" customWidth="1"/>
    <col min="7230" max="7231" width="4.125" style="6" bestFit="1" customWidth="1"/>
    <col min="7232" max="7324" width="1.625" style="6" customWidth="1"/>
    <col min="7325" max="7424" width="9" style="6"/>
    <col min="7425" max="7425" width="1.625" style="6" customWidth="1"/>
    <col min="7426" max="7426" width="2.25" style="6" customWidth="1"/>
    <col min="7427" max="7427" width="3.125" style="6" customWidth="1"/>
    <col min="7428" max="7432" width="1.625" style="6" customWidth="1"/>
    <col min="7433" max="7433" width="2.5" style="6" customWidth="1"/>
    <col min="7434" max="7434" width="2.875" style="6" customWidth="1"/>
    <col min="7435" max="7446" width="1.625" style="6" customWidth="1"/>
    <col min="7447" max="7448" width="1.875" style="6" customWidth="1"/>
    <col min="7449" max="7449" width="2" style="6" customWidth="1"/>
    <col min="7450" max="7450" width="2.25" style="6" customWidth="1"/>
    <col min="7451" max="7451" width="1.875" style="6" customWidth="1"/>
    <col min="7452" max="7454" width="2.125" style="6" customWidth="1"/>
    <col min="7455" max="7462" width="1.625" style="6" customWidth="1"/>
    <col min="7463" max="7463" width="1.875" style="6" customWidth="1"/>
    <col min="7464" max="7464" width="1.625" style="6" customWidth="1"/>
    <col min="7465" max="7465" width="2.25" style="6" customWidth="1"/>
    <col min="7466" max="7466" width="1.625" style="6" customWidth="1"/>
    <col min="7467" max="7467" width="2.25" style="6" customWidth="1"/>
    <col min="7468" max="7468" width="1.625" style="6" customWidth="1"/>
    <col min="7469" max="7469" width="3.125" style="6" customWidth="1"/>
    <col min="7470" max="7470" width="2.625" style="6" customWidth="1"/>
    <col min="7471" max="7473" width="1.625" style="6" customWidth="1"/>
    <col min="7474" max="7474" width="4.5" style="6" customWidth="1"/>
    <col min="7475" max="7478" width="1.625" style="6" customWidth="1"/>
    <col min="7479" max="7482" width="2" style="6" customWidth="1"/>
    <col min="7483" max="7483" width="0.75" style="6" customWidth="1"/>
    <col min="7484" max="7485" width="1.625" style="6" customWidth="1"/>
    <col min="7486" max="7487" width="4.125" style="6" bestFit="1" customWidth="1"/>
    <col min="7488" max="7580" width="1.625" style="6" customWidth="1"/>
    <col min="7581" max="7680" width="9" style="6"/>
    <col min="7681" max="7681" width="1.625" style="6" customWidth="1"/>
    <col min="7682" max="7682" width="2.25" style="6" customWidth="1"/>
    <col min="7683" max="7683" width="3.125" style="6" customWidth="1"/>
    <col min="7684" max="7688" width="1.625" style="6" customWidth="1"/>
    <col min="7689" max="7689" width="2.5" style="6" customWidth="1"/>
    <col min="7690" max="7690" width="2.875" style="6" customWidth="1"/>
    <col min="7691" max="7702" width="1.625" style="6" customWidth="1"/>
    <col min="7703" max="7704" width="1.875" style="6" customWidth="1"/>
    <col min="7705" max="7705" width="2" style="6" customWidth="1"/>
    <col min="7706" max="7706" width="2.25" style="6" customWidth="1"/>
    <col min="7707" max="7707" width="1.875" style="6" customWidth="1"/>
    <col min="7708" max="7710" width="2.125" style="6" customWidth="1"/>
    <col min="7711" max="7718" width="1.625" style="6" customWidth="1"/>
    <col min="7719" max="7719" width="1.875" style="6" customWidth="1"/>
    <col min="7720" max="7720" width="1.625" style="6" customWidth="1"/>
    <col min="7721" max="7721" width="2.25" style="6" customWidth="1"/>
    <col min="7722" max="7722" width="1.625" style="6" customWidth="1"/>
    <col min="7723" max="7723" width="2.25" style="6" customWidth="1"/>
    <col min="7724" max="7724" width="1.625" style="6" customWidth="1"/>
    <col min="7725" max="7725" width="3.125" style="6" customWidth="1"/>
    <col min="7726" max="7726" width="2.625" style="6" customWidth="1"/>
    <col min="7727" max="7729" width="1.625" style="6" customWidth="1"/>
    <col min="7730" max="7730" width="4.5" style="6" customWidth="1"/>
    <col min="7731" max="7734" width="1.625" style="6" customWidth="1"/>
    <col min="7735" max="7738" width="2" style="6" customWidth="1"/>
    <col min="7739" max="7739" width="0.75" style="6" customWidth="1"/>
    <col min="7740" max="7741" width="1.625" style="6" customWidth="1"/>
    <col min="7742" max="7743" width="4.125" style="6" bestFit="1" customWidth="1"/>
    <col min="7744" max="7836" width="1.625" style="6" customWidth="1"/>
    <col min="7837" max="7936" width="9" style="6"/>
    <col min="7937" max="7937" width="1.625" style="6" customWidth="1"/>
    <col min="7938" max="7938" width="2.25" style="6" customWidth="1"/>
    <col min="7939" max="7939" width="3.125" style="6" customWidth="1"/>
    <col min="7940" max="7944" width="1.625" style="6" customWidth="1"/>
    <col min="7945" max="7945" width="2.5" style="6" customWidth="1"/>
    <col min="7946" max="7946" width="2.875" style="6" customWidth="1"/>
    <col min="7947" max="7958" width="1.625" style="6" customWidth="1"/>
    <col min="7959" max="7960" width="1.875" style="6" customWidth="1"/>
    <col min="7961" max="7961" width="2" style="6" customWidth="1"/>
    <col min="7962" max="7962" width="2.25" style="6" customWidth="1"/>
    <col min="7963" max="7963" width="1.875" style="6" customWidth="1"/>
    <col min="7964" max="7966" width="2.125" style="6" customWidth="1"/>
    <col min="7967" max="7974" width="1.625" style="6" customWidth="1"/>
    <col min="7975" max="7975" width="1.875" style="6" customWidth="1"/>
    <col min="7976" max="7976" width="1.625" style="6" customWidth="1"/>
    <col min="7977" max="7977" width="2.25" style="6" customWidth="1"/>
    <col min="7978" max="7978" width="1.625" style="6" customWidth="1"/>
    <col min="7979" max="7979" width="2.25" style="6" customWidth="1"/>
    <col min="7980" max="7980" width="1.625" style="6" customWidth="1"/>
    <col min="7981" max="7981" width="3.125" style="6" customWidth="1"/>
    <col min="7982" max="7982" width="2.625" style="6" customWidth="1"/>
    <col min="7983" max="7985" width="1.625" style="6" customWidth="1"/>
    <col min="7986" max="7986" width="4.5" style="6" customWidth="1"/>
    <col min="7987" max="7990" width="1.625" style="6" customWidth="1"/>
    <col min="7991" max="7994" width="2" style="6" customWidth="1"/>
    <col min="7995" max="7995" width="0.75" style="6" customWidth="1"/>
    <col min="7996" max="7997" width="1.625" style="6" customWidth="1"/>
    <col min="7998" max="7999" width="4.125" style="6" bestFit="1" customWidth="1"/>
    <col min="8000" max="8092" width="1.625" style="6" customWidth="1"/>
    <col min="8093" max="8192" width="9" style="6"/>
    <col min="8193" max="8193" width="1.625" style="6" customWidth="1"/>
    <col min="8194" max="8194" width="2.25" style="6" customWidth="1"/>
    <col min="8195" max="8195" width="3.125" style="6" customWidth="1"/>
    <col min="8196" max="8200" width="1.625" style="6" customWidth="1"/>
    <col min="8201" max="8201" width="2.5" style="6" customWidth="1"/>
    <col min="8202" max="8202" width="2.875" style="6" customWidth="1"/>
    <col min="8203" max="8214" width="1.625" style="6" customWidth="1"/>
    <col min="8215" max="8216" width="1.875" style="6" customWidth="1"/>
    <col min="8217" max="8217" width="2" style="6" customWidth="1"/>
    <col min="8218" max="8218" width="2.25" style="6" customWidth="1"/>
    <col min="8219" max="8219" width="1.875" style="6" customWidth="1"/>
    <col min="8220" max="8222" width="2.125" style="6" customWidth="1"/>
    <col min="8223" max="8230" width="1.625" style="6" customWidth="1"/>
    <col min="8231" max="8231" width="1.875" style="6" customWidth="1"/>
    <col min="8232" max="8232" width="1.625" style="6" customWidth="1"/>
    <col min="8233" max="8233" width="2.25" style="6" customWidth="1"/>
    <col min="8234" max="8234" width="1.625" style="6" customWidth="1"/>
    <col min="8235" max="8235" width="2.25" style="6" customWidth="1"/>
    <col min="8236" max="8236" width="1.625" style="6" customWidth="1"/>
    <col min="8237" max="8237" width="3.125" style="6" customWidth="1"/>
    <col min="8238" max="8238" width="2.625" style="6" customWidth="1"/>
    <col min="8239" max="8241" width="1.625" style="6" customWidth="1"/>
    <col min="8242" max="8242" width="4.5" style="6" customWidth="1"/>
    <col min="8243" max="8246" width="1.625" style="6" customWidth="1"/>
    <col min="8247" max="8250" width="2" style="6" customWidth="1"/>
    <col min="8251" max="8251" width="0.75" style="6" customWidth="1"/>
    <col min="8252" max="8253" width="1.625" style="6" customWidth="1"/>
    <col min="8254" max="8255" width="4.125" style="6" bestFit="1" customWidth="1"/>
    <col min="8256" max="8348" width="1.625" style="6" customWidth="1"/>
    <col min="8349" max="8448" width="9" style="6"/>
    <col min="8449" max="8449" width="1.625" style="6" customWidth="1"/>
    <col min="8450" max="8450" width="2.25" style="6" customWidth="1"/>
    <col min="8451" max="8451" width="3.125" style="6" customWidth="1"/>
    <col min="8452" max="8456" width="1.625" style="6" customWidth="1"/>
    <col min="8457" max="8457" width="2.5" style="6" customWidth="1"/>
    <col min="8458" max="8458" width="2.875" style="6" customWidth="1"/>
    <col min="8459" max="8470" width="1.625" style="6" customWidth="1"/>
    <col min="8471" max="8472" width="1.875" style="6" customWidth="1"/>
    <col min="8473" max="8473" width="2" style="6" customWidth="1"/>
    <col min="8474" max="8474" width="2.25" style="6" customWidth="1"/>
    <col min="8475" max="8475" width="1.875" style="6" customWidth="1"/>
    <col min="8476" max="8478" width="2.125" style="6" customWidth="1"/>
    <col min="8479" max="8486" width="1.625" style="6" customWidth="1"/>
    <col min="8487" max="8487" width="1.875" style="6" customWidth="1"/>
    <col min="8488" max="8488" width="1.625" style="6" customWidth="1"/>
    <col min="8489" max="8489" width="2.25" style="6" customWidth="1"/>
    <col min="8490" max="8490" width="1.625" style="6" customWidth="1"/>
    <col min="8491" max="8491" width="2.25" style="6" customWidth="1"/>
    <col min="8492" max="8492" width="1.625" style="6" customWidth="1"/>
    <col min="8493" max="8493" width="3.125" style="6" customWidth="1"/>
    <col min="8494" max="8494" width="2.625" style="6" customWidth="1"/>
    <col min="8495" max="8497" width="1.625" style="6" customWidth="1"/>
    <col min="8498" max="8498" width="4.5" style="6" customWidth="1"/>
    <col min="8499" max="8502" width="1.625" style="6" customWidth="1"/>
    <col min="8503" max="8506" width="2" style="6" customWidth="1"/>
    <col min="8507" max="8507" width="0.75" style="6" customWidth="1"/>
    <col min="8508" max="8509" width="1.625" style="6" customWidth="1"/>
    <col min="8510" max="8511" width="4.125" style="6" bestFit="1" customWidth="1"/>
    <col min="8512" max="8604" width="1.625" style="6" customWidth="1"/>
    <col min="8605" max="8704" width="9" style="6"/>
    <col min="8705" max="8705" width="1.625" style="6" customWidth="1"/>
    <col min="8706" max="8706" width="2.25" style="6" customWidth="1"/>
    <col min="8707" max="8707" width="3.125" style="6" customWidth="1"/>
    <col min="8708" max="8712" width="1.625" style="6" customWidth="1"/>
    <col min="8713" max="8713" width="2.5" style="6" customWidth="1"/>
    <col min="8714" max="8714" width="2.875" style="6" customWidth="1"/>
    <col min="8715" max="8726" width="1.625" style="6" customWidth="1"/>
    <col min="8727" max="8728" width="1.875" style="6" customWidth="1"/>
    <col min="8729" max="8729" width="2" style="6" customWidth="1"/>
    <col min="8730" max="8730" width="2.25" style="6" customWidth="1"/>
    <col min="8731" max="8731" width="1.875" style="6" customWidth="1"/>
    <col min="8732" max="8734" width="2.125" style="6" customWidth="1"/>
    <col min="8735" max="8742" width="1.625" style="6" customWidth="1"/>
    <col min="8743" max="8743" width="1.875" style="6" customWidth="1"/>
    <col min="8744" max="8744" width="1.625" style="6" customWidth="1"/>
    <col min="8745" max="8745" width="2.25" style="6" customWidth="1"/>
    <col min="8746" max="8746" width="1.625" style="6" customWidth="1"/>
    <col min="8747" max="8747" width="2.25" style="6" customWidth="1"/>
    <col min="8748" max="8748" width="1.625" style="6" customWidth="1"/>
    <col min="8749" max="8749" width="3.125" style="6" customWidth="1"/>
    <col min="8750" max="8750" width="2.625" style="6" customWidth="1"/>
    <col min="8751" max="8753" width="1.625" style="6" customWidth="1"/>
    <col min="8754" max="8754" width="4.5" style="6" customWidth="1"/>
    <col min="8755" max="8758" width="1.625" style="6" customWidth="1"/>
    <col min="8759" max="8762" width="2" style="6" customWidth="1"/>
    <col min="8763" max="8763" width="0.75" style="6" customWidth="1"/>
    <col min="8764" max="8765" width="1.625" style="6" customWidth="1"/>
    <col min="8766" max="8767" width="4.125" style="6" bestFit="1" customWidth="1"/>
    <col min="8768" max="8860" width="1.625" style="6" customWidth="1"/>
    <col min="8861" max="8960" width="9" style="6"/>
    <col min="8961" max="8961" width="1.625" style="6" customWidth="1"/>
    <col min="8962" max="8962" width="2.25" style="6" customWidth="1"/>
    <col min="8963" max="8963" width="3.125" style="6" customWidth="1"/>
    <col min="8964" max="8968" width="1.625" style="6" customWidth="1"/>
    <col min="8969" max="8969" width="2.5" style="6" customWidth="1"/>
    <col min="8970" max="8970" width="2.875" style="6" customWidth="1"/>
    <col min="8971" max="8982" width="1.625" style="6" customWidth="1"/>
    <col min="8983" max="8984" width="1.875" style="6" customWidth="1"/>
    <col min="8985" max="8985" width="2" style="6" customWidth="1"/>
    <col min="8986" max="8986" width="2.25" style="6" customWidth="1"/>
    <col min="8987" max="8987" width="1.875" style="6" customWidth="1"/>
    <col min="8988" max="8990" width="2.125" style="6" customWidth="1"/>
    <col min="8991" max="8998" width="1.625" style="6" customWidth="1"/>
    <col min="8999" max="8999" width="1.875" style="6" customWidth="1"/>
    <col min="9000" max="9000" width="1.625" style="6" customWidth="1"/>
    <col min="9001" max="9001" width="2.25" style="6" customWidth="1"/>
    <col min="9002" max="9002" width="1.625" style="6" customWidth="1"/>
    <col min="9003" max="9003" width="2.25" style="6" customWidth="1"/>
    <col min="9004" max="9004" width="1.625" style="6" customWidth="1"/>
    <col min="9005" max="9005" width="3.125" style="6" customWidth="1"/>
    <col min="9006" max="9006" width="2.625" style="6" customWidth="1"/>
    <col min="9007" max="9009" width="1.625" style="6" customWidth="1"/>
    <col min="9010" max="9010" width="4.5" style="6" customWidth="1"/>
    <col min="9011" max="9014" width="1.625" style="6" customWidth="1"/>
    <col min="9015" max="9018" width="2" style="6" customWidth="1"/>
    <col min="9019" max="9019" width="0.75" style="6" customWidth="1"/>
    <col min="9020" max="9021" width="1.625" style="6" customWidth="1"/>
    <col min="9022" max="9023" width="4.125" style="6" bestFit="1" customWidth="1"/>
    <col min="9024" max="9116" width="1.625" style="6" customWidth="1"/>
    <col min="9117" max="9216" width="9" style="6"/>
    <col min="9217" max="9217" width="1.625" style="6" customWidth="1"/>
    <col min="9218" max="9218" width="2.25" style="6" customWidth="1"/>
    <col min="9219" max="9219" width="3.125" style="6" customWidth="1"/>
    <col min="9220" max="9224" width="1.625" style="6" customWidth="1"/>
    <col min="9225" max="9225" width="2.5" style="6" customWidth="1"/>
    <col min="9226" max="9226" width="2.875" style="6" customWidth="1"/>
    <col min="9227" max="9238" width="1.625" style="6" customWidth="1"/>
    <col min="9239" max="9240" width="1.875" style="6" customWidth="1"/>
    <col min="9241" max="9241" width="2" style="6" customWidth="1"/>
    <col min="9242" max="9242" width="2.25" style="6" customWidth="1"/>
    <col min="9243" max="9243" width="1.875" style="6" customWidth="1"/>
    <col min="9244" max="9246" width="2.125" style="6" customWidth="1"/>
    <col min="9247" max="9254" width="1.625" style="6" customWidth="1"/>
    <col min="9255" max="9255" width="1.875" style="6" customWidth="1"/>
    <col min="9256" max="9256" width="1.625" style="6" customWidth="1"/>
    <col min="9257" max="9257" width="2.25" style="6" customWidth="1"/>
    <col min="9258" max="9258" width="1.625" style="6" customWidth="1"/>
    <col min="9259" max="9259" width="2.25" style="6" customWidth="1"/>
    <col min="9260" max="9260" width="1.625" style="6" customWidth="1"/>
    <col min="9261" max="9261" width="3.125" style="6" customWidth="1"/>
    <col min="9262" max="9262" width="2.625" style="6" customWidth="1"/>
    <col min="9263" max="9265" width="1.625" style="6" customWidth="1"/>
    <col min="9266" max="9266" width="4.5" style="6" customWidth="1"/>
    <col min="9267" max="9270" width="1.625" style="6" customWidth="1"/>
    <col min="9271" max="9274" width="2" style="6" customWidth="1"/>
    <col min="9275" max="9275" width="0.75" style="6" customWidth="1"/>
    <col min="9276" max="9277" width="1.625" style="6" customWidth="1"/>
    <col min="9278" max="9279" width="4.125" style="6" bestFit="1" customWidth="1"/>
    <col min="9280" max="9372" width="1.625" style="6" customWidth="1"/>
    <col min="9373" max="9472" width="9" style="6"/>
    <col min="9473" max="9473" width="1.625" style="6" customWidth="1"/>
    <col min="9474" max="9474" width="2.25" style="6" customWidth="1"/>
    <col min="9475" max="9475" width="3.125" style="6" customWidth="1"/>
    <col min="9476" max="9480" width="1.625" style="6" customWidth="1"/>
    <col min="9481" max="9481" width="2.5" style="6" customWidth="1"/>
    <col min="9482" max="9482" width="2.875" style="6" customWidth="1"/>
    <col min="9483" max="9494" width="1.625" style="6" customWidth="1"/>
    <col min="9495" max="9496" width="1.875" style="6" customWidth="1"/>
    <col min="9497" max="9497" width="2" style="6" customWidth="1"/>
    <col min="9498" max="9498" width="2.25" style="6" customWidth="1"/>
    <col min="9499" max="9499" width="1.875" style="6" customWidth="1"/>
    <col min="9500" max="9502" width="2.125" style="6" customWidth="1"/>
    <col min="9503" max="9510" width="1.625" style="6" customWidth="1"/>
    <col min="9511" max="9511" width="1.875" style="6" customWidth="1"/>
    <col min="9512" max="9512" width="1.625" style="6" customWidth="1"/>
    <col min="9513" max="9513" width="2.25" style="6" customWidth="1"/>
    <col min="9514" max="9514" width="1.625" style="6" customWidth="1"/>
    <col min="9515" max="9515" width="2.25" style="6" customWidth="1"/>
    <col min="9516" max="9516" width="1.625" style="6" customWidth="1"/>
    <col min="9517" max="9517" width="3.125" style="6" customWidth="1"/>
    <col min="9518" max="9518" width="2.625" style="6" customWidth="1"/>
    <col min="9519" max="9521" width="1.625" style="6" customWidth="1"/>
    <col min="9522" max="9522" width="4.5" style="6" customWidth="1"/>
    <col min="9523" max="9526" width="1.625" style="6" customWidth="1"/>
    <col min="9527" max="9530" width="2" style="6" customWidth="1"/>
    <col min="9531" max="9531" width="0.75" style="6" customWidth="1"/>
    <col min="9532" max="9533" width="1.625" style="6" customWidth="1"/>
    <col min="9534" max="9535" width="4.125" style="6" bestFit="1" customWidth="1"/>
    <col min="9536" max="9628" width="1.625" style="6" customWidth="1"/>
    <col min="9629" max="9728" width="9" style="6"/>
    <col min="9729" max="9729" width="1.625" style="6" customWidth="1"/>
    <col min="9730" max="9730" width="2.25" style="6" customWidth="1"/>
    <col min="9731" max="9731" width="3.125" style="6" customWidth="1"/>
    <col min="9732" max="9736" width="1.625" style="6" customWidth="1"/>
    <col min="9737" max="9737" width="2.5" style="6" customWidth="1"/>
    <col min="9738" max="9738" width="2.875" style="6" customWidth="1"/>
    <col min="9739" max="9750" width="1.625" style="6" customWidth="1"/>
    <col min="9751" max="9752" width="1.875" style="6" customWidth="1"/>
    <col min="9753" max="9753" width="2" style="6" customWidth="1"/>
    <col min="9754" max="9754" width="2.25" style="6" customWidth="1"/>
    <col min="9755" max="9755" width="1.875" style="6" customWidth="1"/>
    <col min="9756" max="9758" width="2.125" style="6" customWidth="1"/>
    <col min="9759" max="9766" width="1.625" style="6" customWidth="1"/>
    <col min="9767" max="9767" width="1.875" style="6" customWidth="1"/>
    <col min="9768" max="9768" width="1.625" style="6" customWidth="1"/>
    <col min="9769" max="9769" width="2.25" style="6" customWidth="1"/>
    <col min="9770" max="9770" width="1.625" style="6" customWidth="1"/>
    <col min="9771" max="9771" width="2.25" style="6" customWidth="1"/>
    <col min="9772" max="9772" width="1.625" style="6" customWidth="1"/>
    <col min="9773" max="9773" width="3.125" style="6" customWidth="1"/>
    <col min="9774" max="9774" width="2.625" style="6" customWidth="1"/>
    <col min="9775" max="9777" width="1.625" style="6" customWidth="1"/>
    <col min="9778" max="9778" width="4.5" style="6" customWidth="1"/>
    <col min="9779" max="9782" width="1.625" style="6" customWidth="1"/>
    <col min="9783" max="9786" width="2" style="6" customWidth="1"/>
    <col min="9787" max="9787" width="0.75" style="6" customWidth="1"/>
    <col min="9788" max="9789" width="1.625" style="6" customWidth="1"/>
    <col min="9790" max="9791" width="4.125" style="6" bestFit="1" customWidth="1"/>
    <col min="9792" max="9884" width="1.625" style="6" customWidth="1"/>
    <col min="9885" max="9984" width="9" style="6"/>
    <col min="9985" max="9985" width="1.625" style="6" customWidth="1"/>
    <col min="9986" max="9986" width="2.25" style="6" customWidth="1"/>
    <col min="9987" max="9987" width="3.125" style="6" customWidth="1"/>
    <col min="9988" max="9992" width="1.625" style="6" customWidth="1"/>
    <col min="9993" max="9993" width="2.5" style="6" customWidth="1"/>
    <col min="9994" max="9994" width="2.875" style="6" customWidth="1"/>
    <col min="9995" max="10006" width="1.625" style="6" customWidth="1"/>
    <col min="10007" max="10008" width="1.875" style="6" customWidth="1"/>
    <col min="10009" max="10009" width="2" style="6" customWidth="1"/>
    <col min="10010" max="10010" width="2.25" style="6" customWidth="1"/>
    <col min="10011" max="10011" width="1.875" style="6" customWidth="1"/>
    <col min="10012" max="10014" width="2.125" style="6" customWidth="1"/>
    <col min="10015" max="10022" width="1.625" style="6" customWidth="1"/>
    <col min="10023" max="10023" width="1.875" style="6" customWidth="1"/>
    <col min="10024" max="10024" width="1.625" style="6" customWidth="1"/>
    <col min="10025" max="10025" width="2.25" style="6" customWidth="1"/>
    <col min="10026" max="10026" width="1.625" style="6" customWidth="1"/>
    <col min="10027" max="10027" width="2.25" style="6" customWidth="1"/>
    <col min="10028" max="10028" width="1.625" style="6" customWidth="1"/>
    <col min="10029" max="10029" width="3.125" style="6" customWidth="1"/>
    <col min="10030" max="10030" width="2.625" style="6" customWidth="1"/>
    <col min="10031" max="10033" width="1.625" style="6" customWidth="1"/>
    <col min="10034" max="10034" width="4.5" style="6" customWidth="1"/>
    <col min="10035" max="10038" width="1.625" style="6" customWidth="1"/>
    <col min="10039" max="10042" width="2" style="6" customWidth="1"/>
    <col min="10043" max="10043" width="0.75" style="6" customWidth="1"/>
    <col min="10044" max="10045" width="1.625" style="6" customWidth="1"/>
    <col min="10046" max="10047" width="4.125" style="6" bestFit="1" customWidth="1"/>
    <col min="10048" max="10140" width="1.625" style="6" customWidth="1"/>
    <col min="10141" max="10240" width="9" style="6"/>
    <col min="10241" max="10241" width="1.625" style="6" customWidth="1"/>
    <col min="10242" max="10242" width="2.25" style="6" customWidth="1"/>
    <col min="10243" max="10243" width="3.125" style="6" customWidth="1"/>
    <col min="10244" max="10248" width="1.625" style="6" customWidth="1"/>
    <col min="10249" max="10249" width="2.5" style="6" customWidth="1"/>
    <col min="10250" max="10250" width="2.875" style="6" customWidth="1"/>
    <col min="10251" max="10262" width="1.625" style="6" customWidth="1"/>
    <col min="10263" max="10264" width="1.875" style="6" customWidth="1"/>
    <col min="10265" max="10265" width="2" style="6" customWidth="1"/>
    <col min="10266" max="10266" width="2.25" style="6" customWidth="1"/>
    <col min="10267" max="10267" width="1.875" style="6" customWidth="1"/>
    <col min="10268" max="10270" width="2.125" style="6" customWidth="1"/>
    <col min="10271" max="10278" width="1.625" style="6" customWidth="1"/>
    <col min="10279" max="10279" width="1.875" style="6" customWidth="1"/>
    <col min="10280" max="10280" width="1.625" style="6" customWidth="1"/>
    <col min="10281" max="10281" width="2.25" style="6" customWidth="1"/>
    <col min="10282" max="10282" width="1.625" style="6" customWidth="1"/>
    <col min="10283" max="10283" width="2.25" style="6" customWidth="1"/>
    <col min="10284" max="10284" width="1.625" style="6" customWidth="1"/>
    <col min="10285" max="10285" width="3.125" style="6" customWidth="1"/>
    <col min="10286" max="10286" width="2.625" style="6" customWidth="1"/>
    <col min="10287" max="10289" width="1.625" style="6" customWidth="1"/>
    <col min="10290" max="10290" width="4.5" style="6" customWidth="1"/>
    <col min="10291" max="10294" width="1.625" style="6" customWidth="1"/>
    <col min="10295" max="10298" width="2" style="6" customWidth="1"/>
    <col min="10299" max="10299" width="0.75" style="6" customWidth="1"/>
    <col min="10300" max="10301" width="1.625" style="6" customWidth="1"/>
    <col min="10302" max="10303" width="4.125" style="6" bestFit="1" customWidth="1"/>
    <col min="10304" max="10396" width="1.625" style="6" customWidth="1"/>
    <col min="10397" max="10496" width="9" style="6"/>
    <col min="10497" max="10497" width="1.625" style="6" customWidth="1"/>
    <col min="10498" max="10498" width="2.25" style="6" customWidth="1"/>
    <col min="10499" max="10499" width="3.125" style="6" customWidth="1"/>
    <col min="10500" max="10504" width="1.625" style="6" customWidth="1"/>
    <col min="10505" max="10505" width="2.5" style="6" customWidth="1"/>
    <col min="10506" max="10506" width="2.875" style="6" customWidth="1"/>
    <col min="10507" max="10518" width="1.625" style="6" customWidth="1"/>
    <col min="10519" max="10520" width="1.875" style="6" customWidth="1"/>
    <col min="10521" max="10521" width="2" style="6" customWidth="1"/>
    <col min="10522" max="10522" width="2.25" style="6" customWidth="1"/>
    <col min="10523" max="10523" width="1.875" style="6" customWidth="1"/>
    <col min="10524" max="10526" width="2.125" style="6" customWidth="1"/>
    <col min="10527" max="10534" width="1.625" style="6" customWidth="1"/>
    <col min="10535" max="10535" width="1.875" style="6" customWidth="1"/>
    <col min="10536" max="10536" width="1.625" style="6" customWidth="1"/>
    <col min="10537" max="10537" width="2.25" style="6" customWidth="1"/>
    <col min="10538" max="10538" width="1.625" style="6" customWidth="1"/>
    <col min="10539" max="10539" width="2.25" style="6" customWidth="1"/>
    <col min="10540" max="10540" width="1.625" style="6" customWidth="1"/>
    <col min="10541" max="10541" width="3.125" style="6" customWidth="1"/>
    <col min="10542" max="10542" width="2.625" style="6" customWidth="1"/>
    <col min="10543" max="10545" width="1.625" style="6" customWidth="1"/>
    <col min="10546" max="10546" width="4.5" style="6" customWidth="1"/>
    <col min="10547" max="10550" width="1.625" style="6" customWidth="1"/>
    <col min="10551" max="10554" width="2" style="6" customWidth="1"/>
    <col min="10555" max="10555" width="0.75" style="6" customWidth="1"/>
    <col min="10556" max="10557" width="1.625" style="6" customWidth="1"/>
    <col min="10558" max="10559" width="4.125" style="6" bestFit="1" customWidth="1"/>
    <col min="10560" max="10652" width="1.625" style="6" customWidth="1"/>
    <col min="10653" max="10752" width="9" style="6"/>
    <col min="10753" max="10753" width="1.625" style="6" customWidth="1"/>
    <col min="10754" max="10754" width="2.25" style="6" customWidth="1"/>
    <col min="10755" max="10755" width="3.125" style="6" customWidth="1"/>
    <col min="10756" max="10760" width="1.625" style="6" customWidth="1"/>
    <col min="10761" max="10761" width="2.5" style="6" customWidth="1"/>
    <col min="10762" max="10762" width="2.875" style="6" customWidth="1"/>
    <col min="10763" max="10774" width="1.625" style="6" customWidth="1"/>
    <col min="10775" max="10776" width="1.875" style="6" customWidth="1"/>
    <col min="10777" max="10777" width="2" style="6" customWidth="1"/>
    <col min="10778" max="10778" width="2.25" style="6" customWidth="1"/>
    <col min="10779" max="10779" width="1.875" style="6" customWidth="1"/>
    <col min="10780" max="10782" width="2.125" style="6" customWidth="1"/>
    <col min="10783" max="10790" width="1.625" style="6" customWidth="1"/>
    <col min="10791" max="10791" width="1.875" style="6" customWidth="1"/>
    <col min="10792" max="10792" width="1.625" style="6" customWidth="1"/>
    <col min="10793" max="10793" width="2.25" style="6" customWidth="1"/>
    <col min="10794" max="10794" width="1.625" style="6" customWidth="1"/>
    <col min="10795" max="10795" width="2.25" style="6" customWidth="1"/>
    <col min="10796" max="10796" width="1.625" style="6" customWidth="1"/>
    <col min="10797" max="10797" width="3.125" style="6" customWidth="1"/>
    <col min="10798" max="10798" width="2.625" style="6" customWidth="1"/>
    <col min="10799" max="10801" width="1.625" style="6" customWidth="1"/>
    <col min="10802" max="10802" width="4.5" style="6" customWidth="1"/>
    <col min="10803" max="10806" width="1.625" style="6" customWidth="1"/>
    <col min="10807" max="10810" width="2" style="6" customWidth="1"/>
    <col min="10811" max="10811" width="0.75" style="6" customWidth="1"/>
    <col min="10812" max="10813" width="1.625" style="6" customWidth="1"/>
    <col min="10814" max="10815" width="4.125" style="6" bestFit="1" customWidth="1"/>
    <col min="10816" max="10908" width="1.625" style="6" customWidth="1"/>
    <col min="10909" max="11008" width="9" style="6"/>
    <col min="11009" max="11009" width="1.625" style="6" customWidth="1"/>
    <col min="11010" max="11010" width="2.25" style="6" customWidth="1"/>
    <col min="11011" max="11011" width="3.125" style="6" customWidth="1"/>
    <col min="11012" max="11016" width="1.625" style="6" customWidth="1"/>
    <col min="11017" max="11017" width="2.5" style="6" customWidth="1"/>
    <col min="11018" max="11018" width="2.875" style="6" customWidth="1"/>
    <col min="11019" max="11030" width="1.625" style="6" customWidth="1"/>
    <col min="11031" max="11032" width="1.875" style="6" customWidth="1"/>
    <col min="11033" max="11033" width="2" style="6" customWidth="1"/>
    <col min="11034" max="11034" width="2.25" style="6" customWidth="1"/>
    <col min="11035" max="11035" width="1.875" style="6" customWidth="1"/>
    <col min="11036" max="11038" width="2.125" style="6" customWidth="1"/>
    <col min="11039" max="11046" width="1.625" style="6" customWidth="1"/>
    <col min="11047" max="11047" width="1.875" style="6" customWidth="1"/>
    <col min="11048" max="11048" width="1.625" style="6" customWidth="1"/>
    <col min="11049" max="11049" width="2.25" style="6" customWidth="1"/>
    <col min="11050" max="11050" width="1.625" style="6" customWidth="1"/>
    <col min="11051" max="11051" width="2.25" style="6" customWidth="1"/>
    <col min="11052" max="11052" width="1.625" style="6" customWidth="1"/>
    <col min="11053" max="11053" width="3.125" style="6" customWidth="1"/>
    <col min="11054" max="11054" width="2.625" style="6" customWidth="1"/>
    <col min="11055" max="11057" width="1.625" style="6" customWidth="1"/>
    <col min="11058" max="11058" width="4.5" style="6" customWidth="1"/>
    <col min="11059" max="11062" width="1.625" style="6" customWidth="1"/>
    <col min="11063" max="11066" width="2" style="6" customWidth="1"/>
    <col min="11067" max="11067" width="0.75" style="6" customWidth="1"/>
    <col min="11068" max="11069" width="1.625" style="6" customWidth="1"/>
    <col min="11070" max="11071" width="4.125" style="6" bestFit="1" customWidth="1"/>
    <col min="11072" max="11164" width="1.625" style="6" customWidth="1"/>
    <col min="11165" max="11264" width="9" style="6"/>
    <col min="11265" max="11265" width="1.625" style="6" customWidth="1"/>
    <col min="11266" max="11266" width="2.25" style="6" customWidth="1"/>
    <col min="11267" max="11267" width="3.125" style="6" customWidth="1"/>
    <col min="11268" max="11272" width="1.625" style="6" customWidth="1"/>
    <col min="11273" max="11273" width="2.5" style="6" customWidth="1"/>
    <col min="11274" max="11274" width="2.875" style="6" customWidth="1"/>
    <col min="11275" max="11286" width="1.625" style="6" customWidth="1"/>
    <col min="11287" max="11288" width="1.875" style="6" customWidth="1"/>
    <col min="11289" max="11289" width="2" style="6" customWidth="1"/>
    <col min="11290" max="11290" width="2.25" style="6" customWidth="1"/>
    <col min="11291" max="11291" width="1.875" style="6" customWidth="1"/>
    <col min="11292" max="11294" width="2.125" style="6" customWidth="1"/>
    <col min="11295" max="11302" width="1.625" style="6" customWidth="1"/>
    <col min="11303" max="11303" width="1.875" style="6" customWidth="1"/>
    <col min="11304" max="11304" width="1.625" style="6" customWidth="1"/>
    <col min="11305" max="11305" width="2.25" style="6" customWidth="1"/>
    <col min="11306" max="11306" width="1.625" style="6" customWidth="1"/>
    <col min="11307" max="11307" width="2.25" style="6" customWidth="1"/>
    <col min="11308" max="11308" width="1.625" style="6" customWidth="1"/>
    <col min="11309" max="11309" width="3.125" style="6" customWidth="1"/>
    <col min="11310" max="11310" width="2.625" style="6" customWidth="1"/>
    <col min="11311" max="11313" width="1.625" style="6" customWidth="1"/>
    <col min="11314" max="11314" width="4.5" style="6" customWidth="1"/>
    <col min="11315" max="11318" width="1.625" style="6" customWidth="1"/>
    <col min="11319" max="11322" width="2" style="6" customWidth="1"/>
    <col min="11323" max="11323" width="0.75" style="6" customWidth="1"/>
    <col min="11324" max="11325" width="1.625" style="6" customWidth="1"/>
    <col min="11326" max="11327" width="4.125" style="6" bestFit="1" customWidth="1"/>
    <col min="11328" max="11420" width="1.625" style="6" customWidth="1"/>
    <col min="11421" max="11520" width="9" style="6"/>
    <col min="11521" max="11521" width="1.625" style="6" customWidth="1"/>
    <col min="11522" max="11522" width="2.25" style="6" customWidth="1"/>
    <col min="11523" max="11523" width="3.125" style="6" customWidth="1"/>
    <col min="11524" max="11528" width="1.625" style="6" customWidth="1"/>
    <col min="11529" max="11529" width="2.5" style="6" customWidth="1"/>
    <col min="11530" max="11530" width="2.875" style="6" customWidth="1"/>
    <col min="11531" max="11542" width="1.625" style="6" customWidth="1"/>
    <col min="11543" max="11544" width="1.875" style="6" customWidth="1"/>
    <col min="11545" max="11545" width="2" style="6" customWidth="1"/>
    <col min="11546" max="11546" width="2.25" style="6" customWidth="1"/>
    <col min="11547" max="11547" width="1.875" style="6" customWidth="1"/>
    <col min="11548" max="11550" width="2.125" style="6" customWidth="1"/>
    <col min="11551" max="11558" width="1.625" style="6" customWidth="1"/>
    <col min="11559" max="11559" width="1.875" style="6" customWidth="1"/>
    <col min="11560" max="11560" width="1.625" style="6" customWidth="1"/>
    <col min="11561" max="11561" width="2.25" style="6" customWidth="1"/>
    <col min="11562" max="11562" width="1.625" style="6" customWidth="1"/>
    <col min="11563" max="11563" width="2.25" style="6" customWidth="1"/>
    <col min="11564" max="11564" width="1.625" style="6" customWidth="1"/>
    <col min="11565" max="11565" width="3.125" style="6" customWidth="1"/>
    <col min="11566" max="11566" width="2.625" style="6" customWidth="1"/>
    <col min="11567" max="11569" width="1.625" style="6" customWidth="1"/>
    <col min="11570" max="11570" width="4.5" style="6" customWidth="1"/>
    <col min="11571" max="11574" width="1.625" style="6" customWidth="1"/>
    <col min="11575" max="11578" width="2" style="6" customWidth="1"/>
    <col min="11579" max="11579" width="0.75" style="6" customWidth="1"/>
    <col min="11580" max="11581" width="1.625" style="6" customWidth="1"/>
    <col min="11582" max="11583" width="4.125" style="6" bestFit="1" customWidth="1"/>
    <col min="11584" max="11676" width="1.625" style="6" customWidth="1"/>
    <col min="11677" max="11776" width="9" style="6"/>
    <col min="11777" max="11777" width="1.625" style="6" customWidth="1"/>
    <col min="11778" max="11778" width="2.25" style="6" customWidth="1"/>
    <col min="11779" max="11779" width="3.125" style="6" customWidth="1"/>
    <col min="11780" max="11784" width="1.625" style="6" customWidth="1"/>
    <col min="11785" max="11785" width="2.5" style="6" customWidth="1"/>
    <col min="11786" max="11786" width="2.875" style="6" customWidth="1"/>
    <col min="11787" max="11798" width="1.625" style="6" customWidth="1"/>
    <col min="11799" max="11800" width="1.875" style="6" customWidth="1"/>
    <col min="11801" max="11801" width="2" style="6" customWidth="1"/>
    <col min="11802" max="11802" width="2.25" style="6" customWidth="1"/>
    <col min="11803" max="11803" width="1.875" style="6" customWidth="1"/>
    <col min="11804" max="11806" width="2.125" style="6" customWidth="1"/>
    <col min="11807" max="11814" width="1.625" style="6" customWidth="1"/>
    <col min="11815" max="11815" width="1.875" style="6" customWidth="1"/>
    <col min="11816" max="11816" width="1.625" style="6" customWidth="1"/>
    <col min="11817" max="11817" width="2.25" style="6" customWidth="1"/>
    <col min="11818" max="11818" width="1.625" style="6" customWidth="1"/>
    <col min="11819" max="11819" width="2.25" style="6" customWidth="1"/>
    <col min="11820" max="11820" width="1.625" style="6" customWidth="1"/>
    <col min="11821" max="11821" width="3.125" style="6" customWidth="1"/>
    <col min="11822" max="11822" width="2.625" style="6" customWidth="1"/>
    <col min="11823" max="11825" width="1.625" style="6" customWidth="1"/>
    <col min="11826" max="11826" width="4.5" style="6" customWidth="1"/>
    <col min="11827" max="11830" width="1.625" style="6" customWidth="1"/>
    <col min="11831" max="11834" width="2" style="6" customWidth="1"/>
    <col min="11835" max="11835" width="0.75" style="6" customWidth="1"/>
    <col min="11836" max="11837" width="1.625" style="6" customWidth="1"/>
    <col min="11838" max="11839" width="4.125" style="6" bestFit="1" customWidth="1"/>
    <col min="11840" max="11932" width="1.625" style="6" customWidth="1"/>
    <col min="11933" max="12032" width="9" style="6"/>
    <col min="12033" max="12033" width="1.625" style="6" customWidth="1"/>
    <col min="12034" max="12034" width="2.25" style="6" customWidth="1"/>
    <col min="12035" max="12035" width="3.125" style="6" customWidth="1"/>
    <col min="12036" max="12040" width="1.625" style="6" customWidth="1"/>
    <col min="12041" max="12041" width="2.5" style="6" customWidth="1"/>
    <col min="12042" max="12042" width="2.875" style="6" customWidth="1"/>
    <col min="12043" max="12054" width="1.625" style="6" customWidth="1"/>
    <col min="12055" max="12056" width="1.875" style="6" customWidth="1"/>
    <col min="12057" max="12057" width="2" style="6" customWidth="1"/>
    <col min="12058" max="12058" width="2.25" style="6" customWidth="1"/>
    <col min="12059" max="12059" width="1.875" style="6" customWidth="1"/>
    <col min="12060" max="12062" width="2.125" style="6" customWidth="1"/>
    <col min="12063" max="12070" width="1.625" style="6" customWidth="1"/>
    <col min="12071" max="12071" width="1.875" style="6" customWidth="1"/>
    <col min="12072" max="12072" width="1.625" style="6" customWidth="1"/>
    <col min="12073" max="12073" width="2.25" style="6" customWidth="1"/>
    <col min="12074" max="12074" width="1.625" style="6" customWidth="1"/>
    <col min="12075" max="12075" width="2.25" style="6" customWidth="1"/>
    <col min="12076" max="12076" width="1.625" style="6" customWidth="1"/>
    <col min="12077" max="12077" width="3.125" style="6" customWidth="1"/>
    <col min="12078" max="12078" width="2.625" style="6" customWidth="1"/>
    <col min="12079" max="12081" width="1.625" style="6" customWidth="1"/>
    <col min="12082" max="12082" width="4.5" style="6" customWidth="1"/>
    <col min="12083" max="12086" width="1.625" style="6" customWidth="1"/>
    <col min="12087" max="12090" width="2" style="6" customWidth="1"/>
    <col min="12091" max="12091" width="0.75" style="6" customWidth="1"/>
    <col min="12092" max="12093" width="1.625" style="6" customWidth="1"/>
    <col min="12094" max="12095" width="4.125" style="6" bestFit="1" customWidth="1"/>
    <col min="12096" max="12188" width="1.625" style="6" customWidth="1"/>
    <col min="12189" max="12288" width="9" style="6"/>
    <col min="12289" max="12289" width="1.625" style="6" customWidth="1"/>
    <col min="12290" max="12290" width="2.25" style="6" customWidth="1"/>
    <col min="12291" max="12291" width="3.125" style="6" customWidth="1"/>
    <col min="12292" max="12296" width="1.625" style="6" customWidth="1"/>
    <col min="12297" max="12297" width="2.5" style="6" customWidth="1"/>
    <col min="12298" max="12298" width="2.875" style="6" customWidth="1"/>
    <col min="12299" max="12310" width="1.625" style="6" customWidth="1"/>
    <col min="12311" max="12312" width="1.875" style="6" customWidth="1"/>
    <col min="12313" max="12313" width="2" style="6" customWidth="1"/>
    <col min="12314" max="12314" width="2.25" style="6" customWidth="1"/>
    <col min="12315" max="12315" width="1.875" style="6" customWidth="1"/>
    <col min="12316" max="12318" width="2.125" style="6" customWidth="1"/>
    <col min="12319" max="12326" width="1.625" style="6" customWidth="1"/>
    <col min="12327" max="12327" width="1.875" style="6" customWidth="1"/>
    <col min="12328" max="12328" width="1.625" style="6" customWidth="1"/>
    <col min="12329" max="12329" width="2.25" style="6" customWidth="1"/>
    <col min="12330" max="12330" width="1.625" style="6" customWidth="1"/>
    <col min="12331" max="12331" width="2.25" style="6" customWidth="1"/>
    <col min="12332" max="12332" width="1.625" style="6" customWidth="1"/>
    <col min="12333" max="12333" width="3.125" style="6" customWidth="1"/>
    <col min="12334" max="12334" width="2.625" style="6" customWidth="1"/>
    <col min="12335" max="12337" width="1.625" style="6" customWidth="1"/>
    <col min="12338" max="12338" width="4.5" style="6" customWidth="1"/>
    <col min="12339" max="12342" width="1.625" style="6" customWidth="1"/>
    <col min="12343" max="12346" width="2" style="6" customWidth="1"/>
    <col min="12347" max="12347" width="0.75" style="6" customWidth="1"/>
    <col min="12348" max="12349" width="1.625" style="6" customWidth="1"/>
    <col min="12350" max="12351" width="4.125" style="6" bestFit="1" customWidth="1"/>
    <col min="12352" max="12444" width="1.625" style="6" customWidth="1"/>
    <col min="12445" max="12544" width="9" style="6"/>
    <col min="12545" max="12545" width="1.625" style="6" customWidth="1"/>
    <col min="12546" max="12546" width="2.25" style="6" customWidth="1"/>
    <col min="12547" max="12547" width="3.125" style="6" customWidth="1"/>
    <col min="12548" max="12552" width="1.625" style="6" customWidth="1"/>
    <col min="12553" max="12553" width="2.5" style="6" customWidth="1"/>
    <col min="12554" max="12554" width="2.875" style="6" customWidth="1"/>
    <col min="12555" max="12566" width="1.625" style="6" customWidth="1"/>
    <col min="12567" max="12568" width="1.875" style="6" customWidth="1"/>
    <col min="12569" max="12569" width="2" style="6" customWidth="1"/>
    <col min="12570" max="12570" width="2.25" style="6" customWidth="1"/>
    <col min="12571" max="12571" width="1.875" style="6" customWidth="1"/>
    <col min="12572" max="12574" width="2.125" style="6" customWidth="1"/>
    <col min="12575" max="12582" width="1.625" style="6" customWidth="1"/>
    <col min="12583" max="12583" width="1.875" style="6" customWidth="1"/>
    <col min="12584" max="12584" width="1.625" style="6" customWidth="1"/>
    <col min="12585" max="12585" width="2.25" style="6" customWidth="1"/>
    <col min="12586" max="12586" width="1.625" style="6" customWidth="1"/>
    <col min="12587" max="12587" width="2.25" style="6" customWidth="1"/>
    <col min="12588" max="12588" width="1.625" style="6" customWidth="1"/>
    <col min="12589" max="12589" width="3.125" style="6" customWidth="1"/>
    <col min="12590" max="12590" width="2.625" style="6" customWidth="1"/>
    <col min="12591" max="12593" width="1.625" style="6" customWidth="1"/>
    <col min="12594" max="12594" width="4.5" style="6" customWidth="1"/>
    <col min="12595" max="12598" width="1.625" style="6" customWidth="1"/>
    <col min="12599" max="12602" width="2" style="6" customWidth="1"/>
    <col min="12603" max="12603" width="0.75" style="6" customWidth="1"/>
    <col min="12604" max="12605" width="1.625" style="6" customWidth="1"/>
    <col min="12606" max="12607" width="4.125" style="6" bestFit="1" customWidth="1"/>
    <col min="12608" max="12700" width="1.625" style="6" customWidth="1"/>
    <col min="12701" max="12800" width="9" style="6"/>
    <col min="12801" max="12801" width="1.625" style="6" customWidth="1"/>
    <col min="12802" max="12802" width="2.25" style="6" customWidth="1"/>
    <col min="12803" max="12803" width="3.125" style="6" customWidth="1"/>
    <col min="12804" max="12808" width="1.625" style="6" customWidth="1"/>
    <col min="12809" max="12809" width="2.5" style="6" customWidth="1"/>
    <col min="12810" max="12810" width="2.875" style="6" customWidth="1"/>
    <col min="12811" max="12822" width="1.625" style="6" customWidth="1"/>
    <col min="12823" max="12824" width="1.875" style="6" customWidth="1"/>
    <col min="12825" max="12825" width="2" style="6" customWidth="1"/>
    <col min="12826" max="12826" width="2.25" style="6" customWidth="1"/>
    <col min="12827" max="12827" width="1.875" style="6" customWidth="1"/>
    <col min="12828" max="12830" width="2.125" style="6" customWidth="1"/>
    <col min="12831" max="12838" width="1.625" style="6" customWidth="1"/>
    <col min="12839" max="12839" width="1.875" style="6" customWidth="1"/>
    <col min="12840" max="12840" width="1.625" style="6" customWidth="1"/>
    <col min="12841" max="12841" width="2.25" style="6" customWidth="1"/>
    <col min="12842" max="12842" width="1.625" style="6" customWidth="1"/>
    <col min="12843" max="12843" width="2.25" style="6" customWidth="1"/>
    <col min="12844" max="12844" width="1.625" style="6" customWidth="1"/>
    <col min="12845" max="12845" width="3.125" style="6" customWidth="1"/>
    <col min="12846" max="12846" width="2.625" style="6" customWidth="1"/>
    <col min="12847" max="12849" width="1.625" style="6" customWidth="1"/>
    <col min="12850" max="12850" width="4.5" style="6" customWidth="1"/>
    <col min="12851" max="12854" width="1.625" style="6" customWidth="1"/>
    <col min="12855" max="12858" width="2" style="6" customWidth="1"/>
    <col min="12859" max="12859" width="0.75" style="6" customWidth="1"/>
    <col min="12860" max="12861" width="1.625" style="6" customWidth="1"/>
    <col min="12862" max="12863" width="4.125" style="6" bestFit="1" customWidth="1"/>
    <col min="12864" max="12956" width="1.625" style="6" customWidth="1"/>
    <col min="12957" max="13056" width="9" style="6"/>
    <col min="13057" max="13057" width="1.625" style="6" customWidth="1"/>
    <col min="13058" max="13058" width="2.25" style="6" customWidth="1"/>
    <col min="13059" max="13059" width="3.125" style="6" customWidth="1"/>
    <col min="13060" max="13064" width="1.625" style="6" customWidth="1"/>
    <col min="13065" max="13065" width="2.5" style="6" customWidth="1"/>
    <col min="13066" max="13066" width="2.875" style="6" customWidth="1"/>
    <col min="13067" max="13078" width="1.625" style="6" customWidth="1"/>
    <col min="13079" max="13080" width="1.875" style="6" customWidth="1"/>
    <col min="13081" max="13081" width="2" style="6" customWidth="1"/>
    <col min="13082" max="13082" width="2.25" style="6" customWidth="1"/>
    <col min="13083" max="13083" width="1.875" style="6" customWidth="1"/>
    <col min="13084" max="13086" width="2.125" style="6" customWidth="1"/>
    <col min="13087" max="13094" width="1.625" style="6" customWidth="1"/>
    <col min="13095" max="13095" width="1.875" style="6" customWidth="1"/>
    <col min="13096" max="13096" width="1.625" style="6" customWidth="1"/>
    <col min="13097" max="13097" width="2.25" style="6" customWidth="1"/>
    <col min="13098" max="13098" width="1.625" style="6" customWidth="1"/>
    <col min="13099" max="13099" width="2.25" style="6" customWidth="1"/>
    <col min="13100" max="13100" width="1.625" style="6" customWidth="1"/>
    <col min="13101" max="13101" width="3.125" style="6" customWidth="1"/>
    <col min="13102" max="13102" width="2.625" style="6" customWidth="1"/>
    <col min="13103" max="13105" width="1.625" style="6" customWidth="1"/>
    <col min="13106" max="13106" width="4.5" style="6" customWidth="1"/>
    <col min="13107" max="13110" width="1.625" style="6" customWidth="1"/>
    <col min="13111" max="13114" width="2" style="6" customWidth="1"/>
    <col min="13115" max="13115" width="0.75" style="6" customWidth="1"/>
    <col min="13116" max="13117" width="1.625" style="6" customWidth="1"/>
    <col min="13118" max="13119" width="4.125" style="6" bestFit="1" customWidth="1"/>
    <col min="13120" max="13212" width="1.625" style="6" customWidth="1"/>
    <col min="13213" max="13312" width="9" style="6"/>
    <col min="13313" max="13313" width="1.625" style="6" customWidth="1"/>
    <col min="13314" max="13314" width="2.25" style="6" customWidth="1"/>
    <col min="13315" max="13315" width="3.125" style="6" customWidth="1"/>
    <col min="13316" max="13320" width="1.625" style="6" customWidth="1"/>
    <col min="13321" max="13321" width="2.5" style="6" customWidth="1"/>
    <col min="13322" max="13322" width="2.875" style="6" customWidth="1"/>
    <col min="13323" max="13334" width="1.625" style="6" customWidth="1"/>
    <col min="13335" max="13336" width="1.875" style="6" customWidth="1"/>
    <col min="13337" max="13337" width="2" style="6" customWidth="1"/>
    <col min="13338" max="13338" width="2.25" style="6" customWidth="1"/>
    <col min="13339" max="13339" width="1.875" style="6" customWidth="1"/>
    <col min="13340" max="13342" width="2.125" style="6" customWidth="1"/>
    <col min="13343" max="13350" width="1.625" style="6" customWidth="1"/>
    <col min="13351" max="13351" width="1.875" style="6" customWidth="1"/>
    <col min="13352" max="13352" width="1.625" style="6" customWidth="1"/>
    <col min="13353" max="13353" width="2.25" style="6" customWidth="1"/>
    <col min="13354" max="13354" width="1.625" style="6" customWidth="1"/>
    <col min="13355" max="13355" width="2.25" style="6" customWidth="1"/>
    <col min="13356" max="13356" width="1.625" style="6" customWidth="1"/>
    <col min="13357" max="13357" width="3.125" style="6" customWidth="1"/>
    <col min="13358" max="13358" width="2.625" style="6" customWidth="1"/>
    <col min="13359" max="13361" width="1.625" style="6" customWidth="1"/>
    <col min="13362" max="13362" width="4.5" style="6" customWidth="1"/>
    <col min="13363" max="13366" width="1.625" style="6" customWidth="1"/>
    <col min="13367" max="13370" width="2" style="6" customWidth="1"/>
    <col min="13371" max="13371" width="0.75" style="6" customWidth="1"/>
    <col min="13372" max="13373" width="1.625" style="6" customWidth="1"/>
    <col min="13374" max="13375" width="4.125" style="6" bestFit="1" customWidth="1"/>
    <col min="13376" max="13468" width="1.625" style="6" customWidth="1"/>
    <col min="13469" max="13568" width="9" style="6"/>
    <col min="13569" max="13569" width="1.625" style="6" customWidth="1"/>
    <col min="13570" max="13570" width="2.25" style="6" customWidth="1"/>
    <col min="13571" max="13571" width="3.125" style="6" customWidth="1"/>
    <col min="13572" max="13576" width="1.625" style="6" customWidth="1"/>
    <col min="13577" max="13577" width="2.5" style="6" customWidth="1"/>
    <col min="13578" max="13578" width="2.875" style="6" customWidth="1"/>
    <col min="13579" max="13590" width="1.625" style="6" customWidth="1"/>
    <col min="13591" max="13592" width="1.875" style="6" customWidth="1"/>
    <col min="13593" max="13593" width="2" style="6" customWidth="1"/>
    <col min="13594" max="13594" width="2.25" style="6" customWidth="1"/>
    <col min="13595" max="13595" width="1.875" style="6" customWidth="1"/>
    <col min="13596" max="13598" width="2.125" style="6" customWidth="1"/>
    <col min="13599" max="13606" width="1.625" style="6" customWidth="1"/>
    <col min="13607" max="13607" width="1.875" style="6" customWidth="1"/>
    <col min="13608" max="13608" width="1.625" style="6" customWidth="1"/>
    <col min="13609" max="13609" width="2.25" style="6" customWidth="1"/>
    <col min="13610" max="13610" width="1.625" style="6" customWidth="1"/>
    <col min="13611" max="13611" width="2.25" style="6" customWidth="1"/>
    <col min="13612" max="13612" width="1.625" style="6" customWidth="1"/>
    <col min="13613" max="13613" width="3.125" style="6" customWidth="1"/>
    <col min="13614" max="13614" width="2.625" style="6" customWidth="1"/>
    <col min="13615" max="13617" width="1.625" style="6" customWidth="1"/>
    <col min="13618" max="13618" width="4.5" style="6" customWidth="1"/>
    <col min="13619" max="13622" width="1.625" style="6" customWidth="1"/>
    <col min="13623" max="13626" width="2" style="6" customWidth="1"/>
    <col min="13627" max="13627" width="0.75" style="6" customWidth="1"/>
    <col min="13628" max="13629" width="1.625" style="6" customWidth="1"/>
    <col min="13630" max="13631" width="4.125" style="6" bestFit="1" customWidth="1"/>
    <col min="13632" max="13724" width="1.625" style="6" customWidth="1"/>
    <col min="13725" max="13824" width="9" style="6"/>
    <col min="13825" max="13825" width="1.625" style="6" customWidth="1"/>
    <col min="13826" max="13826" width="2.25" style="6" customWidth="1"/>
    <col min="13827" max="13827" width="3.125" style="6" customWidth="1"/>
    <col min="13828" max="13832" width="1.625" style="6" customWidth="1"/>
    <col min="13833" max="13833" width="2.5" style="6" customWidth="1"/>
    <col min="13834" max="13834" width="2.875" style="6" customWidth="1"/>
    <col min="13835" max="13846" width="1.625" style="6" customWidth="1"/>
    <col min="13847" max="13848" width="1.875" style="6" customWidth="1"/>
    <col min="13849" max="13849" width="2" style="6" customWidth="1"/>
    <col min="13850" max="13850" width="2.25" style="6" customWidth="1"/>
    <col min="13851" max="13851" width="1.875" style="6" customWidth="1"/>
    <col min="13852" max="13854" width="2.125" style="6" customWidth="1"/>
    <col min="13855" max="13862" width="1.625" style="6" customWidth="1"/>
    <col min="13863" max="13863" width="1.875" style="6" customWidth="1"/>
    <col min="13864" max="13864" width="1.625" style="6" customWidth="1"/>
    <col min="13865" max="13865" width="2.25" style="6" customWidth="1"/>
    <col min="13866" max="13866" width="1.625" style="6" customWidth="1"/>
    <col min="13867" max="13867" width="2.25" style="6" customWidth="1"/>
    <col min="13868" max="13868" width="1.625" style="6" customWidth="1"/>
    <col min="13869" max="13869" width="3.125" style="6" customWidth="1"/>
    <col min="13870" max="13870" width="2.625" style="6" customWidth="1"/>
    <col min="13871" max="13873" width="1.625" style="6" customWidth="1"/>
    <col min="13874" max="13874" width="4.5" style="6" customWidth="1"/>
    <col min="13875" max="13878" width="1.625" style="6" customWidth="1"/>
    <col min="13879" max="13882" width="2" style="6" customWidth="1"/>
    <col min="13883" max="13883" width="0.75" style="6" customWidth="1"/>
    <col min="13884" max="13885" width="1.625" style="6" customWidth="1"/>
    <col min="13886" max="13887" width="4.125" style="6" bestFit="1" customWidth="1"/>
    <col min="13888" max="13980" width="1.625" style="6" customWidth="1"/>
    <col min="13981" max="14080" width="9" style="6"/>
    <col min="14081" max="14081" width="1.625" style="6" customWidth="1"/>
    <col min="14082" max="14082" width="2.25" style="6" customWidth="1"/>
    <col min="14083" max="14083" width="3.125" style="6" customWidth="1"/>
    <col min="14084" max="14088" width="1.625" style="6" customWidth="1"/>
    <col min="14089" max="14089" width="2.5" style="6" customWidth="1"/>
    <col min="14090" max="14090" width="2.875" style="6" customWidth="1"/>
    <col min="14091" max="14102" width="1.625" style="6" customWidth="1"/>
    <col min="14103" max="14104" width="1.875" style="6" customWidth="1"/>
    <col min="14105" max="14105" width="2" style="6" customWidth="1"/>
    <col min="14106" max="14106" width="2.25" style="6" customWidth="1"/>
    <col min="14107" max="14107" width="1.875" style="6" customWidth="1"/>
    <col min="14108" max="14110" width="2.125" style="6" customWidth="1"/>
    <col min="14111" max="14118" width="1.625" style="6" customWidth="1"/>
    <col min="14119" max="14119" width="1.875" style="6" customWidth="1"/>
    <col min="14120" max="14120" width="1.625" style="6" customWidth="1"/>
    <col min="14121" max="14121" width="2.25" style="6" customWidth="1"/>
    <col min="14122" max="14122" width="1.625" style="6" customWidth="1"/>
    <col min="14123" max="14123" width="2.25" style="6" customWidth="1"/>
    <col min="14124" max="14124" width="1.625" style="6" customWidth="1"/>
    <col min="14125" max="14125" width="3.125" style="6" customWidth="1"/>
    <col min="14126" max="14126" width="2.625" style="6" customWidth="1"/>
    <col min="14127" max="14129" width="1.625" style="6" customWidth="1"/>
    <col min="14130" max="14130" width="4.5" style="6" customWidth="1"/>
    <col min="14131" max="14134" width="1.625" style="6" customWidth="1"/>
    <col min="14135" max="14138" width="2" style="6" customWidth="1"/>
    <col min="14139" max="14139" width="0.75" style="6" customWidth="1"/>
    <col min="14140" max="14141" width="1.625" style="6" customWidth="1"/>
    <col min="14142" max="14143" width="4.125" style="6" bestFit="1" customWidth="1"/>
    <col min="14144" max="14236" width="1.625" style="6" customWidth="1"/>
    <col min="14237" max="14336" width="9" style="6"/>
    <col min="14337" max="14337" width="1.625" style="6" customWidth="1"/>
    <col min="14338" max="14338" width="2.25" style="6" customWidth="1"/>
    <col min="14339" max="14339" width="3.125" style="6" customWidth="1"/>
    <col min="14340" max="14344" width="1.625" style="6" customWidth="1"/>
    <col min="14345" max="14345" width="2.5" style="6" customWidth="1"/>
    <col min="14346" max="14346" width="2.875" style="6" customWidth="1"/>
    <col min="14347" max="14358" width="1.625" style="6" customWidth="1"/>
    <col min="14359" max="14360" width="1.875" style="6" customWidth="1"/>
    <col min="14361" max="14361" width="2" style="6" customWidth="1"/>
    <col min="14362" max="14362" width="2.25" style="6" customWidth="1"/>
    <col min="14363" max="14363" width="1.875" style="6" customWidth="1"/>
    <col min="14364" max="14366" width="2.125" style="6" customWidth="1"/>
    <col min="14367" max="14374" width="1.625" style="6" customWidth="1"/>
    <col min="14375" max="14375" width="1.875" style="6" customWidth="1"/>
    <col min="14376" max="14376" width="1.625" style="6" customWidth="1"/>
    <col min="14377" max="14377" width="2.25" style="6" customWidth="1"/>
    <col min="14378" max="14378" width="1.625" style="6" customWidth="1"/>
    <col min="14379" max="14379" width="2.25" style="6" customWidth="1"/>
    <col min="14380" max="14380" width="1.625" style="6" customWidth="1"/>
    <col min="14381" max="14381" width="3.125" style="6" customWidth="1"/>
    <col min="14382" max="14382" width="2.625" style="6" customWidth="1"/>
    <col min="14383" max="14385" width="1.625" style="6" customWidth="1"/>
    <col min="14386" max="14386" width="4.5" style="6" customWidth="1"/>
    <col min="14387" max="14390" width="1.625" style="6" customWidth="1"/>
    <col min="14391" max="14394" width="2" style="6" customWidth="1"/>
    <col min="14395" max="14395" width="0.75" style="6" customWidth="1"/>
    <col min="14396" max="14397" width="1.625" style="6" customWidth="1"/>
    <col min="14398" max="14399" width="4.125" style="6" bestFit="1" customWidth="1"/>
    <col min="14400" max="14492" width="1.625" style="6" customWidth="1"/>
    <col min="14493" max="14592" width="9" style="6"/>
    <col min="14593" max="14593" width="1.625" style="6" customWidth="1"/>
    <col min="14594" max="14594" width="2.25" style="6" customWidth="1"/>
    <col min="14595" max="14595" width="3.125" style="6" customWidth="1"/>
    <col min="14596" max="14600" width="1.625" style="6" customWidth="1"/>
    <col min="14601" max="14601" width="2.5" style="6" customWidth="1"/>
    <col min="14602" max="14602" width="2.875" style="6" customWidth="1"/>
    <col min="14603" max="14614" width="1.625" style="6" customWidth="1"/>
    <col min="14615" max="14616" width="1.875" style="6" customWidth="1"/>
    <col min="14617" max="14617" width="2" style="6" customWidth="1"/>
    <col min="14618" max="14618" width="2.25" style="6" customWidth="1"/>
    <col min="14619" max="14619" width="1.875" style="6" customWidth="1"/>
    <col min="14620" max="14622" width="2.125" style="6" customWidth="1"/>
    <col min="14623" max="14630" width="1.625" style="6" customWidth="1"/>
    <col min="14631" max="14631" width="1.875" style="6" customWidth="1"/>
    <col min="14632" max="14632" width="1.625" style="6" customWidth="1"/>
    <col min="14633" max="14633" width="2.25" style="6" customWidth="1"/>
    <col min="14634" max="14634" width="1.625" style="6" customWidth="1"/>
    <col min="14635" max="14635" width="2.25" style="6" customWidth="1"/>
    <col min="14636" max="14636" width="1.625" style="6" customWidth="1"/>
    <col min="14637" max="14637" width="3.125" style="6" customWidth="1"/>
    <col min="14638" max="14638" width="2.625" style="6" customWidth="1"/>
    <col min="14639" max="14641" width="1.625" style="6" customWidth="1"/>
    <col min="14642" max="14642" width="4.5" style="6" customWidth="1"/>
    <col min="14643" max="14646" width="1.625" style="6" customWidth="1"/>
    <col min="14647" max="14650" width="2" style="6" customWidth="1"/>
    <col min="14651" max="14651" width="0.75" style="6" customWidth="1"/>
    <col min="14652" max="14653" width="1.625" style="6" customWidth="1"/>
    <col min="14654" max="14655" width="4.125" style="6" bestFit="1" customWidth="1"/>
    <col min="14656" max="14748" width="1.625" style="6" customWidth="1"/>
    <col min="14749" max="14848" width="9" style="6"/>
    <col min="14849" max="14849" width="1.625" style="6" customWidth="1"/>
    <col min="14850" max="14850" width="2.25" style="6" customWidth="1"/>
    <col min="14851" max="14851" width="3.125" style="6" customWidth="1"/>
    <col min="14852" max="14856" width="1.625" style="6" customWidth="1"/>
    <col min="14857" max="14857" width="2.5" style="6" customWidth="1"/>
    <col min="14858" max="14858" width="2.875" style="6" customWidth="1"/>
    <col min="14859" max="14870" width="1.625" style="6" customWidth="1"/>
    <col min="14871" max="14872" width="1.875" style="6" customWidth="1"/>
    <col min="14873" max="14873" width="2" style="6" customWidth="1"/>
    <col min="14874" max="14874" width="2.25" style="6" customWidth="1"/>
    <col min="14875" max="14875" width="1.875" style="6" customWidth="1"/>
    <col min="14876" max="14878" width="2.125" style="6" customWidth="1"/>
    <col min="14879" max="14886" width="1.625" style="6" customWidth="1"/>
    <col min="14887" max="14887" width="1.875" style="6" customWidth="1"/>
    <col min="14888" max="14888" width="1.625" style="6" customWidth="1"/>
    <col min="14889" max="14889" width="2.25" style="6" customWidth="1"/>
    <col min="14890" max="14890" width="1.625" style="6" customWidth="1"/>
    <col min="14891" max="14891" width="2.25" style="6" customWidth="1"/>
    <col min="14892" max="14892" width="1.625" style="6" customWidth="1"/>
    <col min="14893" max="14893" width="3.125" style="6" customWidth="1"/>
    <col min="14894" max="14894" width="2.625" style="6" customWidth="1"/>
    <col min="14895" max="14897" width="1.625" style="6" customWidth="1"/>
    <col min="14898" max="14898" width="4.5" style="6" customWidth="1"/>
    <col min="14899" max="14902" width="1.625" style="6" customWidth="1"/>
    <col min="14903" max="14906" width="2" style="6" customWidth="1"/>
    <col min="14907" max="14907" width="0.75" style="6" customWidth="1"/>
    <col min="14908" max="14909" width="1.625" style="6" customWidth="1"/>
    <col min="14910" max="14911" width="4.125" style="6" bestFit="1" customWidth="1"/>
    <col min="14912" max="15004" width="1.625" style="6" customWidth="1"/>
    <col min="15005" max="15104" width="9" style="6"/>
    <col min="15105" max="15105" width="1.625" style="6" customWidth="1"/>
    <col min="15106" max="15106" width="2.25" style="6" customWidth="1"/>
    <col min="15107" max="15107" width="3.125" style="6" customWidth="1"/>
    <col min="15108" max="15112" width="1.625" style="6" customWidth="1"/>
    <col min="15113" max="15113" width="2.5" style="6" customWidth="1"/>
    <col min="15114" max="15114" width="2.875" style="6" customWidth="1"/>
    <col min="15115" max="15126" width="1.625" style="6" customWidth="1"/>
    <col min="15127" max="15128" width="1.875" style="6" customWidth="1"/>
    <col min="15129" max="15129" width="2" style="6" customWidth="1"/>
    <col min="15130" max="15130" width="2.25" style="6" customWidth="1"/>
    <col min="15131" max="15131" width="1.875" style="6" customWidth="1"/>
    <col min="15132" max="15134" width="2.125" style="6" customWidth="1"/>
    <col min="15135" max="15142" width="1.625" style="6" customWidth="1"/>
    <col min="15143" max="15143" width="1.875" style="6" customWidth="1"/>
    <col min="15144" max="15144" width="1.625" style="6" customWidth="1"/>
    <col min="15145" max="15145" width="2.25" style="6" customWidth="1"/>
    <col min="15146" max="15146" width="1.625" style="6" customWidth="1"/>
    <col min="15147" max="15147" width="2.25" style="6" customWidth="1"/>
    <col min="15148" max="15148" width="1.625" style="6" customWidth="1"/>
    <col min="15149" max="15149" width="3.125" style="6" customWidth="1"/>
    <col min="15150" max="15150" width="2.625" style="6" customWidth="1"/>
    <col min="15151" max="15153" width="1.625" style="6" customWidth="1"/>
    <col min="15154" max="15154" width="4.5" style="6" customWidth="1"/>
    <col min="15155" max="15158" width="1.625" style="6" customWidth="1"/>
    <col min="15159" max="15162" width="2" style="6" customWidth="1"/>
    <col min="15163" max="15163" width="0.75" style="6" customWidth="1"/>
    <col min="15164" max="15165" width="1.625" style="6" customWidth="1"/>
    <col min="15166" max="15167" width="4.125" style="6" bestFit="1" customWidth="1"/>
    <col min="15168" max="15260" width="1.625" style="6" customWidth="1"/>
    <col min="15261" max="15360" width="9" style="6"/>
    <col min="15361" max="15361" width="1.625" style="6" customWidth="1"/>
    <col min="15362" max="15362" width="2.25" style="6" customWidth="1"/>
    <col min="15363" max="15363" width="3.125" style="6" customWidth="1"/>
    <col min="15364" max="15368" width="1.625" style="6" customWidth="1"/>
    <col min="15369" max="15369" width="2.5" style="6" customWidth="1"/>
    <col min="15370" max="15370" width="2.875" style="6" customWidth="1"/>
    <col min="15371" max="15382" width="1.625" style="6" customWidth="1"/>
    <col min="15383" max="15384" width="1.875" style="6" customWidth="1"/>
    <col min="15385" max="15385" width="2" style="6" customWidth="1"/>
    <col min="15386" max="15386" width="2.25" style="6" customWidth="1"/>
    <col min="15387" max="15387" width="1.875" style="6" customWidth="1"/>
    <col min="15388" max="15390" width="2.125" style="6" customWidth="1"/>
    <col min="15391" max="15398" width="1.625" style="6" customWidth="1"/>
    <col min="15399" max="15399" width="1.875" style="6" customWidth="1"/>
    <col min="15400" max="15400" width="1.625" style="6" customWidth="1"/>
    <col min="15401" max="15401" width="2.25" style="6" customWidth="1"/>
    <col min="15402" max="15402" width="1.625" style="6" customWidth="1"/>
    <col min="15403" max="15403" width="2.25" style="6" customWidth="1"/>
    <col min="15404" max="15404" width="1.625" style="6" customWidth="1"/>
    <col min="15405" max="15405" width="3.125" style="6" customWidth="1"/>
    <col min="15406" max="15406" width="2.625" style="6" customWidth="1"/>
    <col min="15407" max="15409" width="1.625" style="6" customWidth="1"/>
    <col min="15410" max="15410" width="4.5" style="6" customWidth="1"/>
    <col min="15411" max="15414" width="1.625" style="6" customWidth="1"/>
    <col min="15415" max="15418" width="2" style="6" customWidth="1"/>
    <col min="15419" max="15419" width="0.75" style="6" customWidth="1"/>
    <col min="15420" max="15421" width="1.625" style="6" customWidth="1"/>
    <col min="15422" max="15423" width="4.125" style="6" bestFit="1" customWidth="1"/>
    <col min="15424" max="15516" width="1.625" style="6" customWidth="1"/>
    <col min="15517" max="15616" width="9" style="6"/>
    <col min="15617" max="15617" width="1.625" style="6" customWidth="1"/>
    <col min="15618" max="15618" width="2.25" style="6" customWidth="1"/>
    <col min="15619" max="15619" width="3.125" style="6" customWidth="1"/>
    <col min="15620" max="15624" width="1.625" style="6" customWidth="1"/>
    <col min="15625" max="15625" width="2.5" style="6" customWidth="1"/>
    <col min="15626" max="15626" width="2.875" style="6" customWidth="1"/>
    <col min="15627" max="15638" width="1.625" style="6" customWidth="1"/>
    <col min="15639" max="15640" width="1.875" style="6" customWidth="1"/>
    <col min="15641" max="15641" width="2" style="6" customWidth="1"/>
    <col min="15642" max="15642" width="2.25" style="6" customWidth="1"/>
    <col min="15643" max="15643" width="1.875" style="6" customWidth="1"/>
    <col min="15644" max="15646" width="2.125" style="6" customWidth="1"/>
    <col min="15647" max="15654" width="1.625" style="6" customWidth="1"/>
    <col min="15655" max="15655" width="1.875" style="6" customWidth="1"/>
    <col min="15656" max="15656" width="1.625" style="6" customWidth="1"/>
    <col min="15657" max="15657" width="2.25" style="6" customWidth="1"/>
    <col min="15658" max="15658" width="1.625" style="6" customWidth="1"/>
    <col min="15659" max="15659" width="2.25" style="6" customWidth="1"/>
    <col min="15660" max="15660" width="1.625" style="6" customWidth="1"/>
    <col min="15661" max="15661" width="3.125" style="6" customWidth="1"/>
    <col min="15662" max="15662" width="2.625" style="6" customWidth="1"/>
    <col min="15663" max="15665" width="1.625" style="6" customWidth="1"/>
    <col min="15666" max="15666" width="4.5" style="6" customWidth="1"/>
    <col min="15667" max="15670" width="1.625" style="6" customWidth="1"/>
    <col min="15671" max="15674" width="2" style="6" customWidth="1"/>
    <col min="15675" max="15675" width="0.75" style="6" customWidth="1"/>
    <col min="15676" max="15677" width="1.625" style="6" customWidth="1"/>
    <col min="15678" max="15679" width="4.125" style="6" bestFit="1" customWidth="1"/>
    <col min="15680" max="15772" width="1.625" style="6" customWidth="1"/>
    <col min="15773" max="15872" width="9" style="6"/>
    <col min="15873" max="15873" width="1.625" style="6" customWidth="1"/>
    <col min="15874" max="15874" width="2.25" style="6" customWidth="1"/>
    <col min="15875" max="15875" width="3.125" style="6" customWidth="1"/>
    <col min="15876" max="15880" width="1.625" style="6" customWidth="1"/>
    <col min="15881" max="15881" width="2.5" style="6" customWidth="1"/>
    <col min="15882" max="15882" width="2.875" style="6" customWidth="1"/>
    <col min="15883" max="15894" width="1.625" style="6" customWidth="1"/>
    <col min="15895" max="15896" width="1.875" style="6" customWidth="1"/>
    <col min="15897" max="15897" width="2" style="6" customWidth="1"/>
    <col min="15898" max="15898" width="2.25" style="6" customWidth="1"/>
    <col min="15899" max="15899" width="1.875" style="6" customWidth="1"/>
    <col min="15900" max="15902" width="2.125" style="6" customWidth="1"/>
    <col min="15903" max="15910" width="1.625" style="6" customWidth="1"/>
    <col min="15911" max="15911" width="1.875" style="6" customWidth="1"/>
    <col min="15912" max="15912" width="1.625" style="6" customWidth="1"/>
    <col min="15913" max="15913" width="2.25" style="6" customWidth="1"/>
    <col min="15914" max="15914" width="1.625" style="6" customWidth="1"/>
    <col min="15915" max="15915" width="2.25" style="6" customWidth="1"/>
    <col min="15916" max="15916" width="1.625" style="6" customWidth="1"/>
    <col min="15917" max="15917" width="3.125" style="6" customWidth="1"/>
    <col min="15918" max="15918" width="2.625" style="6" customWidth="1"/>
    <col min="15919" max="15921" width="1.625" style="6" customWidth="1"/>
    <col min="15922" max="15922" width="4.5" style="6" customWidth="1"/>
    <col min="15923" max="15926" width="1.625" style="6" customWidth="1"/>
    <col min="15927" max="15930" width="2" style="6" customWidth="1"/>
    <col min="15931" max="15931" width="0.75" style="6" customWidth="1"/>
    <col min="15932" max="15933" width="1.625" style="6" customWidth="1"/>
    <col min="15934" max="15935" width="4.125" style="6" bestFit="1" customWidth="1"/>
    <col min="15936" max="16028" width="1.625" style="6" customWidth="1"/>
    <col min="16029" max="16128" width="9" style="6"/>
    <col min="16129" max="16129" width="1.625" style="6" customWidth="1"/>
    <col min="16130" max="16130" width="2.25" style="6" customWidth="1"/>
    <col min="16131" max="16131" width="3.125" style="6" customWidth="1"/>
    <col min="16132" max="16136" width="1.625" style="6" customWidth="1"/>
    <col min="16137" max="16137" width="2.5" style="6" customWidth="1"/>
    <col min="16138" max="16138" width="2.875" style="6" customWidth="1"/>
    <col min="16139" max="16150" width="1.625" style="6" customWidth="1"/>
    <col min="16151" max="16152" width="1.875" style="6" customWidth="1"/>
    <col min="16153" max="16153" width="2" style="6" customWidth="1"/>
    <col min="16154" max="16154" width="2.25" style="6" customWidth="1"/>
    <col min="16155" max="16155" width="1.875" style="6" customWidth="1"/>
    <col min="16156" max="16158" width="2.125" style="6" customWidth="1"/>
    <col min="16159" max="16166" width="1.625" style="6" customWidth="1"/>
    <col min="16167" max="16167" width="1.875" style="6" customWidth="1"/>
    <col min="16168" max="16168" width="1.625" style="6" customWidth="1"/>
    <col min="16169" max="16169" width="2.25" style="6" customWidth="1"/>
    <col min="16170" max="16170" width="1.625" style="6" customWidth="1"/>
    <col min="16171" max="16171" width="2.25" style="6" customWidth="1"/>
    <col min="16172" max="16172" width="1.625" style="6" customWidth="1"/>
    <col min="16173" max="16173" width="3.125" style="6" customWidth="1"/>
    <col min="16174" max="16174" width="2.625" style="6" customWidth="1"/>
    <col min="16175" max="16177" width="1.625" style="6" customWidth="1"/>
    <col min="16178" max="16178" width="4.5" style="6" customWidth="1"/>
    <col min="16179" max="16182" width="1.625" style="6" customWidth="1"/>
    <col min="16183" max="16186" width="2" style="6" customWidth="1"/>
    <col min="16187" max="16187" width="0.75" style="6" customWidth="1"/>
    <col min="16188" max="16189" width="1.625" style="6" customWidth="1"/>
    <col min="16190" max="16191" width="4.125" style="6" bestFit="1" customWidth="1"/>
    <col min="16192" max="16284" width="1.625" style="6" customWidth="1"/>
    <col min="16285" max="16384" width="9" style="6"/>
  </cols>
  <sheetData>
    <row r="1" spans="1:63" ht="16.5" customHeight="1">
      <c r="A1" s="5" t="s">
        <v>87</v>
      </c>
      <c r="Y1" s="415" t="s">
        <v>0</v>
      </c>
      <c r="Z1" s="416"/>
      <c r="AA1" s="416"/>
      <c r="AB1" s="416"/>
      <c r="AC1" s="417"/>
      <c r="AD1" s="1329">
        <v>1234567890123</v>
      </c>
      <c r="AE1" s="1330"/>
      <c r="AF1" s="1330"/>
      <c r="AG1" s="1330"/>
      <c r="AH1" s="1330"/>
      <c r="AI1" s="1330"/>
      <c r="AJ1" s="1330"/>
      <c r="AK1" s="1330"/>
      <c r="AL1" s="1330"/>
      <c r="AM1" s="1330"/>
      <c r="AN1" s="1330"/>
      <c r="AO1" s="1330"/>
      <c r="AP1" s="1330"/>
      <c r="AQ1" s="1331"/>
      <c r="AR1" s="1332" t="s">
        <v>1</v>
      </c>
      <c r="AS1" s="1333"/>
      <c r="AT1" s="1333"/>
      <c r="AU1" s="1333"/>
      <c r="AV1" s="1333"/>
      <c r="AW1" s="1334"/>
      <c r="AX1" s="1335" t="s">
        <v>297</v>
      </c>
      <c r="AY1" s="1335"/>
      <c r="AZ1" s="1335"/>
      <c r="BA1" s="1335"/>
      <c r="BB1" s="1335"/>
      <c r="BC1" s="1335"/>
      <c r="BD1" s="1336"/>
      <c r="BE1" s="1337" t="s">
        <v>2</v>
      </c>
      <c r="BF1" s="1338"/>
      <c r="BG1" s="1338"/>
    </row>
    <row r="2" spans="1:63" ht="16.5" customHeight="1">
      <c r="Y2" s="289" t="s">
        <v>3</v>
      </c>
      <c r="Z2" s="250"/>
      <c r="AA2" s="250"/>
      <c r="AB2" s="250"/>
      <c r="AC2" s="290"/>
      <c r="AD2" s="1339" t="s">
        <v>298</v>
      </c>
      <c r="AE2" s="1340"/>
      <c r="AF2" s="1340"/>
      <c r="AG2" s="1340"/>
      <c r="AH2" s="1340"/>
      <c r="AI2" s="1340"/>
      <c r="AJ2" s="1340"/>
      <c r="AK2" s="1340"/>
      <c r="AL2" s="1340"/>
      <c r="AM2" s="1340"/>
      <c r="AN2" s="1340"/>
      <c r="AO2" s="1340"/>
      <c r="AP2" s="1340"/>
      <c r="AQ2" s="1341"/>
      <c r="AR2" s="1345" t="s">
        <v>4</v>
      </c>
      <c r="AS2" s="1346"/>
      <c r="AT2" s="1346"/>
      <c r="AU2" s="1346"/>
      <c r="AV2" s="1346"/>
      <c r="AW2" s="1347"/>
      <c r="AX2" s="1348" t="s">
        <v>299</v>
      </c>
      <c r="AY2" s="1348"/>
      <c r="AZ2" s="1348"/>
      <c r="BA2" s="1348"/>
      <c r="BB2" s="1348"/>
      <c r="BC2" s="1348"/>
      <c r="BD2" s="1348"/>
      <c r="BE2" s="1348"/>
      <c r="BF2" s="1348"/>
      <c r="BG2" s="1348"/>
    </row>
    <row r="3" spans="1:63" ht="16.5" customHeight="1">
      <c r="Y3" s="392"/>
      <c r="Z3" s="251"/>
      <c r="AA3" s="251"/>
      <c r="AB3" s="251"/>
      <c r="AC3" s="393"/>
      <c r="AD3" s="1342"/>
      <c r="AE3" s="1343"/>
      <c r="AF3" s="1343"/>
      <c r="AG3" s="1343"/>
      <c r="AH3" s="1343"/>
      <c r="AI3" s="1343"/>
      <c r="AJ3" s="1343"/>
      <c r="AK3" s="1343"/>
      <c r="AL3" s="1343"/>
      <c r="AM3" s="1343"/>
      <c r="AN3" s="1343"/>
      <c r="AO3" s="1343"/>
      <c r="AP3" s="1343"/>
      <c r="AQ3" s="1344"/>
      <c r="AR3" s="1349" t="s">
        <v>5</v>
      </c>
      <c r="AS3" s="1350"/>
      <c r="AT3" s="1350"/>
      <c r="AU3" s="1350"/>
      <c r="AV3" s="1350"/>
      <c r="AW3" s="1351"/>
      <c r="AX3" s="1319" t="s">
        <v>300</v>
      </c>
      <c r="AY3" s="1319"/>
      <c r="AZ3" s="1319"/>
      <c r="BA3" s="1319"/>
      <c r="BB3" s="1319"/>
      <c r="BC3" s="1319"/>
      <c r="BD3" s="1319"/>
      <c r="BE3" s="1319"/>
      <c r="BF3" s="1319"/>
      <c r="BG3" s="1319"/>
    </row>
    <row r="4" spans="1:63" ht="10.5" customHeight="1">
      <c r="F4" s="404" t="s">
        <v>323</v>
      </c>
      <c r="G4" s="404"/>
      <c r="H4" s="404"/>
      <c r="I4" s="404"/>
      <c r="J4" s="404"/>
      <c r="K4" s="404"/>
      <c r="L4" s="404"/>
      <c r="M4" s="404"/>
      <c r="R4" s="1320">
        <v>4</v>
      </c>
      <c r="S4" s="1321"/>
      <c r="T4" s="1321"/>
      <c r="U4" s="1321"/>
      <c r="V4" s="1322"/>
      <c r="AG4" s="7"/>
      <c r="AH4" s="7"/>
      <c r="AI4" s="7"/>
      <c r="AJ4" s="7"/>
      <c r="AK4" s="7"/>
      <c r="AL4" s="7"/>
      <c r="AM4" s="7"/>
      <c r="AN4" s="7"/>
      <c r="AO4" s="7"/>
      <c r="AP4" s="7"/>
      <c r="AQ4" s="7"/>
      <c r="AR4" s="7"/>
      <c r="AS4" s="7"/>
      <c r="AT4" s="7"/>
      <c r="AU4" s="7"/>
      <c r="AV4" s="7"/>
      <c r="AW4" s="7"/>
      <c r="AX4" s="7"/>
    </row>
    <row r="5" spans="1:63" ht="10.5" customHeight="1">
      <c r="F5" s="404"/>
      <c r="G5" s="404"/>
      <c r="H5" s="404"/>
      <c r="I5" s="404"/>
      <c r="J5" s="404"/>
      <c r="K5" s="404"/>
      <c r="L5" s="404"/>
      <c r="M5" s="404"/>
      <c r="N5" s="338" t="s">
        <v>6</v>
      </c>
      <c r="O5" s="338"/>
      <c r="P5" s="338"/>
      <c r="Q5" s="339"/>
      <c r="R5" s="1323"/>
      <c r="S5" s="1324"/>
      <c r="T5" s="1324"/>
      <c r="U5" s="1324"/>
      <c r="V5" s="1325"/>
      <c r="W5" s="439" t="s">
        <v>7</v>
      </c>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8"/>
      <c r="AV5" s="8"/>
      <c r="AW5" s="8"/>
      <c r="AX5" s="8"/>
    </row>
    <row r="6" spans="1:63" ht="10.5" customHeight="1">
      <c r="F6" s="405"/>
      <c r="G6" s="405"/>
      <c r="H6" s="405"/>
      <c r="I6" s="405"/>
      <c r="J6" s="405"/>
      <c r="K6" s="405"/>
      <c r="L6" s="405"/>
      <c r="M6" s="405"/>
      <c r="N6" s="338"/>
      <c r="O6" s="338"/>
      <c r="P6" s="338"/>
      <c r="Q6" s="339"/>
      <c r="R6" s="1326"/>
      <c r="S6" s="1327"/>
      <c r="T6" s="1327"/>
      <c r="U6" s="1327"/>
      <c r="V6" s="1328"/>
      <c r="W6" s="439"/>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8"/>
      <c r="AV6" s="8"/>
      <c r="AW6" s="8"/>
      <c r="AX6" s="8"/>
    </row>
    <row r="7" spans="1:63" ht="4.5" customHeight="1">
      <c r="M7" s="9"/>
      <c r="N7" s="9"/>
      <c r="O7" s="9"/>
      <c r="P7" s="9"/>
      <c r="Q7" s="9"/>
      <c r="R7" s="10"/>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row>
    <row r="8" spans="1:63" ht="11.25" customHeight="1">
      <c r="A8" s="441" t="s">
        <v>8</v>
      </c>
      <c r="B8" s="441"/>
      <c r="C8" s="441"/>
      <c r="D8" s="441"/>
      <c r="E8" s="441"/>
      <c r="F8" s="441"/>
      <c r="G8" s="441"/>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1"/>
      <c r="AL8" s="441"/>
      <c r="AM8" s="441"/>
      <c r="AN8" s="441"/>
      <c r="AO8" s="441"/>
      <c r="AP8" s="441"/>
      <c r="AQ8" s="441"/>
      <c r="AR8" s="441"/>
      <c r="AS8" s="441"/>
      <c r="AT8" s="441"/>
      <c r="AU8" s="441"/>
      <c r="AV8" s="441"/>
      <c r="AW8" s="441"/>
      <c r="AX8" s="441"/>
      <c r="AY8" s="441"/>
      <c r="AZ8" s="441"/>
      <c r="BA8" s="441"/>
      <c r="BB8" s="441"/>
      <c r="BC8" s="441"/>
      <c r="BD8" s="441"/>
      <c r="BE8" s="441"/>
      <c r="BF8" s="441"/>
    </row>
    <row r="9" spans="1:63" ht="11.25" customHeight="1">
      <c r="A9" s="336" t="s">
        <v>9</v>
      </c>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109"/>
      <c r="BI9" s="109"/>
      <c r="BJ9" s="109"/>
      <c r="BK9" s="109"/>
    </row>
    <row r="10" spans="1:63" ht="11.25" customHeight="1">
      <c r="A10" s="336" t="s">
        <v>10</v>
      </c>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109"/>
      <c r="BI10" s="109"/>
      <c r="BJ10" s="109"/>
      <c r="BK10" s="109"/>
    </row>
    <row r="11" spans="1:63" ht="11.25" customHeight="1">
      <c r="A11" s="6" t="s">
        <v>36</v>
      </c>
    </row>
    <row r="12" spans="1:63" ht="11.25" customHeight="1">
      <c r="A12" s="6" t="s">
        <v>37</v>
      </c>
    </row>
    <row r="13" spans="1:63" ht="11.25" customHeight="1">
      <c r="A13" s="337" t="s">
        <v>345</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7"/>
      <c r="AY13" s="337"/>
      <c r="AZ13" s="337"/>
      <c r="BA13" s="337"/>
      <c r="BB13" s="337"/>
      <c r="BC13" s="337"/>
      <c r="BD13" s="337"/>
      <c r="BE13" s="337"/>
      <c r="BF13" s="337"/>
      <c r="BG13" s="337"/>
      <c r="BH13" s="11"/>
      <c r="BI13" s="11"/>
      <c r="BJ13" s="11"/>
      <c r="BK13" s="11"/>
    </row>
    <row r="14" spans="1:63" ht="1.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row>
    <row r="15" spans="1:63" ht="15" customHeight="1">
      <c r="A15" s="6" t="s">
        <v>88</v>
      </c>
    </row>
    <row r="16" spans="1:63" ht="15" customHeight="1">
      <c r="A16" s="263" t="s">
        <v>89</v>
      </c>
      <c r="B16" s="264"/>
      <c r="C16" s="264"/>
      <c r="D16" s="264"/>
      <c r="E16" s="264"/>
      <c r="F16" s="265"/>
      <c r="G16" s="1304">
        <f>AZ283</f>
        <v>25</v>
      </c>
      <c r="H16" s="1305"/>
      <c r="I16" s="1305"/>
      <c r="J16" s="1305"/>
      <c r="K16" s="191" t="s">
        <v>90</v>
      </c>
      <c r="L16" s="192"/>
      <c r="M16" s="96"/>
      <c r="N16" s="263" t="s">
        <v>91</v>
      </c>
      <c r="O16" s="264"/>
      <c r="P16" s="264"/>
      <c r="Q16" s="264"/>
      <c r="R16" s="264"/>
      <c r="S16" s="265"/>
      <c r="T16" s="1304">
        <f>AG206</f>
        <v>6</v>
      </c>
      <c r="U16" s="1305"/>
      <c r="V16" s="1305"/>
      <c r="W16" s="1305"/>
      <c r="X16" s="191"/>
      <c r="Y16" s="192"/>
      <c r="Z16" s="263" t="s">
        <v>92</v>
      </c>
      <c r="AA16" s="264"/>
      <c r="AB16" s="264"/>
      <c r="AC16" s="264"/>
      <c r="AD16" s="264"/>
      <c r="AE16" s="265"/>
      <c r="AF16" s="371">
        <f>AW206</f>
        <v>584</v>
      </c>
      <c r="AG16" s="372"/>
      <c r="AH16" s="372"/>
      <c r="AI16" s="372"/>
      <c r="AJ16" s="191" t="s">
        <v>93</v>
      </c>
      <c r="AK16" s="192"/>
      <c r="AL16" s="263" t="s">
        <v>94</v>
      </c>
      <c r="AM16" s="264"/>
      <c r="AN16" s="264"/>
      <c r="AO16" s="264"/>
      <c r="AP16" s="264"/>
      <c r="AQ16" s="265"/>
      <c r="AR16" s="190" t="s">
        <v>38</v>
      </c>
      <c r="AS16" s="191"/>
      <c r="AT16" s="191"/>
      <c r="AU16" s="191"/>
      <c r="AV16" s="191"/>
      <c r="AW16" s="191"/>
      <c r="AX16" s="191" t="s">
        <v>95</v>
      </c>
      <c r="AY16" s="192"/>
      <c r="AZ16" s="12" t="s">
        <v>96</v>
      </c>
      <c r="BA16" s="12"/>
    </row>
    <row r="17" spans="1:122" ht="15" customHeight="1">
      <c r="A17" s="266"/>
      <c r="B17" s="267"/>
      <c r="C17" s="267"/>
      <c r="D17" s="267"/>
      <c r="E17" s="267"/>
      <c r="F17" s="268"/>
      <c r="G17" s="1306"/>
      <c r="H17" s="1307"/>
      <c r="I17" s="1307"/>
      <c r="J17" s="1307"/>
      <c r="K17" s="206"/>
      <c r="L17" s="207"/>
      <c r="M17" s="96"/>
      <c r="N17" s="266"/>
      <c r="O17" s="278"/>
      <c r="P17" s="278"/>
      <c r="Q17" s="278"/>
      <c r="R17" s="278"/>
      <c r="S17" s="268"/>
      <c r="T17" s="1306"/>
      <c r="U17" s="1307"/>
      <c r="V17" s="1307"/>
      <c r="W17" s="1307"/>
      <c r="X17" s="279"/>
      <c r="Y17" s="207"/>
      <c r="Z17" s="266"/>
      <c r="AA17" s="267"/>
      <c r="AB17" s="267"/>
      <c r="AC17" s="267"/>
      <c r="AD17" s="267"/>
      <c r="AE17" s="268"/>
      <c r="AF17" s="373"/>
      <c r="AG17" s="374"/>
      <c r="AH17" s="374"/>
      <c r="AI17" s="374"/>
      <c r="AJ17" s="279"/>
      <c r="AK17" s="207"/>
      <c r="AL17" s="266"/>
      <c r="AM17" s="267"/>
      <c r="AN17" s="267"/>
      <c r="AO17" s="267"/>
      <c r="AP17" s="267"/>
      <c r="AQ17" s="268"/>
      <c r="AR17" s="1352">
        <f>ROUND(AF16/160,1)</f>
        <v>3.7</v>
      </c>
      <c r="AS17" s="1353"/>
      <c r="AT17" s="1353"/>
      <c r="AU17" s="1353"/>
      <c r="AV17" s="1353"/>
      <c r="AW17" s="1353"/>
      <c r="AX17" s="279"/>
      <c r="AY17" s="207"/>
      <c r="AZ17" s="12"/>
      <c r="BA17" s="12" t="s">
        <v>50</v>
      </c>
    </row>
    <row r="18" spans="1:122" ht="15" customHeight="1">
      <c r="A18" s="269"/>
      <c r="B18" s="270"/>
      <c r="C18" s="270"/>
      <c r="D18" s="270"/>
      <c r="E18" s="270"/>
      <c r="F18" s="271"/>
      <c r="G18" s="1308"/>
      <c r="H18" s="1309"/>
      <c r="I18" s="1309"/>
      <c r="J18" s="1309"/>
      <c r="K18" s="330" t="s">
        <v>12</v>
      </c>
      <c r="L18" s="323"/>
      <c r="M18" s="96"/>
      <c r="N18" s="269"/>
      <c r="O18" s="270"/>
      <c r="P18" s="270"/>
      <c r="Q18" s="270"/>
      <c r="R18" s="270"/>
      <c r="S18" s="271"/>
      <c r="T18" s="1308"/>
      <c r="U18" s="1309"/>
      <c r="V18" s="1309"/>
      <c r="W18" s="1309"/>
      <c r="X18" s="330" t="s">
        <v>12</v>
      </c>
      <c r="Y18" s="323"/>
      <c r="Z18" s="269"/>
      <c r="AA18" s="270"/>
      <c r="AB18" s="270"/>
      <c r="AC18" s="270"/>
      <c r="AD18" s="270"/>
      <c r="AE18" s="271"/>
      <c r="AF18" s="375"/>
      <c r="AG18" s="376"/>
      <c r="AH18" s="376"/>
      <c r="AI18" s="376"/>
      <c r="AJ18" s="367" t="s">
        <v>11</v>
      </c>
      <c r="AK18" s="368"/>
      <c r="AL18" s="269"/>
      <c r="AM18" s="270"/>
      <c r="AN18" s="270"/>
      <c r="AO18" s="270"/>
      <c r="AP18" s="270"/>
      <c r="AQ18" s="271"/>
      <c r="AR18" s="1354"/>
      <c r="AS18" s="1355"/>
      <c r="AT18" s="1355"/>
      <c r="AU18" s="1355"/>
      <c r="AV18" s="1355"/>
      <c r="AW18" s="1355"/>
      <c r="AX18" s="330" t="s">
        <v>12</v>
      </c>
      <c r="AY18" s="323"/>
    </row>
    <row r="19" spans="1:122" ht="14.25" customHeight="1">
      <c r="A19" s="369" t="s">
        <v>39</v>
      </c>
      <c r="B19" s="369"/>
      <c r="C19" s="369"/>
      <c r="D19" s="369"/>
      <c r="E19" s="369"/>
      <c r="F19" s="369"/>
      <c r="G19" s="369"/>
      <c r="H19" s="369"/>
      <c r="I19" s="369"/>
      <c r="J19" s="369"/>
      <c r="K19" s="369"/>
      <c r="L19" s="369"/>
      <c r="M19" s="108"/>
      <c r="N19" s="370" t="s">
        <v>13</v>
      </c>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108"/>
      <c r="AS19" s="108"/>
      <c r="AT19" s="108"/>
      <c r="AU19" s="108"/>
      <c r="AV19" s="108"/>
      <c r="AW19" s="108"/>
      <c r="AX19" s="108"/>
      <c r="AY19" s="108"/>
    </row>
    <row r="20" spans="1:122" s="13" customFormat="1" ht="12" customHeight="1">
      <c r="A20" s="13" t="s">
        <v>97</v>
      </c>
      <c r="BH20" s="6"/>
      <c r="BL20" s="340"/>
      <c r="BM20" s="340"/>
      <c r="BN20" s="340"/>
      <c r="BO20" s="340"/>
      <c r="BP20" s="340"/>
      <c r="BQ20" s="340"/>
      <c r="BR20" s="340"/>
      <c r="BS20" s="340"/>
      <c r="BT20" s="340"/>
      <c r="BU20" s="340"/>
      <c r="BV20" s="340"/>
      <c r="BW20" s="340"/>
      <c r="BX20" s="340"/>
      <c r="BY20" s="340"/>
      <c r="BZ20" s="340"/>
      <c r="CA20" s="340"/>
      <c r="CB20" s="340"/>
      <c r="CC20" s="340"/>
      <c r="CD20" s="340"/>
      <c r="CE20" s="340"/>
      <c r="CF20" s="340"/>
      <c r="CG20" s="340"/>
      <c r="CH20" s="340"/>
      <c r="CI20" s="340"/>
      <c r="CJ20" s="340"/>
      <c r="CK20" s="340"/>
      <c r="CL20" s="340"/>
      <c r="CM20" s="340"/>
      <c r="CN20" s="340"/>
      <c r="CO20" s="340"/>
      <c r="CP20" s="340"/>
      <c r="CQ20" s="340"/>
      <c r="CR20" s="340"/>
      <c r="CS20" s="340"/>
      <c r="CT20" s="340"/>
      <c r="CU20" s="340"/>
      <c r="CV20" s="340"/>
      <c r="CW20" s="340"/>
      <c r="CX20" s="340"/>
      <c r="CY20" s="340"/>
      <c r="CZ20" s="340"/>
      <c r="DA20" s="340"/>
      <c r="DB20" s="340"/>
      <c r="DC20" s="340"/>
      <c r="DD20" s="340"/>
      <c r="DE20" s="340"/>
      <c r="DF20" s="340"/>
      <c r="DG20" s="340"/>
      <c r="DH20" s="340"/>
      <c r="DI20" s="340"/>
      <c r="DJ20" s="340"/>
      <c r="DK20" s="340"/>
      <c r="DL20" s="340"/>
      <c r="DM20" s="340"/>
      <c r="DN20" s="340"/>
      <c r="DO20" s="340"/>
      <c r="DP20" s="340"/>
      <c r="DQ20" s="340"/>
      <c r="DR20" s="340"/>
    </row>
    <row r="21" spans="1:122" s="13" customFormat="1" ht="13.5" customHeight="1" thickBot="1">
      <c r="A21" s="336" t="s">
        <v>361</v>
      </c>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L21" s="340"/>
      <c r="BM21" s="340"/>
      <c r="BN21" s="340"/>
      <c r="BO21" s="340"/>
      <c r="BP21" s="340"/>
      <c r="BQ21" s="340"/>
      <c r="BR21" s="340"/>
      <c r="BS21" s="340"/>
      <c r="BT21" s="340"/>
      <c r="BU21" s="340"/>
      <c r="BV21" s="340"/>
      <c r="BW21" s="340"/>
      <c r="BX21" s="340"/>
      <c r="BY21" s="340"/>
      <c r="BZ21" s="340"/>
      <c r="CA21" s="340"/>
      <c r="CB21" s="340"/>
      <c r="CC21" s="340"/>
      <c r="CD21" s="340"/>
      <c r="CE21" s="340"/>
      <c r="CF21" s="340"/>
      <c r="CG21" s="340"/>
      <c r="CH21" s="340"/>
      <c r="CI21" s="340"/>
      <c r="CJ21" s="340"/>
      <c r="CK21" s="340"/>
      <c r="CL21" s="340"/>
      <c r="CM21" s="340"/>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340"/>
      <c r="DK21" s="340"/>
      <c r="DL21" s="340"/>
      <c r="DM21" s="340"/>
      <c r="DN21" s="340"/>
      <c r="DO21" s="340"/>
      <c r="DP21" s="340"/>
      <c r="DQ21" s="340"/>
      <c r="DR21" s="340"/>
    </row>
    <row r="22" spans="1:122" s="14" customFormat="1" ht="10.5" customHeight="1" thickTop="1">
      <c r="A22" s="341" t="s">
        <v>360</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S22" s="342" t="s">
        <v>98</v>
      </c>
      <c r="AT22" s="343"/>
      <c r="AU22" s="343"/>
      <c r="AV22" s="343"/>
      <c r="AW22" s="343"/>
      <c r="AX22" s="344"/>
      <c r="AY22" s="1310">
        <f>G16+AR17</f>
        <v>28.7</v>
      </c>
      <c r="AZ22" s="1311"/>
      <c r="BA22" s="1311"/>
      <c r="BB22" s="1311"/>
      <c r="BC22" s="1311"/>
      <c r="BD22" s="1311"/>
      <c r="BE22" s="353" t="s">
        <v>99</v>
      </c>
      <c r="BF22" s="353"/>
      <c r="BG22" s="354"/>
      <c r="BX22" s="15"/>
    </row>
    <row r="23" spans="1:122" ht="10.5"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16"/>
      <c r="AS23" s="345"/>
      <c r="AT23" s="346"/>
      <c r="AU23" s="346"/>
      <c r="AV23" s="346"/>
      <c r="AW23" s="346"/>
      <c r="AX23" s="347"/>
      <c r="AY23" s="1306"/>
      <c r="AZ23" s="1312"/>
      <c r="BA23" s="1312"/>
      <c r="BB23" s="1312"/>
      <c r="BC23" s="1312"/>
      <c r="BD23" s="1312"/>
      <c r="BE23" s="17"/>
      <c r="BF23" s="18"/>
      <c r="BG23" s="19"/>
    </row>
    <row r="24" spans="1:122" ht="15"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16"/>
      <c r="AS24" s="355" t="s">
        <v>100</v>
      </c>
      <c r="AT24" s="356"/>
      <c r="AU24" s="356"/>
      <c r="AV24" s="356"/>
      <c r="AW24" s="356"/>
      <c r="AX24" s="357"/>
      <c r="AY24" s="1313"/>
      <c r="AZ24" s="1314"/>
      <c r="BA24" s="1314"/>
      <c r="BB24" s="1314"/>
      <c r="BC24" s="1314"/>
      <c r="BD24" s="1314"/>
      <c r="BE24" s="231" t="s">
        <v>12</v>
      </c>
      <c r="BF24" s="231"/>
      <c r="BG24" s="358"/>
    </row>
    <row r="25" spans="1:122" ht="13.5"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16"/>
      <c r="AS25" s="359" t="s">
        <v>101</v>
      </c>
      <c r="AT25" s="360"/>
      <c r="AU25" s="360"/>
      <c r="AV25" s="360"/>
      <c r="AW25" s="360"/>
      <c r="AX25" s="361"/>
      <c r="AY25" s="365">
        <f>G16+ROUNDDOWN(AF16/160,1)+AS293</f>
        <v>29.1</v>
      </c>
      <c r="AZ25" s="365"/>
      <c r="BA25" s="365"/>
      <c r="BB25" s="365"/>
      <c r="BC25" s="365"/>
      <c r="BD25" s="365"/>
      <c r="BE25" s="482" t="s">
        <v>102</v>
      </c>
      <c r="BF25" s="483"/>
      <c r="BG25" s="484"/>
    </row>
    <row r="26" spans="1:122" ht="12" customHeight="1" thickBot="1">
      <c r="A26" s="262" t="s">
        <v>301</v>
      </c>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16"/>
      <c r="AS26" s="362"/>
      <c r="AT26" s="363"/>
      <c r="AU26" s="363"/>
      <c r="AV26" s="363"/>
      <c r="AW26" s="363"/>
      <c r="AX26" s="364"/>
      <c r="AY26" s="366"/>
      <c r="AZ26" s="366"/>
      <c r="BA26" s="366"/>
      <c r="BB26" s="366"/>
      <c r="BC26" s="366"/>
      <c r="BD26" s="366"/>
      <c r="BE26" s="363"/>
      <c r="BF26" s="363"/>
      <c r="BG26" s="485"/>
    </row>
    <row r="27" spans="1:122" ht="3" customHeight="1" thickTop="1">
      <c r="A27" s="20"/>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05"/>
      <c r="AS27" s="99"/>
      <c r="AT27" s="99"/>
      <c r="AU27" s="99"/>
      <c r="AV27" s="99"/>
      <c r="AW27" s="99"/>
      <c r="AX27" s="21"/>
      <c r="AY27" s="21"/>
      <c r="AZ27" s="21"/>
      <c r="BA27" s="21"/>
      <c r="BB27" s="21"/>
      <c r="BC27" s="21"/>
      <c r="BD27" s="21"/>
      <c r="BE27" s="108"/>
      <c r="BF27" s="108"/>
      <c r="BG27" s="108"/>
    </row>
    <row r="28" spans="1:122" ht="15" customHeight="1">
      <c r="A28" s="14" t="s">
        <v>103</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row>
    <row r="29" spans="1:122" ht="11.25" customHeight="1">
      <c r="B29" s="280" t="s">
        <v>14</v>
      </c>
      <c r="C29" s="281"/>
      <c r="D29" s="280" t="s">
        <v>104</v>
      </c>
      <c r="E29" s="286"/>
      <c r="F29" s="286"/>
      <c r="G29" s="286"/>
      <c r="H29" s="286"/>
      <c r="I29" s="281"/>
      <c r="J29" s="289" t="s">
        <v>105</v>
      </c>
      <c r="K29" s="286"/>
      <c r="L29" s="286"/>
      <c r="M29" s="286"/>
      <c r="N29" s="281"/>
      <c r="O29" s="289" t="s">
        <v>15</v>
      </c>
      <c r="P29" s="250"/>
      <c r="Q29" s="250"/>
      <c r="R29" s="250"/>
      <c r="S29" s="290"/>
      <c r="T29" s="291">
        <f>R4</f>
        <v>4</v>
      </c>
      <c r="U29" s="292"/>
      <c r="V29" s="292"/>
      <c r="W29" s="292"/>
      <c r="X29" s="295" t="s">
        <v>106</v>
      </c>
      <c r="Y29" s="296"/>
      <c r="Z29" s="296"/>
      <c r="AA29" s="296"/>
      <c r="AB29" s="296"/>
      <c r="AC29" s="296"/>
      <c r="AD29" s="296"/>
      <c r="AE29" s="296"/>
      <c r="AF29" s="296"/>
      <c r="AG29" s="296"/>
      <c r="AH29" s="296"/>
      <c r="AI29" s="296"/>
      <c r="AJ29" s="296"/>
      <c r="AK29" s="296"/>
      <c r="AL29" s="297"/>
      <c r="AM29" s="250" t="s">
        <v>107</v>
      </c>
      <c r="AN29" s="250"/>
      <c r="AO29" s="250"/>
      <c r="AP29" s="250"/>
      <c r="AQ29" s="250"/>
      <c r="AR29" s="250"/>
      <c r="AS29" s="250"/>
      <c r="AT29" s="250"/>
      <c r="AU29" s="250"/>
      <c r="AV29" s="250"/>
      <c r="AW29" s="250"/>
      <c r="AX29" s="250"/>
      <c r="AY29" s="250"/>
      <c r="AZ29" s="250"/>
      <c r="BA29" s="250"/>
      <c r="BB29" s="290"/>
    </row>
    <row r="30" spans="1:122" ht="11.25" customHeight="1">
      <c r="B30" s="282"/>
      <c r="C30" s="283"/>
      <c r="D30" s="282"/>
      <c r="E30" s="287"/>
      <c r="F30" s="287"/>
      <c r="G30" s="287"/>
      <c r="H30" s="287"/>
      <c r="I30" s="283"/>
      <c r="J30" s="282"/>
      <c r="K30" s="287"/>
      <c r="L30" s="287"/>
      <c r="M30" s="287"/>
      <c r="N30" s="283"/>
      <c r="O30" s="230"/>
      <c r="P30" s="231"/>
      <c r="Q30" s="231"/>
      <c r="R30" s="231"/>
      <c r="S30" s="232"/>
      <c r="T30" s="293"/>
      <c r="U30" s="294"/>
      <c r="V30" s="294"/>
      <c r="W30" s="294"/>
      <c r="X30" s="298"/>
      <c r="Y30" s="298"/>
      <c r="Z30" s="298"/>
      <c r="AA30" s="298"/>
      <c r="AB30" s="298"/>
      <c r="AC30" s="298"/>
      <c r="AD30" s="298"/>
      <c r="AE30" s="298"/>
      <c r="AF30" s="298"/>
      <c r="AG30" s="298"/>
      <c r="AH30" s="298"/>
      <c r="AI30" s="298"/>
      <c r="AJ30" s="298"/>
      <c r="AK30" s="298"/>
      <c r="AL30" s="299"/>
      <c r="AM30" s="231"/>
      <c r="AN30" s="231"/>
      <c r="AO30" s="231"/>
      <c r="AP30" s="231"/>
      <c r="AQ30" s="231"/>
      <c r="AR30" s="231"/>
      <c r="AS30" s="231"/>
      <c r="AT30" s="231"/>
      <c r="AU30" s="231"/>
      <c r="AV30" s="231"/>
      <c r="AW30" s="231"/>
      <c r="AX30" s="231"/>
      <c r="AY30" s="231"/>
      <c r="AZ30" s="231"/>
      <c r="BA30" s="231"/>
      <c r="BB30" s="232"/>
    </row>
    <row r="31" spans="1:122" ht="11.25" customHeight="1">
      <c r="B31" s="282"/>
      <c r="C31" s="283"/>
      <c r="D31" s="282"/>
      <c r="E31" s="287"/>
      <c r="F31" s="287"/>
      <c r="G31" s="287"/>
      <c r="H31" s="287"/>
      <c r="I31" s="283"/>
      <c r="J31" s="282"/>
      <c r="K31" s="287"/>
      <c r="L31" s="287"/>
      <c r="M31" s="287"/>
      <c r="N31" s="283"/>
      <c r="O31" s="300" t="s">
        <v>108</v>
      </c>
      <c r="P31" s="301"/>
      <c r="Q31" s="301"/>
      <c r="R31" s="301"/>
      <c r="S31" s="302"/>
      <c r="T31" s="442" t="s">
        <v>16</v>
      </c>
      <c r="U31" s="443"/>
      <c r="V31" s="443"/>
      <c r="W31" s="443"/>
      <c r="X31" s="443"/>
      <c r="Y31" s="443"/>
      <c r="Z31" s="443"/>
      <c r="AA31" s="444"/>
      <c r="AB31" s="448" t="s">
        <v>109</v>
      </c>
      <c r="AC31" s="443"/>
      <c r="AD31" s="443"/>
      <c r="AE31" s="443"/>
      <c r="AF31" s="443"/>
      <c r="AG31" s="443"/>
      <c r="AH31" s="443"/>
      <c r="AI31" s="451" t="s">
        <v>110</v>
      </c>
      <c r="AJ31" s="452"/>
      <c r="AK31" s="452"/>
      <c r="AL31" s="453"/>
      <c r="AM31" s="460" t="s">
        <v>17</v>
      </c>
      <c r="AN31" s="461"/>
      <c r="AO31" s="461"/>
      <c r="AP31" s="462"/>
      <c r="AQ31" s="468" t="s">
        <v>41</v>
      </c>
      <c r="AR31" s="468"/>
      <c r="AS31" s="468"/>
      <c r="AT31" s="468"/>
      <c r="AU31" s="468"/>
      <c r="AV31" s="468"/>
      <c r="AW31" s="468"/>
      <c r="AX31" s="468"/>
      <c r="AY31" s="468"/>
      <c r="AZ31" s="468"/>
      <c r="BA31" s="468"/>
      <c r="BB31" s="469"/>
    </row>
    <row r="32" spans="1:122" ht="11.25" customHeight="1">
      <c r="B32" s="282"/>
      <c r="C32" s="283"/>
      <c r="D32" s="282"/>
      <c r="E32" s="287"/>
      <c r="F32" s="287"/>
      <c r="G32" s="287"/>
      <c r="H32" s="287"/>
      <c r="I32" s="283"/>
      <c r="J32" s="282"/>
      <c r="K32" s="287"/>
      <c r="L32" s="287"/>
      <c r="M32" s="287"/>
      <c r="N32" s="283"/>
      <c r="O32" s="1315">
        <v>210</v>
      </c>
      <c r="P32" s="1316"/>
      <c r="Q32" s="1316"/>
      <c r="R32" s="1316"/>
      <c r="S32" s="476" t="s">
        <v>12</v>
      </c>
      <c r="T32" s="445"/>
      <c r="U32" s="446"/>
      <c r="V32" s="446"/>
      <c r="W32" s="446"/>
      <c r="X32" s="446"/>
      <c r="Y32" s="446"/>
      <c r="Z32" s="446"/>
      <c r="AA32" s="447"/>
      <c r="AB32" s="449"/>
      <c r="AC32" s="446"/>
      <c r="AD32" s="446"/>
      <c r="AE32" s="446"/>
      <c r="AF32" s="446"/>
      <c r="AG32" s="446"/>
      <c r="AH32" s="450"/>
      <c r="AI32" s="454"/>
      <c r="AJ32" s="455"/>
      <c r="AK32" s="455"/>
      <c r="AL32" s="456"/>
      <c r="AM32" s="463"/>
      <c r="AN32" s="231"/>
      <c r="AO32" s="231"/>
      <c r="AP32" s="464"/>
      <c r="AQ32" s="468"/>
      <c r="AR32" s="468"/>
      <c r="AS32" s="468"/>
      <c r="AT32" s="468"/>
      <c r="AU32" s="468"/>
      <c r="AV32" s="468"/>
      <c r="AW32" s="468"/>
      <c r="AX32" s="468"/>
      <c r="AY32" s="468"/>
      <c r="AZ32" s="468"/>
      <c r="BA32" s="468"/>
      <c r="BB32" s="469"/>
    </row>
    <row r="33" spans="2:54" ht="11.25" customHeight="1" thickBot="1">
      <c r="B33" s="284"/>
      <c r="C33" s="285"/>
      <c r="D33" s="284"/>
      <c r="E33" s="288"/>
      <c r="F33" s="288"/>
      <c r="G33" s="288"/>
      <c r="H33" s="288"/>
      <c r="I33" s="285"/>
      <c r="J33" s="284"/>
      <c r="K33" s="288"/>
      <c r="L33" s="288"/>
      <c r="M33" s="288"/>
      <c r="N33" s="285"/>
      <c r="O33" s="1317"/>
      <c r="P33" s="1318"/>
      <c r="Q33" s="1318"/>
      <c r="R33" s="1318"/>
      <c r="S33" s="477"/>
      <c r="T33" s="478" t="s">
        <v>42</v>
      </c>
      <c r="U33" s="479"/>
      <c r="V33" s="479"/>
      <c r="W33" s="480"/>
      <c r="X33" s="481" t="s">
        <v>43</v>
      </c>
      <c r="Y33" s="479"/>
      <c r="Z33" s="480"/>
      <c r="AA33" s="22"/>
      <c r="AB33" s="478" t="s">
        <v>42</v>
      </c>
      <c r="AC33" s="479"/>
      <c r="AD33" s="479"/>
      <c r="AE33" s="427" t="s">
        <v>43</v>
      </c>
      <c r="AF33" s="428"/>
      <c r="AG33" s="428"/>
      <c r="AH33" s="23"/>
      <c r="AI33" s="457"/>
      <c r="AJ33" s="458"/>
      <c r="AK33" s="458"/>
      <c r="AL33" s="459"/>
      <c r="AM33" s="465"/>
      <c r="AN33" s="466"/>
      <c r="AO33" s="466"/>
      <c r="AP33" s="467"/>
      <c r="AQ33" s="470"/>
      <c r="AR33" s="470"/>
      <c r="AS33" s="470"/>
      <c r="AT33" s="470"/>
      <c r="AU33" s="470"/>
      <c r="AV33" s="470"/>
      <c r="AW33" s="470"/>
      <c r="AX33" s="470"/>
      <c r="AY33" s="470"/>
      <c r="AZ33" s="470"/>
      <c r="BA33" s="470"/>
      <c r="BB33" s="471"/>
    </row>
    <row r="34" spans="2:54" ht="11.25" customHeight="1" thickTop="1">
      <c r="B34" s="583" t="s">
        <v>111</v>
      </c>
      <c r="C34" s="584"/>
      <c r="D34" s="310" t="s">
        <v>44</v>
      </c>
      <c r="E34" s="311"/>
      <c r="F34" s="311"/>
      <c r="G34" s="311"/>
      <c r="H34" s="311"/>
      <c r="I34" s="312"/>
      <c r="J34" s="432" t="s">
        <v>112</v>
      </c>
      <c r="K34" s="433"/>
      <c r="L34" s="433"/>
      <c r="M34" s="433"/>
      <c r="N34" s="434"/>
      <c r="O34" s="1379">
        <v>3</v>
      </c>
      <c r="P34" s="1380"/>
      <c r="Q34" s="1380"/>
      <c r="R34" s="1380"/>
      <c r="S34" s="207" t="s">
        <v>12</v>
      </c>
      <c r="T34" s="1381">
        <v>2</v>
      </c>
      <c r="U34" s="1369"/>
      <c r="V34" s="1369"/>
      <c r="W34" s="1369"/>
      <c r="X34" s="1368">
        <v>1</v>
      </c>
      <c r="Y34" s="1369"/>
      <c r="Z34" s="1370"/>
      <c r="AA34" s="335" t="s">
        <v>12</v>
      </c>
      <c r="AB34" s="1381"/>
      <c r="AC34" s="1369"/>
      <c r="AD34" s="1370"/>
      <c r="AE34" s="1368"/>
      <c r="AF34" s="1369"/>
      <c r="AG34" s="1370"/>
      <c r="AH34" s="335" t="s">
        <v>12</v>
      </c>
      <c r="AI34" s="1371"/>
      <c r="AJ34" s="1369"/>
      <c r="AK34" s="1369"/>
      <c r="AL34" s="421" t="s">
        <v>12</v>
      </c>
      <c r="AM34" s="1373">
        <f>T34+X34+AB34+AE34+AI34</f>
        <v>3</v>
      </c>
      <c r="AN34" s="1374"/>
      <c r="AO34" s="1374"/>
      <c r="AP34" s="1375"/>
      <c r="AQ34" s="425" t="s">
        <v>45</v>
      </c>
      <c r="AR34" s="425"/>
      <c r="AS34" s="425"/>
      <c r="AT34" s="425"/>
      <c r="AU34" s="425"/>
      <c r="AV34" s="1356">
        <f>ROUNDDOWN(AM34/3,1)</f>
        <v>1</v>
      </c>
      <c r="AW34" s="1356"/>
      <c r="AX34" s="1356"/>
      <c r="AY34" s="1356"/>
      <c r="AZ34" s="206" t="s">
        <v>12</v>
      </c>
      <c r="BA34" s="206"/>
      <c r="BB34" s="283"/>
    </row>
    <row r="35" spans="2:54" ht="11.25" customHeight="1">
      <c r="B35" s="585"/>
      <c r="C35" s="586"/>
      <c r="D35" s="389"/>
      <c r="E35" s="390"/>
      <c r="F35" s="390"/>
      <c r="G35" s="390"/>
      <c r="H35" s="390"/>
      <c r="I35" s="391"/>
      <c r="J35" s="392"/>
      <c r="K35" s="251"/>
      <c r="L35" s="251"/>
      <c r="M35" s="251"/>
      <c r="N35" s="393"/>
      <c r="O35" s="1379"/>
      <c r="P35" s="1380"/>
      <c r="Q35" s="1380"/>
      <c r="R35" s="1380"/>
      <c r="S35" s="207"/>
      <c r="T35" s="1362"/>
      <c r="U35" s="1363"/>
      <c r="V35" s="1363"/>
      <c r="W35" s="1363"/>
      <c r="X35" s="1366"/>
      <c r="Y35" s="1363"/>
      <c r="Z35" s="1367"/>
      <c r="AA35" s="304"/>
      <c r="AB35" s="1362"/>
      <c r="AC35" s="1363"/>
      <c r="AD35" s="1367"/>
      <c r="AE35" s="1366"/>
      <c r="AF35" s="1363"/>
      <c r="AG35" s="1367"/>
      <c r="AH35" s="304"/>
      <c r="AI35" s="1372"/>
      <c r="AJ35" s="1363"/>
      <c r="AK35" s="1363"/>
      <c r="AL35" s="240"/>
      <c r="AM35" s="1376"/>
      <c r="AN35" s="1377"/>
      <c r="AO35" s="1377"/>
      <c r="AP35" s="1378"/>
      <c r="AQ35" s="426"/>
      <c r="AR35" s="426"/>
      <c r="AS35" s="426"/>
      <c r="AT35" s="426"/>
      <c r="AU35" s="426"/>
      <c r="AV35" s="1357"/>
      <c r="AW35" s="1357"/>
      <c r="AX35" s="1357"/>
      <c r="AY35" s="1357"/>
      <c r="AZ35" s="330"/>
      <c r="BA35" s="330"/>
      <c r="BB35" s="431"/>
    </row>
    <row r="36" spans="2:54" ht="11.25" customHeight="1">
      <c r="B36" s="585"/>
      <c r="C36" s="586"/>
      <c r="D36" s="386" t="s">
        <v>46</v>
      </c>
      <c r="E36" s="387"/>
      <c r="F36" s="387"/>
      <c r="G36" s="387"/>
      <c r="H36" s="387"/>
      <c r="I36" s="388"/>
      <c r="J36" s="289" t="s">
        <v>112</v>
      </c>
      <c r="K36" s="250"/>
      <c r="L36" s="250"/>
      <c r="M36" s="250"/>
      <c r="N36" s="290"/>
      <c r="O36" s="1358">
        <v>8</v>
      </c>
      <c r="P36" s="1359"/>
      <c r="Q36" s="1359"/>
      <c r="R36" s="1359"/>
      <c r="S36" s="396" t="s">
        <v>12</v>
      </c>
      <c r="T36" s="1360">
        <v>6</v>
      </c>
      <c r="U36" s="1361"/>
      <c r="V36" s="1361"/>
      <c r="W36" s="1361"/>
      <c r="X36" s="1364">
        <v>2</v>
      </c>
      <c r="Y36" s="1361"/>
      <c r="Z36" s="1365"/>
      <c r="AA36" s="221" t="s">
        <v>12</v>
      </c>
      <c r="AB36" s="1245"/>
      <c r="AC36" s="1246"/>
      <c r="AD36" s="1365"/>
      <c r="AE36" s="1364"/>
      <c r="AF36" s="1246"/>
      <c r="AG36" s="1365"/>
      <c r="AH36" s="221" t="s">
        <v>12</v>
      </c>
      <c r="AI36" s="1400"/>
      <c r="AJ36" s="1246"/>
      <c r="AK36" s="1246"/>
      <c r="AL36" s="239" t="s">
        <v>12</v>
      </c>
      <c r="AM36" s="1401">
        <f>T36+X36+AB36+AE36+AI36+T38+X38+AB38+AE38+AI38</f>
        <v>18</v>
      </c>
      <c r="AN36" s="1402"/>
      <c r="AO36" s="1402"/>
      <c r="AP36" s="1403"/>
      <c r="AQ36" s="487" t="s">
        <v>113</v>
      </c>
      <c r="AR36" s="250"/>
      <c r="AS36" s="250"/>
      <c r="AT36" s="250"/>
      <c r="AU36" s="250"/>
      <c r="AV36" s="1392">
        <f>ROUNDDOWN(AM36/6,1)</f>
        <v>3</v>
      </c>
      <c r="AW36" s="1392"/>
      <c r="AX36" s="1392"/>
      <c r="AY36" s="1392"/>
      <c r="AZ36" s="191" t="s">
        <v>12</v>
      </c>
      <c r="BA36" s="191"/>
      <c r="BB36" s="281"/>
    </row>
    <row r="37" spans="2:54" ht="11.25" customHeight="1">
      <c r="B37" s="585"/>
      <c r="C37" s="586"/>
      <c r="D37" s="389"/>
      <c r="E37" s="390"/>
      <c r="F37" s="390"/>
      <c r="G37" s="390"/>
      <c r="H37" s="390"/>
      <c r="I37" s="391"/>
      <c r="J37" s="392"/>
      <c r="K37" s="251"/>
      <c r="L37" s="251"/>
      <c r="M37" s="251"/>
      <c r="N37" s="393"/>
      <c r="O37" s="1358"/>
      <c r="P37" s="1359"/>
      <c r="Q37" s="1359"/>
      <c r="R37" s="1359"/>
      <c r="S37" s="396"/>
      <c r="T37" s="1362"/>
      <c r="U37" s="1363"/>
      <c r="V37" s="1363"/>
      <c r="W37" s="1363"/>
      <c r="X37" s="1366"/>
      <c r="Y37" s="1363"/>
      <c r="Z37" s="1367"/>
      <c r="AA37" s="304"/>
      <c r="AB37" s="1362"/>
      <c r="AC37" s="1363"/>
      <c r="AD37" s="1367"/>
      <c r="AE37" s="1366"/>
      <c r="AF37" s="1363"/>
      <c r="AG37" s="1367"/>
      <c r="AH37" s="304"/>
      <c r="AI37" s="1372"/>
      <c r="AJ37" s="1363"/>
      <c r="AK37" s="1363"/>
      <c r="AL37" s="240"/>
      <c r="AM37" s="1404"/>
      <c r="AN37" s="1405"/>
      <c r="AO37" s="1405"/>
      <c r="AP37" s="1406"/>
      <c r="AQ37" s="463"/>
      <c r="AR37" s="231"/>
      <c r="AS37" s="231"/>
      <c r="AT37" s="231"/>
      <c r="AU37" s="231"/>
      <c r="AV37" s="1393"/>
      <c r="AW37" s="1393"/>
      <c r="AX37" s="1393"/>
      <c r="AY37" s="1393"/>
      <c r="AZ37" s="206"/>
      <c r="BA37" s="206"/>
      <c r="BB37" s="283"/>
    </row>
    <row r="38" spans="2:54" ht="11.25" customHeight="1">
      <c r="B38" s="585"/>
      <c r="C38" s="586"/>
      <c r="D38" s="310" t="s">
        <v>47</v>
      </c>
      <c r="E38" s="311"/>
      <c r="F38" s="311"/>
      <c r="G38" s="311"/>
      <c r="H38" s="311"/>
      <c r="I38" s="312"/>
      <c r="J38" s="230" t="s">
        <v>112</v>
      </c>
      <c r="K38" s="231"/>
      <c r="L38" s="231"/>
      <c r="M38" s="231"/>
      <c r="N38" s="232"/>
      <c r="O38" s="1395">
        <v>10</v>
      </c>
      <c r="P38" s="1396"/>
      <c r="Q38" s="1396"/>
      <c r="R38" s="1396"/>
      <c r="S38" s="323" t="s">
        <v>12</v>
      </c>
      <c r="T38" s="1382">
        <v>8</v>
      </c>
      <c r="U38" s="1399"/>
      <c r="V38" s="1399"/>
      <c r="W38" s="1399"/>
      <c r="X38" s="1388">
        <v>2</v>
      </c>
      <c r="Y38" s="1399"/>
      <c r="Z38" s="1384"/>
      <c r="AA38" s="486" t="s">
        <v>12</v>
      </c>
      <c r="AB38" s="1382"/>
      <c r="AC38" s="1383"/>
      <c r="AD38" s="1384"/>
      <c r="AE38" s="1388"/>
      <c r="AF38" s="1383"/>
      <c r="AG38" s="1384"/>
      <c r="AH38" s="486" t="s">
        <v>12</v>
      </c>
      <c r="AI38" s="1390"/>
      <c r="AJ38" s="1383"/>
      <c r="AK38" s="1383"/>
      <c r="AL38" s="256" t="s">
        <v>12</v>
      </c>
      <c r="AM38" s="1404"/>
      <c r="AN38" s="1405"/>
      <c r="AO38" s="1405"/>
      <c r="AP38" s="1406"/>
      <c r="AQ38" s="463"/>
      <c r="AR38" s="231"/>
      <c r="AS38" s="231"/>
      <c r="AT38" s="231"/>
      <c r="AU38" s="231"/>
      <c r="AV38" s="1393"/>
      <c r="AW38" s="1393"/>
      <c r="AX38" s="1393"/>
      <c r="AY38" s="1393"/>
      <c r="AZ38" s="206"/>
      <c r="BA38" s="206"/>
      <c r="BB38" s="283"/>
    </row>
    <row r="39" spans="2:54" ht="11.25" customHeight="1" thickBot="1">
      <c r="B39" s="585"/>
      <c r="C39" s="586"/>
      <c r="D39" s="313"/>
      <c r="E39" s="314"/>
      <c r="F39" s="314"/>
      <c r="G39" s="314"/>
      <c r="H39" s="314"/>
      <c r="I39" s="315"/>
      <c r="J39" s="316"/>
      <c r="K39" s="317"/>
      <c r="L39" s="317"/>
      <c r="M39" s="317"/>
      <c r="N39" s="318"/>
      <c r="O39" s="1397"/>
      <c r="P39" s="1398"/>
      <c r="Q39" s="1398"/>
      <c r="R39" s="1398"/>
      <c r="S39" s="324"/>
      <c r="T39" s="1385"/>
      <c r="U39" s="1386"/>
      <c r="V39" s="1386"/>
      <c r="W39" s="1386"/>
      <c r="X39" s="1389"/>
      <c r="Y39" s="1386"/>
      <c r="Z39" s="1387"/>
      <c r="AA39" s="222"/>
      <c r="AB39" s="1385"/>
      <c r="AC39" s="1386"/>
      <c r="AD39" s="1387"/>
      <c r="AE39" s="1389"/>
      <c r="AF39" s="1386"/>
      <c r="AG39" s="1387"/>
      <c r="AH39" s="222"/>
      <c r="AI39" s="1391"/>
      <c r="AJ39" s="1386"/>
      <c r="AK39" s="1386"/>
      <c r="AL39" s="257"/>
      <c r="AM39" s="1407"/>
      <c r="AN39" s="1408"/>
      <c r="AO39" s="1408"/>
      <c r="AP39" s="1409"/>
      <c r="AQ39" s="488"/>
      <c r="AR39" s="317"/>
      <c r="AS39" s="317"/>
      <c r="AT39" s="317"/>
      <c r="AU39" s="317"/>
      <c r="AV39" s="1394"/>
      <c r="AW39" s="1394"/>
      <c r="AX39" s="1394"/>
      <c r="AY39" s="1394"/>
      <c r="AZ39" s="194"/>
      <c r="BA39" s="194"/>
      <c r="BB39" s="384"/>
    </row>
    <row r="40" spans="2:54" ht="11.25" customHeight="1">
      <c r="B40" s="585"/>
      <c r="C40" s="586"/>
      <c r="D40" s="227" t="s">
        <v>114</v>
      </c>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8"/>
      <c r="AJ40" s="228"/>
      <c r="AK40" s="228"/>
      <c r="AL40" s="228"/>
      <c r="AM40" s="228"/>
      <c r="AN40" s="228"/>
      <c r="AO40" s="228"/>
      <c r="AP40" s="228"/>
      <c r="AQ40" s="228"/>
      <c r="AR40" s="228"/>
      <c r="AS40" s="228"/>
      <c r="AT40" s="228"/>
      <c r="AU40" s="228"/>
      <c r="AV40" s="228"/>
      <c r="AW40" s="228"/>
      <c r="AX40" s="228"/>
      <c r="AY40" s="228"/>
      <c r="AZ40" s="228"/>
      <c r="BA40" s="228"/>
      <c r="BB40" s="229"/>
    </row>
    <row r="41" spans="2:54" ht="11.25" customHeight="1">
      <c r="B41" s="585"/>
      <c r="C41" s="586"/>
      <c r="D41" s="199" t="s">
        <v>115</v>
      </c>
      <c r="E41" s="200"/>
      <c r="F41" s="200"/>
      <c r="G41" s="200"/>
      <c r="H41" s="200"/>
      <c r="I41" s="201"/>
      <c r="J41" s="230" t="s">
        <v>116</v>
      </c>
      <c r="K41" s="231"/>
      <c r="L41" s="231"/>
      <c r="M41" s="231"/>
      <c r="N41" s="232"/>
      <c r="O41" s="210"/>
      <c r="P41" s="211"/>
      <c r="Q41" s="211"/>
      <c r="R41" s="211"/>
      <c r="S41" s="213"/>
      <c r="T41" s="1245"/>
      <c r="U41" s="1246"/>
      <c r="V41" s="1246"/>
      <c r="W41" s="1246"/>
      <c r="X41" s="1246"/>
      <c r="Y41" s="1246"/>
      <c r="Z41" s="1246"/>
      <c r="AA41" s="179" t="s">
        <v>12</v>
      </c>
      <c r="AB41" s="1245"/>
      <c r="AC41" s="1246"/>
      <c r="AD41" s="1246"/>
      <c r="AE41" s="1246"/>
      <c r="AF41" s="1246"/>
      <c r="AG41" s="1246"/>
      <c r="AH41" s="187" t="s">
        <v>12</v>
      </c>
      <c r="AI41" s="1400"/>
      <c r="AJ41" s="1246"/>
      <c r="AK41" s="1246"/>
      <c r="AL41" s="239" t="s">
        <v>12</v>
      </c>
      <c r="AM41" s="1410">
        <f>T41+AB41+AI41</f>
        <v>0</v>
      </c>
      <c r="AN41" s="1405"/>
      <c r="AO41" s="1405"/>
      <c r="AP41" s="1406"/>
      <c r="AQ41" s="231" t="s">
        <v>113</v>
      </c>
      <c r="AR41" s="231"/>
      <c r="AS41" s="231"/>
      <c r="AT41" s="231"/>
      <c r="AU41" s="231"/>
      <c r="AV41" s="1411">
        <f>ROUNDDOWN(AM41/6,1)</f>
        <v>0</v>
      </c>
      <c r="AW41" s="1411"/>
      <c r="AX41" s="1411"/>
      <c r="AY41" s="1411"/>
      <c r="AZ41" s="206" t="s">
        <v>12</v>
      </c>
      <c r="BA41" s="206"/>
      <c r="BB41" s="438"/>
    </row>
    <row r="42" spans="2:54" ht="11.25" customHeight="1">
      <c r="B42" s="585"/>
      <c r="C42" s="586"/>
      <c r="D42" s="199"/>
      <c r="E42" s="200"/>
      <c r="F42" s="200"/>
      <c r="G42" s="200"/>
      <c r="H42" s="200"/>
      <c r="I42" s="201"/>
      <c r="J42" s="230"/>
      <c r="K42" s="231"/>
      <c r="L42" s="231"/>
      <c r="M42" s="231"/>
      <c r="N42" s="232"/>
      <c r="O42" s="233"/>
      <c r="P42" s="234"/>
      <c r="Q42" s="234"/>
      <c r="R42" s="234"/>
      <c r="S42" s="235"/>
      <c r="T42" s="1362"/>
      <c r="U42" s="1363"/>
      <c r="V42" s="1363"/>
      <c r="W42" s="1363"/>
      <c r="X42" s="1363"/>
      <c r="Y42" s="1363"/>
      <c r="Z42" s="1363"/>
      <c r="AA42" s="180"/>
      <c r="AB42" s="1382"/>
      <c r="AC42" s="1383"/>
      <c r="AD42" s="1383"/>
      <c r="AE42" s="1383"/>
      <c r="AF42" s="1383"/>
      <c r="AG42" s="1383"/>
      <c r="AH42" s="187"/>
      <c r="AI42" s="1372"/>
      <c r="AJ42" s="1363"/>
      <c r="AK42" s="1363"/>
      <c r="AL42" s="240"/>
      <c r="AM42" s="1376"/>
      <c r="AN42" s="1377"/>
      <c r="AO42" s="1377"/>
      <c r="AP42" s="1378"/>
      <c r="AQ42" s="251"/>
      <c r="AR42" s="251"/>
      <c r="AS42" s="251"/>
      <c r="AT42" s="251"/>
      <c r="AU42" s="251"/>
      <c r="AV42" s="1357"/>
      <c r="AW42" s="1357"/>
      <c r="AX42" s="1357"/>
      <c r="AY42" s="1357"/>
      <c r="AZ42" s="330"/>
      <c r="BA42" s="330"/>
      <c r="BB42" s="490"/>
    </row>
    <row r="43" spans="2:54" ht="11.25" customHeight="1">
      <c r="B43" s="585"/>
      <c r="C43" s="586"/>
      <c r="D43" s="196" t="s">
        <v>18</v>
      </c>
      <c r="E43" s="197"/>
      <c r="F43" s="197"/>
      <c r="G43" s="197"/>
      <c r="H43" s="197"/>
      <c r="I43" s="198"/>
      <c r="J43" s="190" t="s">
        <v>116</v>
      </c>
      <c r="K43" s="191"/>
      <c r="L43" s="191"/>
      <c r="M43" s="191"/>
      <c r="N43" s="192"/>
      <c r="O43" s="208"/>
      <c r="P43" s="209"/>
      <c r="Q43" s="209"/>
      <c r="R43" s="209"/>
      <c r="S43" s="212"/>
      <c r="T43" s="1245"/>
      <c r="U43" s="1246"/>
      <c r="V43" s="1246"/>
      <c r="W43" s="1246"/>
      <c r="X43" s="1246"/>
      <c r="Y43" s="1246"/>
      <c r="Z43" s="1246"/>
      <c r="AA43" s="179" t="s">
        <v>12</v>
      </c>
      <c r="AB43" s="1245"/>
      <c r="AC43" s="1246"/>
      <c r="AD43" s="1246"/>
      <c r="AE43" s="1246"/>
      <c r="AF43" s="1246"/>
      <c r="AG43" s="1365"/>
      <c r="AH43" s="187" t="s">
        <v>12</v>
      </c>
      <c r="AI43" s="1400"/>
      <c r="AJ43" s="1246"/>
      <c r="AK43" s="1246"/>
      <c r="AL43" s="239" t="s">
        <v>12</v>
      </c>
      <c r="AM43" s="1416">
        <f>T43+AB43+T45+X45+AB45+AE45+AI43+AI45</f>
        <v>0</v>
      </c>
      <c r="AN43" s="1402"/>
      <c r="AO43" s="1402"/>
      <c r="AP43" s="1403"/>
      <c r="AQ43" s="250" t="s">
        <v>117</v>
      </c>
      <c r="AR43" s="250"/>
      <c r="AS43" s="250"/>
      <c r="AT43" s="250"/>
      <c r="AU43" s="250"/>
      <c r="AV43" s="1392">
        <f>ROUNDDOWN(AM43/15,1)</f>
        <v>0</v>
      </c>
      <c r="AW43" s="1392"/>
      <c r="AX43" s="1392"/>
      <c r="AY43" s="1392"/>
      <c r="AZ43" s="191" t="s">
        <v>12</v>
      </c>
      <c r="BA43" s="191"/>
      <c r="BB43" s="437"/>
    </row>
    <row r="44" spans="2:54" ht="11.25" customHeight="1">
      <c r="B44" s="585"/>
      <c r="C44" s="586"/>
      <c r="D44" s="199"/>
      <c r="E44" s="200"/>
      <c r="F44" s="200"/>
      <c r="G44" s="200"/>
      <c r="H44" s="200"/>
      <c r="I44" s="201"/>
      <c r="J44" s="205"/>
      <c r="K44" s="206"/>
      <c r="L44" s="206"/>
      <c r="M44" s="206"/>
      <c r="N44" s="207"/>
      <c r="O44" s="210"/>
      <c r="P44" s="211"/>
      <c r="Q44" s="211"/>
      <c r="R44" s="211"/>
      <c r="S44" s="213"/>
      <c r="T44" s="1362"/>
      <c r="U44" s="1363"/>
      <c r="V44" s="1363"/>
      <c r="W44" s="1363"/>
      <c r="X44" s="1363"/>
      <c r="Y44" s="1363"/>
      <c r="Z44" s="1363"/>
      <c r="AA44" s="180"/>
      <c r="AB44" s="1362"/>
      <c r="AC44" s="1363"/>
      <c r="AD44" s="1363"/>
      <c r="AE44" s="1363"/>
      <c r="AF44" s="1363"/>
      <c r="AG44" s="1367"/>
      <c r="AH44" s="187"/>
      <c r="AI44" s="1372"/>
      <c r="AJ44" s="1363"/>
      <c r="AK44" s="1363"/>
      <c r="AL44" s="240"/>
      <c r="AM44" s="1410"/>
      <c r="AN44" s="1405"/>
      <c r="AO44" s="1405"/>
      <c r="AP44" s="1406"/>
      <c r="AQ44" s="231"/>
      <c r="AR44" s="231"/>
      <c r="AS44" s="231"/>
      <c r="AT44" s="231"/>
      <c r="AU44" s="231"/>
      <c r="AV44" s="1393"/>
      <c r="AW44" s="1393"/>
      <c r="AX44" s="1393"/>
      <c r="AY44" s="1393"/>
      <c r="AZ44" s="206"/>
      <c r="BA44" s="206"/>
      <c r="BB44" s="438"/>
    </row>
    <row r="45" spans="2:54" ht="11.25" customHeight="1">
      <c r="B45" s="585"/>
      <c r="C45" s="586"/>
      <c r="D45" s="199"/>
      <c r="E45" s="200"/>
      <c r="F45" s="200"/>
      <c r="G45" s="200"/>
      <c r="H45" s="200"/>
      <c r="I45" s="201"/>
      <c r="J45" s="190" t="s">
        <v>118</v>
      </c>
      <c r="K45" s="191"/>
      <c r="L45" s="191"/>
      <c r="M45" s="191"/>
      <c r="N45" s="192"/>
      <c r="O45" s="1412"/>
      <c r="P45" s="1413"/>
      <c r="Q45" s="1413"/>
      <c r="R45" s="1413"/>
      <c r="S45" s="192" t="s">
        <v>12</v>
      </c>
      <c r="T45" s="1245"/>
      <c r="U45" s="1246"/>
      <c r="V45" s="1246"/>
      <c r="W45" s="1246"/>
      <c r="X45" s="1364"/>
      <c r="Y45" s="1246"/>
      <c r="Z45" s="1246"/>
      <c r="AA45" s="179" t="s">
        <v>12</v>
      </c>
      <c r="AB45" s="1245"/>
      <c r="AC45" s="1246"/>
      <c r="AD45" s="1365"/>
      <c r="AE45" s="1364"/>
      <c r="AF45" s="1246"/>
      <c r="AG45" s="1365"/>
      <c r="AH45" s="221" t="s">
        <v>12</v>
      </c>
      <c r="AI45" s="1390"/>
      <c r="AJ45" s="1383"/>
      <c r="AK45" s="1383"/>
      <c r="AL45" s="256" t="s">
        <v>12</v>
      </c>
      <c r="AM45" s="1410"/>
      <c r="AN45" s="1405"/>
      <c r="AO45" s="1405"/>
      <c r="AP45" s="1406"/>
      <c r="AQ45" s="231"/>
      <c r="AR45" s="231"/>
      <c r="AS45" s="231"/>
      <c r="AT45" s="231"/>
      <c r="AU45" s="231"/>
      <c r="AV45" s="1393"/>
      <c r="AW45" s="1393"/>
      <c r="AX45" s="1393"/>
      <c r="AY45" s="1393"/>
      <c r="AZ45" s="206"/>
      <c r="BA45" s="206"/>
      <c r="BB45" s="438"/>
    </row>
    <row r="46" spans="2:54" ht="11.25" customHeight="1" thickBot="1">
      <c r="B46" s="585"/>
      <c r="C46" s="586"/>
      <c r="D46" s="202"/>
      <c r="E46" s="203"/>
      <c r="F46" s="203"/>
      <c r="G46" s="203"/>
      <c r="H46" s="203"/>
      <c r="I46" s="204"/>
      <c r="J46" s="193"/>
      <c r="K46" s="194"/>
      <c r="L46" s="194"/>
      <c r="M46" s="194"/>
      <c r="N46" s="195"/>
      <c r="O46" s="1414"/>
      <c r="P46" s="1415"/>
      <c r="Q46" s="1415"/>
      <c r="R46" s="1415"/>
      <c r="S46" s="195"/>
      <c r="T46" s="1385"/>
      <c r="U46" s="1386"/>
      <c r="V46" s="1386"/>
      <c r="W46" s="1386"/>
      <c r="X46" s="1389"/>
      <c r="Y46" s="1386"/>
      <c r="Z46" s="1386"/>
      <c r="AA46" s="219"/>
      <c r="AB46" s="1385"/>
      <c r="AC46" s="1386"/>
      <c r="AD46" s="1387"/>
      <c r="AE46" s="1389"/>
      <c r="AF46" s="1386"/>
      <c r="AG46" s="1387"/>
      <c r="AH46" s="222"/>
      <c r="AI46" s="1391"/>
      <c r="AJ46" s="1386"/>
      <c r="AK46" s="1386"/>
      <c r="AL46" s="257"/>
      <c r="AM46" s="1376"/>
      <c r="AN46" s="1377"/>
      <c r="AO46" s="1377"/>
      <c r="AP46" s="1378"/>
      <c r="AQ46" s="251"/>
      <c r="AR46" s="251"/>
      <c r="AS46" s="251"/>
      <c r="AT46" s="251"/>
      <c r="AU46" s="251"/>
      <c r="AV46" s="1411"/>
      <c r="AW46" s="1411"/>
      <c r="AX46" s="1411"/>
      <c r="AY46" s="1411"/>
      <c r="AZ46" s="194"/>
      <c r="BA46" s="194"/>
      <c r="BB46" s="489"/>
    </row>
    <row r="47" spans="2:54" ht="11.25" customHeight="1">
      <c r="B47" s="585"/>
      <c r="C47" s="586"/>
      <c r="D47" s="227" t="s">
        <v>119</v>
      </c>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9"/>
    </row>
    <row r="48" spans="2:54" ht="11.25" customHeight="1">
      <c r="B48" s="585"/>
      <c r="C48" s="586"/>
      <c r="D48" s="199" t="s">
        <v>115</v>
      </c>
      <c r="E48" s="200"/>
      <c r="F48" s="200"/>
      <c r="G48" s="200"/>
      <c r="H48" s="200"/>
      <c r="I48" s="201"/>
      <c r="J48" s="230" t="s">
        <v>116</v>
      </c>
      <c r="K48" s="231"/>
      <c r="L48" s="231"/>
      <c r="M48" s="231"/>
      <c r="N48" s="232"/>
      <c r="O48" s="208"/>
      <c r="P48" s="209"/>
      <c r="Q48" s="209"/>
      <c r="R48" s="209"/>
      <c r="S48" s="212"/>
      <c r="T48" s="1245">
        <v>10</v>
      </c>
      <c r="U48" s="1246"/>
      <c r="V48" s="1246"/>
      <c r="W48" s="1246"/>
      <c r="X48" s="1246"/>
      <c r="Y48" s="1246"/>
      <c r="Z48" s="1246"/>
      <c r="AA48" s="179" t="s">
        <v>12</v>
      </c>
      <c r="AB48" s="1245"/>
      <c r="AC48" s="1246"/>
      <c r="AD48" s="1246"/>
      <c r="AE48" s="1246"/>
      <c r="AF48" s="1246"/>
      <c r="AG48" s="1246"/>
      <c r="AH48" s="187" t="s">
        <v>12</v>
      </c>
      <c r="AI48" s="1400"/>
      <c r="AJ48" s="1246"/>
      <c r="AK48" s="1246"/>
      <c r="AL48" s="239" t="s">
        <v>12</v>
      </c>
      <c r="AM48" s="1416">
        <f>T48+AB48+T50+AB50+T52+X52+AB52+AE52+AI48+AI50+AI52</f>
        <v>75</v>
      </c>
      <c r="AN48" s="1402"/>
      <c r="AO48" s="1402"/>
      <c r="AP48" s="1403"/>
      <c r="AQ48" s="250" t="s">
        <v>117</v>
      </c>
      <c r="AR48" s="250"/>
      <c r="AS48" s="250"/>
      <c r="AT48" s="250"/>
      <c r="AU48" s="250"/>
      <c r="AV48" s="1392">
        <f>ROUNDDOWN(AM48/15,1)</f>
        <v>5</v>
      </c>
      <c r="AW48" s="1392"/>
      <c r="AX48" s="1392"/>
      <c r="AY48" s="1392"/>
      <c r="AZ48" s="191" t="s">
        <v>12</v>
      </c>
      <c r="BA48" s="191"/>
      <c r="BB48" s="437"/>
    </row>
    <row r="49" spans="2:54" ht="11.25" customHeight="1">
      <c r="B49" s="585"/>
      <c r="C49" s="586"/>
      <c r="D49" s="199"/>
      <c r="E49" s="200"/>
      <c r="F49" s="200"/>
      <c r="G49" s="200"/>
      <c r="H49" s="200"/>
      <c r="I49" s="201"/>
      <c r="J49" s="230"/>
      <c r="K49" s="231"/>
      <c r="L49" s="231"/>
      <c r="M49" s="231"/>
      <c r="N49" s="232"/>
      <c r="O49" s="233"/>
      <c r="P49" s="234"/>
      <c r="Q49" s="234"/>
      <c r="R49" s="234"/>
      <c r="S49" s="235"/>
      <c r="T49" s="1362"/>
      <c r="U49" s="1363"/>
      <c r="V49" s="1363"/>
      <c r="W49" s="1363"/>
      <c r="X49" s="1363"/>
      <c r="Y49" s="1363"/>
      <c r="Z49" s="1363"/>
      <c r="AA49" s="180"/>
      <c r="AB49" s="1382"/>
      <c r="AC49" s="1383"/>
      <c r="AD49" s="1383"/>
      <c r="AE49" s="1383"/>
      <c r="AF49" s="1383"/>
      <c r="AG49" s="1383"/>
      <c r="AH49" s="187"/>
      <c r="AI49" s="1372"/>
      <c r="AJ49" s="1363"/>
      <c r="AK49" s="1363"/>
      <c r="AL49" s="240"/>
      <c r="AM49" s="1410"/>
      <c r="AN49" s="1405"/>
      <c r="AO49" s="1405"/>
      <c r="AP49" s="1406"/>
      <c r="AQ49" s="231"/>
      <c r="AR49" s="231"/>
      <c r="AS49" s="231"/>
      <c r="AT49" s="231"/>
      <c r="AU49" s="231"/>
      <c r="AV49" s="1393"/>
      <c r="AW49" s="1393"/>
      <c r="AX49" s="1393"/>
      <c r="AY49" s="1393"/>
      <c r="AZ49" s="206"/>
      <c r="BA49" s="206"/>
      <c r="BB49" s="438"/>
    </row>
    <row r="50" spans="2:54" ht="11.25" customHeight="1">
      <c r="B50" s="585"/>
      <c r="C50" s="586"/>
      <c r="D50" s="196" t="s">
        <v>18</v>
      </c>
      <c r="E50" s="197"/>
      <c r="F50" s="197"/>
      <c r="G50" s="197"/>
      <c r="H50" s="197"/>
      <c r="I50" s="198"/>
      <c r="J50" s="190" t="s">
        <v>116</v>
      </c>
      <c r="K50" s="191"/>
      <c r="L50" s="191"/>
      <c r="M50" s="191"/>
      <c r="N50" s="192"/>
      <c r="O50" s="210"/>
      <c r="P50" s="211"/>
      <c r="Q50" s="211"/>
      <c r="R50" s="211"/>
      <c r="S50" s="213"/>
      <c r="T50" s="1245">
        <v>50</v>
      </c>
      <c r="U50" s="1246"/>
      <c r="V50" s="1246"/>
      <c r="W50" s="1246"/>
      <c r="X50" s="1246"/>
      <c r="Y50" s="1246"/>
      <c r="Z50" s="1246"/>
      <c r="AA50" s="179" t="s">
        <v>12</v>
      </c>
      <c r="AB50" s="1245"/>
      <c r="AC50" s="1246"/>
      <c r="AD50" s="1246"/>
      <c r="AE50" s="1246"/>
      <c r="AF50" s="1246"/>
      <c r="AG50" s="1365"/>
      <c r="AH50" s="187" t="s">
        <v>12</v>
      </c>
      <c r="AI50" s="1400"/>
      <c r="AJ50" s="1246"/>
      <c r="AK50" s="1246"/>
      <c r="AL50" s="239" t="s">
        <v>12</v>
      </c>
      <c r="AM50" s="1410"/>
      <c r="AN50" s="1405"/>
      <c r="AO50" s="1405"/>
      <c r="AP50" s="1406"/>
      <c r="AQ50" s="231"/>
      <c r="AR50" s="231"/>
      <c r="AS50" s="231"/>
      <c r="AT50" s="231"/>
      <c r="AU50" s="231"/>
      <c r="AV50" s="1393"/>
      <c r="AW50" s="1393"/>
      <c r="AX50" s="1393"/>
      <c r="AY50" s="1393"/>
      <c r="AZ50" s="206"/>
      <c r="BA50" s="206"/>
      <c r="BB50" s="438"/>
    </row>
    <row r="51" spans="2:54" ht="11.25" customHeight="1">
      <c r="B51" s="585"/>
      <c r="C51" s="586"/>
      <c r="D51" s="199"/>
      <c r="E51" s="200"/>
      <c r="F51" s="200"/>
      <c r="G51" s="200"/>
      <c r="H51" s="200"/>
      <c r="I51" s="201"/>
      <c r="J51" s="205"/>
      <c r="K51" s="206"/>
      <c r="L51" s="206"/>
      <c r="M51" s="206"/>
      <c r="N51" s="207"/>
      <c r="O51" s="210"/>
      <c r="P51" s="211"/>
      <c r="Q51" s="211"/>
      <c r="R51" s="211"/>
      <c r="S51" s="213"/>
      <c r="T51" s="1362"/>
      <c r="U51" s="1363"/>
      <c r="V51" s="1363"/>
      <c r="W51" s="1363"/>
      <c r="X51" s="1363"/>
      <c r="Y51" s="1363"/>
      <c r="Z51" s="1363"/>
      <c r="AA51" s="180"/>
      <c r="AB51" s="1362"/>
      <c r="AC51" s="1363"/>
      <c r="AD51" s="1363"/>
      <c r="AE51" s="1363"/>
      <c r="AF51" s="1363"/>
      <c r="AG51" s="1367"/>
      <c r="AH51" s="187"/>
      <c r="AI51" s="1372"/>
      <c r="AJ51" s="1363"/>
      <c r="AK51" s="1363"/>
      <c r="AL51" s="240"/>
      <c r="AM51" s="1410"/>
      <c r="AN51" s="1405"/>
      <c r="AO51" s="1405"/>
      <c r="AP51" s="1406"/>
      <c r="AQ51" s="231"/>
      <c r="AR51" s="231"/>
      <c r="AS51" s="231"/>
      <c r="AT51" s="231"/>
      <c r="AU51" s="231"/>
      <c r="AV51" s="1393"/>
      <c r="AW51" s="1393"/>
      <c r="AX51" s="1393"/>
      <c r="AY51" s="1393"/>
      <c r="AZ51" s="206"/>
      <c r="BA51" s="206"/>
      <c r="BB51" s="438"/>
    </row>
    <row r="52" spans="2:54" ht="11.25" customHeight="1">
      <c r="B52" s="585"/>
      <c r="C52" s="586"/>
      <c r="D52" s="199"/>
      <c r="E52" s="200"/>
      <c r="F52" s="200"/>
      <c r="G52" s="200"/>
      <c r="H52" s="200"/>
      <c r="I52" s="201"/>
      <c r="J52" s="190" t="s">
        <v>118</v>
      </c>
      <c r="K52" s="191"/>
      <c r="L52" s="191"/>
      <c r="M52" s="191"/>
      <c r="N52" s="192"/>
      <c r="O52" s="1412">
        <v>15</v>
      </c>
      <c r="P52" s="1413"/>
      <c r="Q52" s="1413"/>
      <c r="R52" s="1413"/>
      <c r="S52" s="192" t="s">
        <v>12</v>
      </c>
      <c r="T52" s="1245">
        <v>10</v>
      </c>
      <c r="U52" s="1246"/>
      <c r="V52" s="1246"/>
      <c r="W52" s="1246"/>
      <c r="X52" s="1364">
        <v>5</v>
      </c>
      <c r="Y52" s="1246"/>
      <c r="Z52" s="1246"/>
      <c r="AA52" s="179" t="s">
        <v>12</v>
      </c>
      <c r="AB52" s="1245"/>
      <c r="AC52" s="1246"/>
      <c r="AD52" s="1365"/>
      <c r="AE52" s="1364"/>
      <c r="AF52" s="1246"/>
      <c r="AG52" s="1365"/>
      <c r="AH52" s="221" t="s">
        <v>12</v>
      </c>
      <c r="AI52" s="1400"/>
      <c r="AJ52" s="1246"/>
      <c r="AK52" s="1246"/>
      <c r="AL52" s="239" t="s">
        <v>12</v>
      </c>
      <c r="AM52" s="1410"/>
      <c r="AN52" s="1405"/>
      <c r="AO52" s="1405"/>
      <c r="AP52" s="1406"/>
      <c r="AQ52" s="231"/>
      <c r="AR52" s="231"/>
      <c r="AS52" s="231"/>
      <c r="AT52" s="231"/>
      <c r="AU52" s="231"/>
      <c r="AV52" s="1393"/>
      <c r="AW52" s="1393"/>
      <c r="AX52" s="1393"/>
      <c r="AY52" s="1393"/>
      <c r="AZ52" s="206"/>
      <c r="BA52" s="206"/>
      <c r="BB52" s="438"/>
    </row>
    <row r="53" spans="2:54" ht="11.25" customHeight="1" thickBot="1">
      <c r="B53" s="585"/>
      <c r="C53" s="586"/>
      <c r="D53" s="202"/>
      <c r="E53" s="203"/>
      <c r="F53" s="203"/>
      <c r="G53" s="203"/>
      <c r="H53" s="203"/>
      <c r="I53" s="204"/>
      <c r="J53" s="193"/>
      <c r="K53" s="194"/>
      <c r="L53" s="194"/>
      <c r="M53" s="194"/>
      <c r="N53" s="195"/>
      <c r="O53" s="1414"/>
      <c r="P53" s="1415"/>
      <c r="Q53" s="1415"/>
      <c r="R53" s="1415"/>
      <c r="S53" s="195"/>
      <c r="T53" s="1385"/>
      <c r="U53" s="1386"/>
      <c r="V53" s="1386"/>
      <c r="W53" s="1386"/>
      <c r="X53" s="1389"/>
      <c r="Y53" s="1386"/>
      <c r="Z53" s="1386"/>
      <c r="AA53" s="219"/>
      <c r="AB53" s="1385"/>
      <c r="AC53" s="1386"/>
      <c r="AD53" s="1387"/>
      <c r="AE53" s="1389"/>
      <c r="AF53" s="1386"/>
      <c r="AG53" s="1387"/>
      <c r="AH53" s="222"/>
      <c r="AI53" s="1391"/>
      <c r="AJ53" s="1386"/>
      <c r="AK53" s="1386"/>
      <c r="AL53" s="257"/>
      <c r="AM53" s="1376"/>
      <c r="AN53" s="1377"/>
      <c r="AO53" s="1377"/>
      <c r="AP53" s="1378"/>
      <c r="AQ53" s="251"/>
      <c r="AR53" s="251"/>
      <c r="AS53" s="251"/>
      <c r="AT53" s="251"/>
      <c r="AU53" s="251"/>
      <c r="AV53" s="1411"/>
      <c r="AW53" s="1411"/>
      <c r="AX53" s="1411"/>
      <c r="AY53" s="1411"/>
      <c r="AZ53" s="194"/>
      <c r="BA53" s="194"/>
      <c r="BB53" s="489"/>
    </row>
    <row r="54" spans="2:54" ht="11.25" customHeight="1">
      <c r="B54" s="585"/>
      <c r="C54" s="586"/>
      <c r="D54" s="227" t="s">
        <v>120</v>
      </c>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9"/>
    </row>
    <row r="55" spans="2:54" ht="11.25" customHeight="1">
      <c r="B55" s="585"/>
      <c r="C55" s="586"/>
      <c r="D55" s="199" t="s">
        <v>115</v>
      </c>
      <c r="E55" s="200"/>
      <c r="F55" s="200"/>
      <c r="G55" s="200"/>
      <c r="H55" s="200"/>
      <c r="I55" s="201"/>
      <c r="J55" s="230" t="s">
        <v>116</v>
      </c>
      <c r="K55" s="231"/>
      <c r="L55" s="231"/>
      <c r="M55" s="231"/>
      <c r="N55" s="232"/>
      <c r="O55" s="210"/>
      <c r="P55" s="211"/>
      <c r="Q55" s="211"/>
      <c r="R55" s="211"/>
      <c r="S55" s="213"/>
      <c r="T55" s="1382"/>
      <c r="U55" s="1383"/>
      <c r="V55" s="1383"/>
      <c r="W55" s="1383"/>
      <c r="X55" s="1383"/>
      <c r="Y55" s="1383"/>
      <c r="Z55" s="1383"/>
      <c r="AA55" s="491" t="s">
        <v>12</v>
      </c>
      <c r="AB55" s="1382"/>
      <c r="AC55" s="1383"/>
      <c r="AD55" s="1383"/>
      <c r="AE55" s="1383"/>
      <c r="AF55" s="1383"/>
      <c r="AG55" s="1383"/>
      <c r="AH55" s="304" t="s">
        <v>12</v>
      </c>
      <c r="AI55" s="1390"/>
      <c r="AJ55" s="1383"/>
      <c r="AK55" s="1383"/>
      <c r="AL55" s="256" t="s">
        <v>12</v>
      </c>
      <c r="AM55" s="1410">
        <f>T55+AB55+AI55</f>
        <v>0</v>
      </c>
      <c r="AN55" s="1405"/>
      <c r="AO55" s="1405"/>
      <c r="AP55" s="1406"/>
      <c r="AQ55" s="231" t="s">
        <v>113</v>
      </c>
      <c r="AR55" s="231"/>
      <c r="AS55" s="231"/>
      <c r="AT55" s="231"/>
      <c r="AU55" s="231"/>
      <c r="AV55" s="1411">
        <f>ROUNDDOWN(AM55/6,1)</f>
        <v>0</v>
      </c>
      <c r="AW55" s="1411"/>
      <c r="AX55" s="1411"/>
      <c r="AY55" s="1411"/>
      <c r="AZ55" s="206" t="s">
        <v>12</v>
      </c>
      <c r="BA55" s="206"/>
      <c r="BB55" s="438"/>
    </row>
    <row r="56" spans="2:54" ht="11.25" customHeight="1">
      <c r="B56" s="585"/>
      <c r="C56" s="586"/>
      <c r="D56" s="199"/>
      <c r="E56" s="200"/>
      <c r="F56" s="200"/>
      <c r="G56" s="200"/>
      <c r="H56" s="200"/>
      <c r="I56" s="201"/>
      <c r="J56" s="230"/>
      <c r="K56" s="231"/>
      <c r="L56" s="231"/>
      <c r="M56" s="231"/>
      <c r="N56" s="232"/>
      <c r="O56" s="233"/>
      <c r="P56" s="234"/>
      <c r="Q56" s="234"/>
      <c r="R56" s="234"/>
      <c r="S56" s="235"/>
      <c r="T56" s="1362"/>
      <c r="U56" s="1363"/>
      <c r="V56" s="1363"/>
      <c r="W56" s="1363"/>
      <c r="X56" s="1363"/>
      <c r="Y56" s="1363"/>
      <c r="Z56" s="1363"/>
      <c r="AA56" s="180"/>
      <c r="AB56" s="1382"/>
      <c r="AC56" s="1383"/>
      <c r="AD56" s="1383"/>
      <c r="AE56" s="1383"/>
      <c r="AF56" s="1383"/>
      <c r="AG56" s="1383"/>
      <c r="AH56" s="187"/>
      <c r="AI56" s="1372"/>
      <c r="AJ56" s="1363"/>
      <c r="AK56" s="1363"/>
      <c r="AL56" s="240"/>
      <c r="AM56" s="1376"/>
      <c r="AN56" s="1377"/>
      <c r="AO56" s="1377"/>
      <c r="AP56" s="1378"/>
      <c r="AQ56" s="251"/>
      <c r="AR56" s="251"/>
      <c r="AS56" s="251"/>
      <c r="AT56" s="251"/>
      <c r="AU56" s="251"/>
      <c r="AV56" s="1357"/>
      <c r="AW56" s="1357"/>
      <c r="AX56" s="1357"/>
      <c r="AY56" s="1357"/>
      <c r="AZ56" s="330"/>
      <c r="BA56" s="330"/>
      <c r="BB56" s="490"/>
    </row>
    <row r="57" spans="2:54" ht="11.25" customHeight="1">
      <c r="B57" s="585"/>
      <c r="C57" s="586"/>
      <c r="D57" s="196" t="s">
        <v>18</v>
      </c>
      <c r="E57" s="197"/>
      <c r="F57" s="197"/>
      <c r="G57" s="197"/>
      <c r="H57" s="197"/>
      <c r="I57" s="198"/>
      <c r="J57" s="190" t="s">
        <v>116</v>
      </c>
      <c r="K57" s="191"/>
      <c r="L57" s="191"/>
      <c r="M57" s="191"/>
      <c r="N57" s="192"/>
      <c r="O57" s="208"/>
      <c r="P57" s="209"/>
      <c r="Q57" s="209"/>
      <c r="R57" s="209"/>
      <c r="S57" s="212"/>
      <c r="T57" s="1245"/>
      <c r="U57" s="1246"/>
      <c r="V57" s="1246"/>
      <c r="W57" s="1246"/>
      <c r="X57" s="1246"/>
      <c r="Y57" s="1246"/>
      <c r="Z57" s="1246"/>
      <c r="AA57" s="179" t="s">
        <v>12</v>
      </c>
      <c r="AB57" s="1245"/>
      <c r="AC57" s="1246"/>
      <c r="AD57" s="1246"/>
      <c r="AE57" s="1246"/>
      <c r="AF57" s="1246"/>
      <c r="AG57" s="1365"/>
      <c r="AH57" s="187" t="s">
        <v>12</v>
      </c>
      <c r="AI57" s="1400"/>
      <c r="AJ57" s="1246"/>
      <c r="AK57" s="1246"/>
      <c r="AL57" s="239" t="s">
        <v>12</v>
      </c>
      <c r="AM57" s="1401">
        <f>T57+AB57+T59+X59+AB59+AE59+AI57+AI59</f>
        <v>0</v>
      </c>
      <c r="AN57" s="1402"/>
      <c r="AO57" s="1402"/>
      <c r="AP57" s="1403"/>
      <c r="AQ57" s="250" t="s">
        <v>121</v>
      </c>
      <c r="AR57" s="250"/>
      <c r="AS57" s="250"/>
      <c r="AT57" s="250"/>
      <c r="AU57" s="250"/>
      <c r="AV57" s="1392">
        <f>ROUNDDOWN(AM57/20,1)</f>
        <v>0</v>
      </c>
      <c r="AW57" s="1392"/>
      <c r="AX57" s="1392"/>
      <c r="AY57" s="1392"/>
      <c r="AZ57" s="191" t="s">
        <v>12</v>
      </c>
      <c r="BA57" s="191"/>
      <c r="BB57" s="437"/>
    </row>
    <row r="58" spans="2:54" ht="11.25" customHeight="1">
      <c r="B58" s="585"/>
      <c r="C58" s="586"/>
      <c r="D58" s="199"/>
      <c r="E58" s="200"/>
      <c r="F58" s="200"/>
      <c r="G58" s="200"/>
      <c r="H58" s="200"/>
      <c r="I58" s="201"/>
      <c r="J58" s="205"/>
      <c r="K58" s="206"/>
      <c r="L58" s="206"/>
      <c r="M58" s="206"/>
      <c r="N58" s="207"/>
      <c r="O58" s="210"/>
      <c r="P58" s="211"/>
      <c r="Q58" s="211"/>
      <c r="R58" s="211"/>
      <c r="S58" s="213"/>
      <c r="T58" s="1362"/>
      <c r="U58" s="1363"/>
      <c r="V58" s="1363"/>
      <c r="W58" s="1363"/>
      <c r="X58" s="1363"/>
      <c r="Y58" s="1363"/>
      <c r="Z58" s="1363"/>
      <c r="AA58" s="180"/>
      <c r="AB58" s="1362"/>
      <c r="AC58" s="1363"/>
      <c r="AD58" s="1363"/>
      <c r="AE58" s="1363"/>
      <c r="AF58" s="1363"/>
      <c r="AG58" s="1367"/>
      <c r="AH58" s="187"/>
      <c r="AI58" s="1372"/>
      <c r="AJ58" s="1363"/>
      <c r="AK58" s="1363"/>
      <c r="AL58" s="240"/>
      <c r="AM58" s="1404"/>
      <c r="AN58" s="1405"/>
      <c r="AO58" s="1405"/>
      <c r="AP58" s="1406"/>
      <c r="AQ58" s="231"/>
      <c r="AR58" s="231"/>
      <c r="AS58" s="231"/>
      <c r="AT58" s="231"/>
      <c r="AU58" s="231"/>
      <c r="AV58" s="1393"/>
      <c r="AW58" s="1393"/>
      <c r="AX58" s="1393"/>
      <c r="AY58" s="1393"/>
      <c r="AZ58" s="206"/>
      <c r="BA58" s="206"/>
      <c r="BB58" s="438"/>
    </row>
    <row r="59" spans="2:54" ht="11.25" customHeight="1">
      <c r="B59" s="585"/>
      <c r="C59" s="586"/>
      <c r="D59" s="199"/>
      <c r="E59" s="200"/>
      <c r="F59" s="200"/>
      <c r="G59" s="200"/>
      <c r="H59" s="200"/>
      <c r="I59" s="201"/>
      <c r="J59" s="190" t="s">
        <v>118</v>
      </c>
      <c r="K59" s="191"/>
      <c r="L59" s="191"/>
      <c r="M59" s="191"/>
      <c r="N59" s="192"/>
      <c r="O59" s="1412"/>
      <c r="P59" s="1413"/>
      <c r="Q59" s="1413"/>
      <c r="R59" s="1413"/>
      <c r="S59" s="192" t="s">
        <v>12</v>
      </c>
      <c r="T59" s="1245"/>
      <c r="U59" s="1246"/>
      <c r="V59" s="1246"/>
      <c r="W59" s="1246"/>
      <c r="X59" s="1364"/>
      <c r="Y59" s="1246"/>
      <c r="Z59" s="1365"/>
      <c r="AA59" s="221" t="s">
        <v>12</v>
      </c>
      <c r="AB59" s="1245"/>
      <c r="AC59" s="1246"/>
      <c r="AD59" s="1365"/>
      <c r="AE59" s="1364"/>
      <c r="AF59" s="1246"/>
      <c r="AG59" s="1365"/>
      <c r="AH59" s="221" t="s">
        <v>12</v>
      </c>
      <c r="AI59" s="1400"/>
      <c r="AJ59" s="1246"/>
      <c r="AK59" s="1246"/>
      <c r="AL59" s="239" t="s">
        <v>12</v>
      </c>
      <c r="AM59" s="1404"/>
      <c r="AN59" s="1405"/>
      <c r="AO59" s="1405"/>
      <c r="AP59" s="1406"/>
      <c r="AQ59" s="231"/>
      <c r="AR59" s="231"/>
      <c r="AS59" s="231"/>
      <c r="AT59" s="231"/>
      <c r="AU59" s="231"/>
      <c r="AV59" s="1393"/>
      <c r="AW59" s="1393"/>
      <c r="AX59" s="1393"/>
      <c r="AY59" s="1393"/>
      <c r="AZ59" s="206"/>
      <c r="BA59" s="206"/>
      <c r="BB59" s="438"/>
    </row>
    <row r="60" spans="2:54" ht="11.25" customHeight="1" thickBot="1">
      <c r="B60" s="585"/>
      <c r="C60" s="586"/>
      <c r="D60" s="202"/>
      <c r="E60" s="203"/>
      <c r="F60" s="203"/>
      <c r="G60" s="203"/>
      <c r="H60" s="203"/>
      <c r="I60" s="204"/>
      <c r="J60" s="193"/>
      <c r="K60" s="194"/>
      <c r="L60" s="194"/>
      <c r="M60" s="194"/>
      <c r="N60" s="195"/>
      <c r="O60" s="1414"/>
      <c r="P60" s="1415"/>
      <c r="Q60" s="1415"/>
      <c r="R60" s="1415"/>
      <c r="S60" s="195"/>
      <c r="T60" s="1385"/>
      <c r="U60" s="1386"/>
      <c r="V60" s="1386"/>
      <c r="W60" s="1386"/>
      <c r="X60" s="1389"/>
      <c r="Y60" s="1386"/>
      <c r="Z60" s="1387"/>
      <c r="AA60" s="222"/>
      <c r="AB60" s="1385"/>
      <c r="AC60" s="1386"/>
      <c r="AD60" s="1387"/>
      <c r="AE60" s="1389"/>
      <c r="AF60" s="1386"/>
      <c r="AG60" s="1387"/>
      <c r="AH60" s="222"/>
      <c r="AI60" s="1391"/>
      <c r="AJ60" s="1386"/>
      <c r="AK60" s="1386"/>
      <c r="AL60" s="257"/>
      <c r="AM60" s="1407"/>
      <c r="AN60" s="1408"/>
      <c r="AO60" s="1408"/>
      <c r="AP60" s="1409"/>
      <c r="AQ60" s="317"/>
      <c r="AR60" s="317"/>
      <c r="AS60" s="317"/>
      <c r="AT60" s="317"/>
      <c r="AU60" s="317"/>
      <c r="AV60" s="1394"/>
      <c r="AW60" s="1394"/>
      <c r="AX60" s="1394"/>
      <c r="AY60" s="1394"/>
      <c r="AZ60" s="194"/>
      <c r="BA60" s="194"/>
      <c r="BB60" s="489"/>
    </row>
    <row r="61" spans="2:54" ht="11.25" customHeight="1">
      <c r="B61" s="585"/>
      <c r="C61" s="586"/>
      <c r="D61" s="492" t="s">
        <v>122</v>
      </c>
      <c r="E61" s="493"/>
      <c r="F61" s="493"/>
      <c r="G61" s="493"/>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c r="AE61" s="493"/>
      <c r="AF61" s="493"/>
      <c r="AG61" s="493"/>
      <c r="AH61" s="493"/>
      <c r="AI61" s="493"/>
      <c r="AJ61" s="493"/>
      <c r="AK61" s="493"/>
      <c r="AL61" s="493"/>
      <c r="AM61" s="493"/>
      <c r="AN61" s="493"/>
      <c r="AO61" s="493"/>
      <c r="AP61" s="493"/>
      <c r="AQ61" s="493"/>
      <c r="AR61" s="493"/>
      <c r="AS61" s="493"/>
      <c r="AT61" s="493"/>
      <c r="AU61" s="493"/>
      <c r="AV61" s="493"/>
      <c r="AW61" s="493"/>
      <c r="AX61" s="493"/>
      <c r="AY61" s="493"/>
      <c r="AZ61" s="493"/>
      <c r="BA61" s="493"/>
      <c r="BB61" s="494"/>
    </row>
    <row r="62" spans="2:54" ht="11.25" customHeight="1">
      <c r="B62" s="585"/>
      <c r="C62" s="586"/>
      <c r="D62" s="199" t="s">
        <v>115</v>
      </c>
      <c r="E62" s="200"/>
      <c r="F62" s="200"/>
      <c r="G62" s="200"/>
      <c r="H62" s="200"/>
      <c r="I62" s="201"/>
      <c r="J62" s="230" t="s">
        <v>116</v>
      </c>
      <c r="K62" s="231"/>
      <c r="L62" s="231"/>
      <c r="M62" s="231"/>
      <c r="N62" s="232"/>
      <c r="O62" s="208"/>
      <c r="P62" s="209"/>
      <c r="Q62" s="209"/>
      <c r="R62" s="209"/>
      <c r="S62" s="212"/>
      <c r="T62" s="1245"/>
      <c r="U62" s="1246"/>
      <c r="V62" s="1246"/>
      <c r="W62" s="1246"/>
      <c r="X62" s="1246"/>
      <c r="Y62" s="1246"/>
      <c r="Z62" s="1246"/>
      <c r="AA62" s="179" t="s">
        <v>12</v>
      </c>
      <c r="AB62" s="1245"/>
      <c r="AC62" s="1246"/>
      <c r="AD62" s="1246"/>
      <c r="AE62" s="1246"/>
      <c r="AF62" s="1246"/>
      <c r="AG62" s="1246"/>
      <c r="AH62" s="187" t="s">
        <v>12</v>
      </c>
      <c r="AI62" s="1400"/>
      <c r="AJ62" s="1246"/>
      <c r="AK62" s="1246"/>
      <c r="AL62" s="239" t="s">
        <v>12</v>
      </c>
      <c r="AM62" s="1401">
        <f>T62+AB62+T64+AB64+T66+X66+AB66+AE66+AI62+AI64+AI66</f>
        <v>0</v>
      </c>
      <c r="AN62" s="1402"/>
      <c r="AO62" s="1402"/>
      <c r="AP62" s="1403"/>
      <c r="AQ62" s="250" t="s">
        <v>121</v>
      </c>
      <c r="AR62" s="250"/>
      <c r="AS62" s="250"/>
      <c r="AT62" s="250"/>
      <c r="AU62" s="250"/>
      <c r="AV62" s="1392">
        <f>ROUNDDOWN(AM62/20,1)</f>
        <v>0</v>
      </c>
      <c r="AW62" s="1392"/>
      <c r="AX62" s="1392"/>
      <c r="AY62" s="1392"/>
      <c r="AZ62" s="191" t="s">
        <v>12</v>
      </c>
      <c r="BA62" s="191"/>
      <c r="BB62" s="437"/>
    </row>
    <row r="63" spans="2:54" ht="11.25" customHeight="1">
      <c r="B63" s="585"/>
      <c r="C63" s="586"/>
      <c r="D63" s="199"/>
      <c r="E63" s="200"/>
      <c r="F63" s="200"/>
      <c r="G63" s="200"/>
      <c r="H63" s="200"/>
      <c r="I63" s="201"/>
      <c r="J63" s="230"/>
      <c r="K63" s="231"/>
      <c r="L63" s="231"/>
      <c r="M63" s="231"/>
      <c r="N63" s="232"/>
      <c r="O63" s="233"/>
      <c r="P63" s="234"/>
      <c r="Q63" s="234"/>
      <c r="R63" s="234"/>
      <c r="S63" s="235"/>
      <c r="T63" s="1362"/>
      <c r="U63" s="1363"/>
      <c r="V63" s="1363"/>
      <c r="W63" s="1363"/>
      <c r="X63" s="1363"/>
      <c r="Y63" s="1363"/>
      <c r="Z63" s="1363"/>
      <c r="AA63" s="180"/>
      <c r="AB63" s="1382"/>
      <c r="AC63" s="1383"/>
      <c r="AD63" s="1383"/>
      <c r="AE63" s="1383"/>
      <c r="AF63" s="1383"/>
      <c r="AG63" s="1383"/>
      <c r="AH63" s="187"/>
      <c r="AI63" s="1372"/>
      <c r="AJ63" s="1363"/>
      <c r="AK63" s="1363"/>
      <c r="AL63" s="240"/>
      <c r="AM63" s="1404"/>
      <c r="AN63" s="1405"/>
      <c r="AO63" s="1405"/>
      <c r="AP63" s="1406"/>
      <c r="AQ63" s="231"/>
      <c r="AR63" s="231"/>
      <c r="AS63" s="231"/>
      <c r="AT63" s="231"/>
      <c r="AU63" s="231"/>
      <c r="AV63" s="1393"/>
      <c r="AW63" s="1393"/>
      <c r="AX63" s="1393"/>
      <c r="AY63" s="1393"/>
      <c r="AZ63" s="206"/>
      <c r="BA63" s="206"/>
      <c r="BB63" s="438"/>
    </row>
    <row r="64" spans="2:54" ht="11.25" customHeight="1">
      <c r="B64" s="585"/>
      <c r="C64" s="586"/>
      <c r="D64" s="196" t="s">
        <v>18</v>
      </c>
      <c r="E64" s="197"/>
      <c r="F64" s="197"/>
      <c r="G64" s="197"/>
      <c r="H64" s="197"/>
      <c r="I64" s="198"/>
      <c r="J64" s="190" t="s">
        <v>116</v>
      </c>
      <c r="K64" s="191"/>
      <c r="L64" s="191"/>
      <c r="M64" s="191"/>
      <c r="N64" s="192"/>
      <c r="O64" s="210"/>
      <c r="P64" s="211"/>
      <c r="Q64" s="211"/>
      <c r="R64" s="211"/>
      <c r="S64" s="213"/>
      <c r="T64" s="1245"/>
      <c r="U64" s="1246"/>
      <c r="V64" s="1246"/>
      <c r="W64" s="1246"/>
      <c r="X64" s="1246"/>
      <c r="Y64" s="1246"/>
      <c r="Z64" s="1246"/>
      <c r="AA64" s="179" t="s">
        <v>12</v>
      </c>
      <c r="AB64" s="1245"/>
      <c r="AC64" s="1246"/>
      <c r="AD64" s="1246"/>
      <c r="AE64" s="1246"/>
      <c r="AF64" s="1246"/>
      <c r="AG64" s="1365"/>
      <c r="AH64" s="187" t="s">
        <v>12</v>
      </c>
      <c r="AI64" s="1400"/>
      <c r="AJ64" s="1246"/>
      <c r="AK64" s="1246"/>
      <c r="AL64" s="239" t="s">
        <v>12</v>
      </c>
      <c r="AM64" s="1404"/>
      <c r="AN64" s="1405"/>
      <c r="AO64" s="1405"/>
      <c r="AP64" s="1406"/>
      <c r="AQ64" s="231"/>
      <c r="AR64" s="231"/>
      <c r="AS64" s="231"/>
      <c r="AT64" s="231"/>
      <c r="AU64" s="231"/>
      <c r="AV64" s="1393"/>
      <c r="AW64" s="1393"/>
      <c r="AX64" s="1393"/>
      <c r="AY64" s="1393"/>
      <c r="AZ64" s="206"/>
      <c r="BA64" s="206"/>
      <c r="BB64" s="438"/>
    </row>
    <row r="65" spans="2:56" ht="11.25" customHeight="1">
      <c r="B65" s="585"/>
      <c r="C65" s="586"/>
      <c r="D65" s="199"/>
      <c r="E65" s="200"/>
      <c r="F65" s="200"/>
      <c r="G65" s="200"/>
      <c r="H65" s="200"/>
      <c r="I65" s="201"/>
      <c r="J65" s="205"/>
      <c r="K65" s="206"/>
      <c r="L65" s="206"/>
      <c r="M65" s="206"/>
      <c r="N65" s="207"/>
      <c r="O65" s="210"/>
      <c r="P65" s="211"/>
      <c r="Q65" s="211"/>
      <c r="R65" s="211"/>
      <c r="S65" s="213"/>
      <c r="T65" s="1362"/>
      <c r="U65" s="1363"/>
      <c r="V65" s="1363"/>
      <c r="W65" s="1363"/>
      <c r="X65" s="1363"/>
      <c r="Y65" s="1363"/>
      <c r="Z65" s="1363"/>
      <c r="AA65" s="180"/>
      <c r="AB65" s="1362"/>
      <c r="AC65" s="1363"/>
      <c r="AD65" s="1363"/>
      <c r="AE65" s="1363"/>
      <c r="AF65" s="1363"/>
      <c r="AG65" s="1367"/>
      <c r="AH65" s="187"/>
      <c r="AI65" s="1372"/>
      <c r="AJ65" s="1363"/>
      <c r="AK65" s="1363"/>
      <c r="AL65" s="240"/>
      <c r="AM65" s="1404"/>
      <c r="AN65" s="1405"/>
      <c r="AO65" s="1405"/>
      <c r="AP65" s="1406"/>
      <c r="AQ65" s="231"/>
      <c r="AR65" s="231"/>
      <c r="AS65" s="231"/>
      <c r="AT65" s="231"/>
      <c r="AU65" s="231"/>
      <c r="AV65" s="1393"/>
      <c r="AW65" s="1393"/>
      <c r="AX65" s="1393"/>
      <c r="AY65" s="1393"/>
      <c r="AZ65" s="206"/>
      <c r="BA65" s="206"/>
      <c r="BB65" s="438"/>
    </row>
    <row r="66" spans="2:56" ht="11.25" customHeight="1">
      <c r="B66" s="585"/>
      <c r="C66" s="586"/>
      <c r="D66" s="199"/>
      <c r="E66" s="200"/>
      <c r="F66" s="200"/>
      <c r="G66" s="200"/>
      <c r="H66" s="200"/>
      <c r="I66" s="201"/>
      <c r="J66" s="190" t="s">
        <v>118</v>
      </c>
      <c r="K66" s="191"/>
      <c r="L66" s="191"/>
      <c r="M66" s="191"/>
      <c r="N66" s="192"/>
      <c r="O66" s="1412"/>
      <c r="P66" s="1413"/>
      <c r="Q66" s="1413"/>
      <c r="R66" s="1413"/>
      <c r="S66" s="192" t="s">
        <v>12</v>
      </c>
      <c r="T66" s="1245"/>
      <c r="U66" s="1246"/>
      <c r="V66" s="1246"/>
      <c r="W66" s="1246"/>
      <c r="X66" s="1364"/>
      <c r="Y66" s="1246"/>
      <c r="Z66" s="1365"/>
      <c r="AA66" s="221" t="s">
        <v>12</v>
      </c>
      <c r="AB66" s="1245"/>
      <c r="AC66" s="1246"/>
      <c r="AD66" s="1365"/>
      <c r="AE66" s="1364"/>
      <c r="AF66" s="1246"/>
      <c r="AG66" s="1365"/>
      <c r="AH66" s="221" t="s">
        <v>12</v>
      </c>
      <c r="AI66" s="1400"/>
      <c r="AJ66" s="1246"/>
      <c r="AK66" s="1246"/>
      <c r="AL66" s="239" t="s">
        <v>12</v>
      </c>
      <c r="AM66" s="1404"/>
      <c r="AN66" s="1405"/>
      <c r="AO66" s="1405"/>
      <c r="AP66" s="1406"/>
      <c r="AQ66" s="231"/>
      <c r="AR66" s="231"/>
      <c r="AS66" s="231"/>
      <c r="AT66" s="231"/>
      <c r="AU66" s="231"/>
      <c r="AV66" s="1393"/>
      <c r="AW66" s="1393"/>
      <c r="AX66" s="1393"/>
      <c r="AY66" s="1393"/>
      <c r="AZ66" s="206"/>
      <c r="BA66" s="206"/>
      <c r="BB66" s="438"/>
    </row>
    <row r="67" spans="2:56" ht="11.25" customHeight="1" thickBot="1">
      <c r="B67" s="585"/>
      <c r="C67" s="586"/>
      <c r="D67" s="202"/>
      <c r="E67" s="203"/>
      <c r="F67" s="203"/>
      <c r="G67" s="203"/>
      <c r="H67" s="203"/>
      <c r="I67" s="204"/>
      <c r="J67" s="193"/>
      <c r="K67" s="194"/>
      <c r="L67" s="194"/>
      <c r="M67" s="194"/>
      <c r="N67" s="195"/>
      <c r="O67" s="1414"/>
      <c r="P67" s="1415"/>
      <c r="Q67" s="1415"/>
      <c r="R67" s="1415"/>
      <c r="S67" s="195"/>
      <c r="T67" s="1385"/>
      <c r="U67" s="1386"/>
      <c r="V67" s="1386"/>
      <c r="W67" s="1386"/>
      <c r="X67" s="1389"/>
      <c r="Y67" s="1386"/>
      <c r="Z67" s="1387"/>
      <c r="AA67" s="222"/>
      <c r="AB67" s="1385"/>
      <c r="AC67" s="1386"/>
      <c r="AD67" s="1387"/>
      <c r="AE67" s="1389"/>
      <c r="AF67" s="1386"/>
      <c r="AG67" s="1387"/>
      <c r="AH67" s="222"/>
      <c r="AI67" s="1391"/>
      <c r="AJ67" s="1386"/>
      <c r="AK67" s="1386"/>
      <c r="AL67" s="257"/>
      <c r="AM67" s="1407"/>
      <c r="AN67" s="1408"/>
      <c r="AO67" s="1408"/>
      <c r="AP67" s="1409"/>
      <c r="AQ67" s="317"/>
      <c r="AR67" s="317"/>
      <c r="AS67" s="317"/>
      <c r="AT67" s="317"/>
      <c r="AU67" s="317"/>
      <c r="AV67" s="1394"/>
      <c r="AW67" s="1394"/>
      <c r="AX67" s="1394"/>
      <c r="AY67" s="1394"/>
      <c r="AZ67" s="194"/>
      <c r="BA67" s="194"/>
      <c r="BB67" s="489"/>
    </row>
    <row r="68" spans="2:56" ht="11.25" customHeight="1">
      <c r="B68" s="585"/>
      <c r="C68" s="586"/>
      <c r="D68" s="310" t="s">
        <v>19</v>
      </c>
      <c r="E68" s="200"/>
      <c r="F68" s="200"/>
      <c r="G68" s="200"/>
      <c r="H68" s="200"/>
      <c r="I68" s="201"/>
      <c r="J68" s="205" t="s">
        <v>116</v>
      </c>
      <c r="K68" s="206"/>
      <c r="L68" s="206"/>
      <c r="M68" s="206"/>
      <c r="N68" s="207"/>
      <c r="O68" s="210"/>
      <c r="P68" s="211"/>
      <c r="Q68" s="211"/>
      <c r="R68" s="211"/>
      <c r="S68" s="213"/>
      <c r="T68" s="1382">
        <v>150</v>
      </c>
      <c r="U68" s="1383"/>
      <c r="V68" s="1383"/>
      <c r="W68" s="1383"/>
      <c r="X68" s="1383"/>
      <c r="Y68" s="1383"/>
      <c r="Z68" s="1383"/>
      <c r="AA68" s="491" t="s">
        <v>12</v>
      </c>
      <c r="AB68" s="1382"/>
      <c r="AC68" s="1383"/>
      <c r="AD68" s="1383"/>
      <c r="AE68" s="1383"/>
      <c r="AF68" s="1383"/>
      <c r="AG68" s="1383"/>
      <c r="AH68" s="304" t="s">
        <v>12</v>
      </c>
      <c r="AI68" s="1390"/>
      <c r="AJ68" s="1383"/>
      <c r="AK68" s="1383"/>
      <c r="AL68" s="256" t="s">
        <v>12</v>
      </c>
      <c r="AM68" s="1410">
        <f>T68+AB68+T70+X70+AB70+AE70+AI68+AI70</f>
        <v>180</v>
      </c>
      <c r="AN68" s="1405"/>
      <c r="AO68" s="1405"/>
      <c r="AP68" s="1406"/>
      <c r="AQ68" s="231" t="s">
        <v>123</v>
      </c>
      <c r="AR68" s="231"/>
      <c r="AS68" s="231"/>
      <c r="AT68" s="231"/>
      <c r="AU68" s="231"/>
      <c r="AV68" s="1393">
        <f>ROUNDDOWN(AM68/30,1)</f>
        <v>6</v>
      </c>
      <c r="AW68" s="1393"/>
      <c r="AX68" s="1393"/>
      <c r="AY68" s="1393"/>
      <c r="AZ68" s="206" t="s">
        <v>12</v>
      </c>
      <c r="BA68" s="206"/>
      <c r="BB68" s="283"/>
    </row>
    <row r="69" spans="2:56" ht="11.25" customHeight="1">
      <c r="B69" s="585"/>
      <c r="C69" s="586"/>
      <c r="D69" s="310"/>
      <c r="E69" s="200"/>
      <c r="F69" s="200"/>
      <c r="G69" s="200"/>
      <c r="H69" s="200"/>
      <c r="I69" s="201"/>
      <c r="J69" s="495"/>
      <c r="K69" s="330"/>
      <c r="L69" s="330"/>
      <c r="M69" s="330"/>
      <c r="N69" s="323"/>
      <c r="O69" s="233"/>
      <c r="P69" s="234"/>
      <c r="Q69" s="234"/>
      <c r="R69" s="234"/>
      <c r="S69" s="235"/>
      <c r="T69" s="1362"/>
      <c r="U69" s="1363"/>
      <c r="V69" s="1363"/>
      <c r="W69" s="1363"/>
      <c r="X69" s="1363"/>
      <c r="Y69" s="1363"/>
      <c r="Z69" s="1363"/>
      <c r="AA69" s="180"/>
      <c r="AB69" s="1382"/>
      <c r="AC69" s="1383"/>
      <c r="AD69" s="1383"/>
      <c r="AE69" s="1383"/>
      <c r="AF69" s="1383"/>
      <c r="AG69" s="1383"/>
      <c r="AH69" s="187"/>
      <c r="AI69" s="1372"/>
      <c r="AJ69" s="1363"/>
      <c r="AK69" s="1363"/>
      <c r="AL69" s="240"/>
      <c r="AM69" s="1410"/>
      <c r="AN69" s="1405"/>
      <c r="AO69" s="1405"/>
      <c r="AP69" s="1406"/>
      <c r="AQ69" s="231"/>
      <c r="AR69" s="231"/>
      <c r="AS69" s="231"/>
      <c r="AT69" s="231"/>
      <c r="AU69" s="231"/>
      <c r="AV69" s="1393"/>
      <c r="AW69" s="1393"/>
      <c r="AX69" s="1393"/>
      <c r="AY69" s="1393"/>
      <c r="AZ69" s="206"/>
      <c r="BA69" s="206"/>
      <c r="BB69" s="283"/>
    </row>
    <row r="70" spans="2:56" ht="11.25" customHeight="1">
      <c r="B70" s="585"/>
      <c r="C70" s="586"/>
      <c r="D70" s="310"/>
      <c r="E70" s="200"/>
      <c r="F70" s="200"/>
      <c r="G70" s="200"/>
      <c r="H70" s="200"/>
      <c r="I70" s="201"/>
      <c r="J70" s="205" t="s">
        <v>118</v>
      </c>
      <c r="K70" s="206"/>
      <c r="L70" s="206"/>
      <c r="M70" s="206"/>
      <c r="N70" s="207"/>
      <c r="O70" s="1379">
        <v>30</v>
      </c>
      <c r="P70" s="1380"/>
      <c r="Q70" s="1380"/>
      <c r="R70" s="1380"/>
      <c r="S70" s="207" t="s">
        <v>12</v>
      </c>
      <c r="T70" s="1245">
        <v>20</v>
      </c>
      <c r="U70" s="1246"/>
      <c r="V70" s="1246"/>
      <c r="W70" s="1246"/>
      <c r="X70" s="1364">
        <v>10</v>
      </c>
      <c r="Y70" s="1246"/>
      <c r="Z70" s="1365"/>
      <c r="AA70" s="221" t="s">
        <v>12</v>
      </c>
      <c r="AB70" s="1245"/>
      <c r="AC70" s="1246"/>
      <c r="AD70" s="1365"/>
      <c r="AE70" s="1364"/>
      <c r="AF70" s="1246"/>
      <c r="AG70" s="1365"/>
      <c r="AH70" s="221" t="s">
        <v>12</v>
      </c>
      <c r="AI70" s="1400"/>
      <c r="AJ70" s="1246"/>
      <c r="AK70" s="1246"/>
      <c r="AL70" s="239" t="s">
        <v>12</v>
      </c>
      <c r="AM70" s="1410"/>
      <c r="AN70" s="1405"/>
      <c r="AO70" s="1405"/>
      <c r="AP70" s="1406"/>
      <c r="AQ70" s="231"/>
      <c r="AR70" s="231"/>
      <c r="AS70" s="231"/>
      <c r="AT70" s="231"/>
      <c r="AU70" s="231"/>
      <c r="AV70" s="1393"/>
      <c r="AW70" s="1393"/>
      <c r="AX70" s="1393"/>
      <c r="AY70" s="1393"/>
      <c r="AZ70" s="206"/>
      <c r="BA70" s="206"/>
      <c r="BB70" s="283"/>
    </row>
    <row r="71" spans="2:56" ht="11.25" customHeight="1">
      <c r="B71" s="585"/>
      <c r="C71" s="586"/>
      <c r="D71" s="590"/>
      <c r="E71" s="591"/>
      <c r="F71" s="591"/>
      <c r="G71" s="591"/>
      <c r="H71" s="591"/>
      <c r="I71" s="592"/>
      <c r="J71" s="495"/>
      <c r="K71" s="330"/>
      <c r="L71" s="330"/>
      <c r="M71" s="330"/>
      <c r="N71" s="323"/>
      <c r="O71" s="1395"/>
      <c r="P71" s="1396"/>
      <c r="Q71" s="1396"/>
      <c r="R71" s="1396"/>
      <c r="S71" s="323"/>
      <c r="T71" s="1362"/>
      <c r="U71" s="1363"/>
      <c r="V71" s="1363"/>
      <c r="W71" s="1363"/>
      <c r="X71" s="1366"/>
      <c r="Y71" s="1363"/>
      <c r="Z71" s="1367"/>
      <c r="AA71" s="304"/>
      <c r="AB71" s="1362"/>
      <c r="AC71" s="1363"/>
      <c r="AD71" s="1367"/>
      <c r="AE71" s="1366"/>
      <c r="AF71" s="1363"/>
      <c r="AG71" s="1367"/>
      <c r="AH71" s="304"/>
      <c r="AI71" s="1372"/>
      <c r="AJ71" s="1363"/>
      <c r="AK71" s="1363"/>
      <c r="AL71" s="240"/>
      <c r="AM71" s="1376"/>
      <c r="AN71" s="1377"/>
      <c r="AO71" s="1377"/>
      <c r="AP71" s="1378"/>
      <c r="AQ71" s="251"/>
      <c r="AR71" s="251"/>
      <c r="AS71" s="251"/>
      <c r="AT71" s="251"/>
      <c r="AU71" s="251"/>
      <c r="AV71" s="1411"/>
      <c r="AW71" s="1411"/>
      <c r="AX71" s="1411"/>
      <c r="AY71" s="1411"/>
      <c r="AZ71" s="330"/>
      <c r="BA71" s="330"/>
      <c r="BB71" s="431"/>
    </row>
    <row r="72" spans="2:56" ht="11.25" customHeight="1">
      <c r="B72" s="585"/>
      <c r="C72" s="586"/>
      <c r="D72" s="289" t="s">
        <v>124</v>
      </c>
      <c r="E72" s="250"/>
      <c r="F72" s="250"/>
      <c r="G72" s="250"/>
      <c r="H72" s="250"/>
      <c r="I72" s="250"/>
      <c r="J72" s="250"/>
      <c r="K72" s="250"/>
      <c r="L72" s="250"/>
      <c r="M72" s="250"/>
      <c r="N72" s="290"/>
      <c r="O72" s="1417">
        <f>O32</f>
        <v>210</v>
      </c>
      <c r="P72" s="1418"/>
      <c r="Q72" s="1418"/>
      <c r="R72" s="1418"/>
      <c r="S72" s="192" t="s">
        <v>12</v>
      </c>
      <c r="T72" s="1423">
        <f>T41+T43+T48+T50+T55+T57+T62+T64+T68</f>
        <v>210</v>
      </c>
      <c r="U72" s="1405"/>
      <c r="V72" s="1405"/>
      <c r="W72" s="1405"/>
      <c r="X72" s="1405"/>
      <c r="Y72" s="1405"/>
      <c r="Z72" s="1405"/>
      <c r="AA72" s="491" t="s">
        <v>12</v>
      </c>
      <c r="AB72" s="1423">
        <f>AB41+AB43+AB48+AB50+AB55+AB57+AB62+AB64+AB68</f>
        <v>0</v>
      </c>
      <c r="AC72" s="1405"/>
      <c r="AD72" s="1405"/>
      <c r="AE72" s="1405"/>
      <c r="AF72" s="1405"/>
      <c r="AG72" s="1405"/>
      <c r="AH72" s="304" t="s">
        <v>12</v>
      </c>
      <c r="AI72" s="1404">
        <f>AI41+AI43+AI48+AI50+AI55+AI57+AI62+AI64+AI68</f>
        <v>0</v>
      </c>
      <c r="AJ72" s="1405"/>
      <c r="AK72" s="1405"/>
      <c r="AL72" s="256" t="s">
        <v>12</v>
      </c>
      <c r="AM72" s="517"/>
      <c r="AN72" s="518"/>
      <c r="AO72" s="518"/>
      <c r="AP72" s="518"/>
      <c r="AQ72" s="518"/>
      <c r="AR72" s="518"/>
      <c r="AS72" s="518"/>
      <c r="AT72" s="518"/>
      <c r="AU72" s="518"/>
      <c r="AV72" s="518"/>
      <c r="AW72" s="518"/>
      <c r="AX72" s="518"/>
      <c r="AY72" s="518"/>
      <c r="AZ72" s="518"/>
      <c r="BA72" s="518"/>
      <c r="BB72" s="519"/>
    </row>
    <row r="73" spans="2:56" ht="11.25" customHeight="1">
      <c r="B73" s="585"/>
      <c r="C73" s="586"/>
      <c r="D73" s="392"/>
      <c r="E73" s="251"/>
      <c r="F73" s="251"/>
      <c r="G73" s="251"/>
      <c r="H73" s="251"/>
      <c r="I73" s="251"/>
      <c r="J73" s="251"/>
      <c r="K73" s="251"/>
      <c r="L73" s="251"/>
      <c r="M73" s="251"/>
      <c r="N73" s="393"/>
      <c r="O73" s="1419"/>
      <c r="P73" s="1420"/>
      <c r="Q73" s="1420"/>
      <c r="R73" s="1420"/>
      <c r="S73" s="323"/>
      <c r="T73" s="1422"/>
      <c r="U73" s="1377"/>
      <c r="V73" s="1377"/>
      <c r="W73" s="1377"/>
      <c r="X73" s="1377"/>
      <c r="Y73" s="1377"/>
      <c r="Z73" s="1377"/>
      <c r="AA73" s="180"/>
      <c r="AB73" s="1423"/>
      <c r="AC73" s="1405"/>
      <c r="AD73" s="1405"/>
      <c r="AE73" s="1405"/>
      <c r="AF73" s="1405"/>
      <c r="AG73" s="1405"/>
      <c r="AH73" s="187"/>
      <c r="AI73" s="1424"/>
      <c r="AJ73" s="1377"/>
      <c r="AK73" s="1377"/>
      <c r="AL73" s="240"/>
      <c r="AM73" s="520"/>
      <c r="AN73" s="521"/>
      <c r="AO73" s="521"/>
      <c r="AP73" s="521"/>
      <c r="AQ73" s="521"/>
      <c r="AR73" s="521"/>
      <c r="AS73" s="521"/>
      <c r="AT73" s="521"/>
      <c r="AU73" s="521"/>
      <c r="AV73" s="521"/>
      <c r="AW73" s="521"/>
      <c r="AX73" s="521"/>
      <c r="AY73" s="521"/>
      <c r="AZ73" s="521"/>
      <c r="BA73" s="521"/>
      <c r="BB73" s="522"/>
    </row>
    <row r="74" spans="2:56" ht="11.25" customHeight="1">
      <c r="B74" s="585"/>
      <c r="C74" s="586"/>
      <c r="D74" s="289" t="s">
        <v>125</v>
      </c>
      <c r="E74" s="250"/>
      <c r="F74" s="250"/>
      <c r="G74" s="250"/>
      <c r="H74" s="250"/>
      <c r="I74" s="250"/>
      <c r="J74" s="250"/>
      <c r="K74" s="250"/>
      <c r="L74" s="250"/>
      <c r="M74" s="250"/>
      <c r="N74" s="290"/>
      <c r="O74" s="1417">
        <f>O34+O36+O38+O45+O52+O59+O66+O70</f>
        <v>66</v>
      </c>
      <c r="P74" s="1418"/>
      <c r="Q74" s="1418"/>
      <c r="R74" s="1418"/>
      <c r="S74" s="192" t="s">
        <v>12</v>
      </c>
      <c r="T74" s="1421">
        <f>T34+T36+T38+T45+T52+T59+T66+T70</f>
        <v>46</v>
      </c>
      <c r="U74" s="1402"/>
      <c r="V74" s="1402"/>
      <c r="W74" s="1402"/>
      <c r="X74" s="1416">
        <f>X34+X36+X38+X45+X52+X59+X66+X70</f>
        <v>20</v>
      </c>
      <c r="Y74" s="1402"/>
      <c r="Z74" s="1403"/>
      <c r="AA74" s="221" t="s">
        <v>12</v>
      </c>
      <c r="AB74" s="1421">
        <f>AB34+AB36+AB38+AB45+AB52+AB59+AB66+AB70</f>
        <v>0</v>
      </c>
      <c r="AC74" s="1402"/>
      <c r="AD74" s="1403"/>
      <c r="AE74" s="1416">
        <f>AE34+AE36+AE38+AE45+AE52+AE59+AE66+AE70</f>
        <v>0</v>
      </c>
      <c r="AF74" s="1402"/>
      <c r="AG74" s="1403"/>
      <c r="AH74" s="221" t="s">
        <v>12</v>
      </c>
      <c r="AI74" s="1401">
        <f>AI34+AI36+AI38+AI45+AI52+AI59+AI66+AI70</f>
        <v>0</v>
      </c>
      <c r="AJ74" s="1402"/>
      <c r="AK74" s="1402"/>
      <c r="AL74" s="239" t="s">
        <v>12</v>
      </c>
      <c r="AM74" s="517"/>
      <c r="AN74" s="518"/>
      <c r="AO74" s="518"/>
      <c r="AP74" s="518"/>
      <c r="AQ74" s="518"/>
      <c r="AR74" s="518"/>
      <c r="AS74" s="518"/>
      <c r="AT74" s="518"/>
      <c r="AU74" s="518"/>
      <c r="AV74" s="518"/>
      <c r="AW74" s="518"/>
      <c r="AX74" s="518"/>
      <c r="AY74" s="518"/>
      <c r="AZ74" s="518"/>
      <c r="BA74" s="518"/>
      <c r="BB74" s="519"/>
    </row>
    <row r="75" spans="2:56" ht="11.25" customHeight="1">
      <c r="B75" s="585"/>
      <c r="C75" s="586"/>
      <c r="D75" s="230"/>
      <c r="E75" s="231"/>
      <c r="F75" s="231"/>
      <c r="G75" s="231"/>
      <c r="H75" s="231"/>
      <c r="I75" s="231"/>
      <c r="J75" s="231"/>
      <c r="K75" s="231"/>
      <c r="L75" s="231"/>
      <c r="M75" s="231"/>
      <c r="N75" s="232"/>
      <c r="O75" s="1419"/>
      <c r="P75" s="1420"/>
      <c r="Q75" s="1420"/>
      <c r="R75" s="1420"/>
      <c r="S75" s="323"/>
      <c r="T75" s="1422"/>
      <c r="U75" s="1377"/>
      <c r="V75" s="1377"/>
      <c r="W75" s="1377"/>
      <c r="X75" s="1376"/>
      <c r="Y75" s="1377"/>
      <c r="Z75" s="1378"/>
      <c r="AA75" s="304"/>
      <c r="AB75" s="1422"/>
      <c r="AC75" s="1377"/>
      <c r="AD75" s="1378"/>
      <c r="AE75" s="1376"/>
      <c r="AF75" s="1377"/>
      <c r="AG75" s="1378"/>
      <c r="AH75" s="304"/>
      <c r="AI75" s="1424"/>
      <c r="AJ75" s="1377"/>
      <c r="AK75" s="1377"/>
      <c r="AL75" s="240"/>
      <c r="AM75" s="520"/>
      <c r="AN75" s="521"/>
      <c r="AO75" s="521"/>
      <c r="AP75" s="521"/>
      <c r="AQ75" s="521"/>
      <c r="AR75" s="521"/>
      <c r="AS75" s="521"/>
      <c r="AT75" s="521"/>
      <c r="AU75" s="521"/>
      <c r="AV75" s="521"/>
      <c r="AW75" s="521"/>
      <c r="AX75" s="521"/>
      <c r="AY75" s="521"/>
      <c r="AZ75" s="521"/>
      <c r="BA75" s="521"/>
      <c r="BB75" s="522"/>
    </row>
    <row r="76" spans="2:56" ht="11.25" customHeight="1">
      <c r="B76" s="585"/>
      <c r="C76" s="586"/>
      <c r="D76" s="386" t="s">
        <v>126</v>
      </c>
      <c r="E76" s="197"/>
      <c r="F76" s="197"/>
      <c r="G76" s="197"/>
      <c r="H76" s="197"/>
      <c r="I76" s="197"/>
      <c r="J76" s="197"/>
      <c r="K76" s="197"/>
      <c r="L76" s="197"/>
      <c r="M76" s="197"/>
      <c r="N76" s="198"/>
      <c r="O76" s="524">
        <f>O72+O74</f>
        <v>276</v>
      </c>
      <c r="P76" s="525"/>
      <c r="Q76" s="525"/>
      <c r="R76" s="525"/>
      <c r="S76" s="207" t="s">
        <v>12</v>
      </c>
      <c r="T76" s="1421">
        <f>T72+T74+X74</f>
        <v>276</v>
      </c>
      <c r="U76" s="1402"/>
      <c r="V76" s="1402"/>
      <c r="W76" s="1402"/>
      <c r="X76" s="1402"/>
      <c r="Y76" s="1402"/>
      <c r="Z76" s="1402"/>
      <c r="AA76" s="179" t="s">
        <v>12</v>
      </c>
      <c r="AB76" s="1421">
        <f>AB72+AB74+AE74</f>
        <v>0</v>
      </c>
      <c r="AC76" s="1402"/>
      <c r="AD76" s="1402"/>
      <c r="AE76" s="1402"/>
      <c r="AF76" s="1402"/>
      <c r="AG76" s="1402"/>
      <c r="AH76" s="187" t="s">
        <v>12</v>
      </c>
      <c r="AI76" s="1401">
        <f>AI72+AI74</f>
        <v>0</v>
      </c>
      <c r="AJ76" s="1402"/>
      <c r="AK76" s="1402"/>
      <c r="AL76" s="239" t="s">
        <v>12</v>
      </c>
      <c r="AM76" s="1401">
        <f>T76+AB76+AI76</f>
        <v>276</v>
      </c>
      <c r="AN76" s="1402"/>
      <c r="AO76" s="1402"/>
      <c r="AP76" s="1403"/>
      <c r="AQ76" s="231" t="s">
        <v>127</v>
      </c>
      <c r="AR76" s="231"/>
      <c r="AS76" s="231"/>
      <c r="AT76" s="231"/>
      <c r="AU76" s="231"/>
      <c r="AV76" s="1393">
        <f>ROUND(AV34+AV36+AV41+AV43+AV48+AV55+AV57+AV62+AV68,0)</f>
        <v>15</v>
      </c>
      <c r="AW76" s="1405"/>
      <c r="AX76" s="1405"/>
      <c r="AY76" s="1405"/>
      <c r="AZ76" s="206" t="s">
        <v>12</v>
      </c>
      <c r="BA76" s="206"/>
      <c r="BB76" s="207" t="s">
        <v>128</v>
      </c>
      <c r="BC76" s="24" t="s">
        <v>49</v>
      </c>
      <c r="BD76" s="25"/>
    </row>
    <row r="77" spans="2:56" ht="11.25" customHeight="1" thickBot="1">
      <c r="B77" s="585"/>
      <c r="C77" s="586"/>
      <c r="D77" s="523"/>
      <c r="E77" s="203"/>
      <c r="F77" s="203"/>
      <c r="G77" s="203"/>
      <c r="H77" s="203"/>
      <c r="I77" s="203"/>
      <c r="J77" s="203"/>
      <c r="K77" s="203"/>
      <c r="L77" s="203"/>
      <c r="M77" s="203"/>
      <c r="N77" s="204"/>
      <c r="O77" s="526"/>
      <c r="P77" s="527"/>
      <c r="Q77" s="527"/>
      <c r="R77" s="527"/>
      <c r="S77" s="195"/>
      <c r="T77" s="1428"/>
      <c r="U77" s="1408"/>
      <c r="V77" s="1408"/>
      <c r="W77" s="1408"/>
      <c r="X77" s="1408"/>
      <c r="Y77" s="1408"/>
      <c r="Z77" s="1408"/>
      <c r="AA77" s="219"/>
      <c r="AB77" s="1428"/>
      <c r="AC77" s="1408"/>
      <c r="AD77" s="1408"/>
      <c r="AE77" s="1408"/>
      <c r="AF77" s="1408"/>
      <c r="AG77" s="1408"/>
      <c r="AH77" s="589"/>
      <c r="AI77" s="1407"/>
      <c r="AJ77" s="1408"/>
      <c r="AK77" s="1408"/>
      <c r="AL77" s="257"/>
      <c r="AM77" s="1407"/>
      <c r="AN77" s="1408"/>
      <c r="AO77" s="1408"/>
      <c r="AP77" s="1409"/>
      <c r="AQ77" s="317"/>
      <c r="AR77" s="317"/>
      <c r="AS77" s="317"/>
      <c r="AT77" s="317"/>
      <c r="AU77" s="317"/>
      <c r="AV77" s="1408"/>
      <c r="AW77" s="1408"/>
      <c r="AX77" s="1408"/>
      <c r="AY77" s="1408"/>
      <c r="AZ77" s="194"/>
      <c r="BA77" s="194"/>
      <c r="BB77" s="195"/>
      <c r="BC77" s="24"/>
      <c r="BD77" s="25" t="s">
        <v>50</v>
      </c>
    </row>
    <row r="78" spans="2:56" ht="11.25" customHeight="1">
      <c r="B78" s="585"/>
      <c r="C78" s="586"/>
      <c r="D78" s="509"/>
      <c r="E78" s="510" t="s">
        <v>129</v>
      </c>
      <c r="F78" s="510"/>
      <c r="G78" s="510"/>
      <c r="H78" s="510"/>
      <c r="I78" s="510"/>
      <c r="J78" s="510"/>
      <c r="K78" s="510"/>
      <c r="L78" s="510"/>
      <c r="M78" s="510"/>
      <c r="N78" s="510"/>
      <c r="O78" s="510"/>
      <c r="P78" s="510"/>
      <c r="Q78" s="510"/>
      <c r="R78" s="510"/>
      <c r="S78" s="510"/>
      <c r="T78" s="510"/>
      <c r="U78" s="510"/>
      <c r="V78" s="510"/>
      <c r="W78" s="510"/>
      <c r="X78" s="510"/>
      <c r="Y78" s="510"/>
      <c r="Z78" s="510"/>
      <c r="AA78" s="510"/>
      <c r="AB78" s="510"/>
      <c r="AC78" s="510"/>
      <c r="AD78" s="510"/>
      <c r="AE78" s="510"/>
      <c r="AF78" s="510"/>
      <c r="AG78" s="510"/>
      <c r="AH78" s="510"/>
      <c r="AI78" s="510"/>
      <c r="AJ78" s="510"/>
      <c r="AK78" s="510"/>
      <c r="AL78" s="511"/>
      <c r="AM78" s="26"/>
      <c r="AN78" s="26"/>
      <c r="AO78" s="26"/>
      <c r="AP78" s="26"/>
      <c r="AQ78" s="26"/>
      <c r="AR78" s="26"/>
      <c r="AS78" s="26"/>
      <c r="AT78" s="26"/>
      <c r="AU78" s="26"/>
      <c r="AV78" s="1426">
        <f>IF(AND(O74&gt;=1,O74&lt;=90),1,0)</f>
        <v>1</v>
      </c>
      <c r="AW78" s="1426"/>
      <c r="AX78" s="1426"/>
      <c r="AY78" s="1426"/>
      <c r="AZ78" s="516" t="s">
        <v>12</v>
      </c>
      <c r="BA78" s="516"/>
      <c r="BB78" s="207" t="s">
        <v>130</v>
      </c>
    </row>
    <row r="79" spans="2:56" ht="11.25" customHeight="1">
      <c r="B79" s="585"/>
      <c r="C79" s="586"/>
      <c r="D79" s="39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3"/>
      <c r="AM79" s="27"/>
      <c r="AN79" s="27"/>
      <c r="AO79" s="27"/>
      <c r="AP79" s="27"/>
      <c r="AQ79" s="27"/>
      <c r="AR79" s="27"/>
      <c r="AS79" s="27"/>
      <c r="AT79" s="27"/>
      <c r="AU79" s="27"/>
      <c r="AV79" s="1427"/>
      <c r="AW79" s="1427"/>
      <c r="AX79" s="1427"/>
      <c r="AY79" s="1427"/>
      <c r="AZ79" s="330"/>
      <c r="BA79" s="330"/>
      <c r="BB79" s="323"/>
    </row>
    <row r="80" spans="2:56" ht="11.25" customHeight="1">
      <c r="B80" s="585"/>
      <c r="C80" s="586"/>
      <c r="D80" s="289"/>
      <c r="E80" s="504" t="s">
        <v>131</v>
      </c>
      <c r="F80" s="504"/>
      <c r="G80" s="504"/>
      <c r="H80" s="504"/>
      <c r="I80" s="504"/>
      <c r="J80" s="504"/>
      <c r="K80" s="504"/>
      <c r="L80" s="504"/>
      <c r="M80" s="504"/>
      <c r="N80" s="504"/>
      <c r="O80" s="504"/>
      <c r="P80" s="504"/>
      <c r="Q80" s="504"/>
      <c r="R80" s="504"/>
      <c r="S80" s="504"/>
      <c r="T80" s="504"/>
      <c r="U80" s="504"/>
      <c r="V80" s="504"/>
      <c r="W80" s="504"/>
      <c r="X80" s="504"/>
      <c r="Y80" s="504"/>
      <c r="Z80" s="504"/>
      <c r="AA80" s="504"/>
      <c r="AB80" s="504"/>
      <c r="AC80" s="504"/>
      <c r="AD80" s="504"/>
      <c r="AE80" s="504"/>
      <c r="AF80" s="504"/>
      <c r="AG80" s="504"/>
      <c r="AH80" s="504"/>
      <c r="AI80" s="504"/>
      <c r="AJ80" s="504"/>
      <c r="AK80" s="504"/>
      <c r="AL80" s="505"/>
      <c r="AM80" s="28"/>
      <c r="AN80" s="28"/>
      <c r="AO80" s="28"/>
      <c r="AP80" s="28"/>
      <c r="AQ80" s="28"/>
      <c r="AR80" s="28"/>
      <c r="AS80" s="28"/>
      <c r="AT80" s="28"/>
      <c r="AU80" s="28"/>
      <c r="AV80" s="1427">
        <f>IF(AND((T74+AB74)&gt;=1),1,0)</f>
        <v>1</v>
      </c>
      <c r="AW80" s="1427"/>
      <c r="AX80" s="1427"/>
      <c r="AY80" s="1427"/>
      <c r="AZ80" s="191" t="s">
        <v>12</v>
      </c>
      <c r="BA80" s="191"/>
      <c r="BB80" s="192" t="s">
        <v>132</v>
      </c>
    </row>
    <row r="81" spans="2:90" ht="11.25" customHeight="1">
      <c r="B81" s="585"/>
      <c r="C81" s="586"/>
      <c r="D81" s="392"/>
      <c r="E81" s="506"/>
      <c r="F81" s="506"/>
      <c r="G81" s="506"/>
      <c r="H81" s="506"/>
      <c r="I81" s="506"/>
      <c r="J81" s="506"/>
      <c r="K81" s="506"/>
      <c r="L81" s="506"/>
      <c r="M81" s="506"/>
      <c r="N81" s="506"/>
      <c r="O81" s="506"/>
      <c r="P81" s="506"/>
      <c r="Q81" s="506"/>
      <c r="R81" s="506"/>
      <c r="S81" s="506"/>
      <c r="T81" s="506"/>
      <c r="U81" s="506"/>
      <c r="V81" s="506"/>
      <c r="W81" s="506"/>
      <c r="X81" s="506"/>
      <c r="Y81" s="506"/>
      <c r="Z81" s="506"/>
      <c r="AA81" s="506"/>
      <c r="AB81" s="506"/>
      <c r="AC81" s="506"/>
      <c r="AD81" s="506"/>
      <c r="AE81" s="506"/>
      <c r="AF81" s="506"/>
      <c r="AG81" s="506"/>
      <c r="AH81" s="506"/>
      <c r="AI81" s="506"/>
      <c r="AJ81" s="506"/>
      <c r="AK81" s="506"/>
      <c r="AL81" s="507"/>
      <c r="AM81" s="27"/>
      <c r="AN81" s="27"/>
      <c r="AO81" s="27"/>
      <c r="AP81" s="27"/>
      <c r="AQ81" s="27"/>
      <c r="AR81" s="27"/>
      <c r="AS81" s="27"/>
      <c r="AT81" s="27"/>
      <c r="AU81" s="27"/>
      <c r="AV81" s="1427"/>
      <c r="AW81" s="1427"/>
      <c r="AX81" s="1427"/>
      <c r="AY81" s="1427"/>
      <c r="AZ81" s="330"/>
      <c r="BA81" s="330"/>
      <c r="BB81" s="323"/>
    </row>
    <row r="82" spans="2:90" ht="11.25" customHeight="1">
      <c r="B82" s="585"/>
      <c r="C82" s="586"/>
      <c r="D82" s="289"/>
      <c r="E82" s="504" t="s">
        <v>133</v>
      </c>
      <c r="F82" s="504"/>
      <c r="G82" s="504"/>
      <c r="H82" s="504"/>
      <c r="I82" s="504"/>
      <c r="J82" s="504"/>
      <c r="K82" s="504"/>
      <c r="L82" s="504"/>
      <c r="M82" s="504"/>
      <c r="N82" s="504"/>
      <c r="O82" s="504"/>
      <c r="P82" s="504"/>
      <c r="Q82" s="504"/>
      <c r="R82" s="504"/>
      <c r="S82" s="504"/>
      <c r="T82" s="504"/>
      <c r="U82" s="504"/>
      <c r="V82" s="504"/>
      <c r="W82" s="504"/>
      <c r="X82" s="504"/>
      <c r="Y82" s="504"/>
      <c r="Z82" s="504"/>
      <c r="AA82" s="504"/>
      <c r="AB82" s="504"/>
      <c r="AC82" s="504"/>
      <c r="AD82" s="504"/>
      <c r="AE82" s="504"/>
      <c r="AF82" s="504"/>
      <c r="AG82" s="504"/>
      <c r="AH82" s="504"/>
      <c r="AI82" s="504"/>
      <c r="AJ82" s="504"/>
      <c r="AK82" s="504"/>
      <c r="AL82" s="505"/>
      <c r="AM82" s="28"/>
      <c r="AN82" s="28"/>
      <c r="AO82" s="28"/>
      <c r="AP82" s="28"/>
      <c r="AQ82" s="28"/>
      <c r="AR82" s="28"/>
      <c r="AS82" s="28"/>
      <c r="AT82" s="28"/>
      <c r="AU82" s="28"/>
      <c r="AV82" s="1425">
        <v>1</v>
      </c>
      <c r="AW82" s="1425"/>
      <c r="AX82" s="1425"/>
      <c r="AY82" s="1425"/>
      <c r="AZ82" s="191" t="s">
        <v>12</v>
      </c>
      <c r="BA82" s="191"/>
      <c r="BB82" s="192" t="s">
        <v>134</v>
      </c>
    </row>
    <row r="83" spans="2:90" ht="11.25" customHeight="1">
      <c r="B83" s="585"/>
      <c r="C83" s="586"/>
      <c r="D83" s="392"/>
      <c r="E83" s="506"/>
      <c r="F83" s="506"/>
      <c r="G83" s="506"/>
      <c r="H83" s="506"/>
      <c r="I83" s="506"/>
      <c r="J83" s="506"/>
      <c r="K83" s="506"/>
      <c r="L83" s="506"/>
      <c r="M83" s="506"/>
      <c r="N83" s="506"/>
      <c r="O83" s="506"/>
      <c r="P83" s="506"/>
      <c r="Q83" s="506"/>
      <c r="R83" s="506"/>
      <c r="S83" s="506"/>
      <c r="T83" s="506"/>
      <c r="U83" s="506"/>
      <c r="V83" s="506"/>
      <c r="W83" s="506"/>
      <c r="X83" s="506"/>
      <c r="Y83" s="506"/>
      <c r="Z83" s="506"/>
      <c r="AA83" s="506"/>
      <c r="AB83" s="506"/>
      <c r="AC83" s="506"/>
      <c r="AD83" s="506"/>
      <c r="AE83" s="506"/>
      <c r="AF83" s="506"/>
      <c r="AG83" s="506"/>
      <c r="AH83" s="506"/>
      <c r="AI83" s="506"/>
      <c r="AJ83" s="506"/>
      <c r="AK83" s="506"/>
      <c r="AL83" s="507"/>
      <c r="AM83" s="27"/>
      <c r="AN83" s="27"/>
      <c r="AO83" s="27"/>
      <c r="AP83" s="27"/>
      <c r="AQ83" s="27"/>
      <c r="AR83" s="27"/>
      <c r="AS83" s="27"/>
      <c r="AT83" s="27"/>
      <c r="AU83" s="27"/>
      <c r="AV83" s="1425"/>
      <c r="AW83" s="1425"/>
      <c r="AX83" s="1425"/>
      <c r="AY83" s="1425"/>
      <c r="AZ83" s="330"/>
      <c r="BA83" s="330"/>
      <c r="BB83" s="323"/>
    </row>
    <row r="84" spans="2:90" ht="11.25" customHeight="1">
      <c r="B84" s="585"/>
      <c r="C84" s="586"/>
      <c r="D84" s="289"/>
      <c r="E84" s="504" t="s">
        <v>135</v>
      </c>
      <c r="F84" s="504"/>
      <c r="G84" s="504"/>
      <c r="H84" s="504"/>
      <c r="I84" s="504"/>
      <c r="J84" s="504"/>
      <c r="K84" s="504"/>
      <c r="L84" s="504"/>
      <c r="M84" s="504"/>
      <c r="N84" s="504"/>
      <c r="O84" s="504"/>
      <c r="P84" s="504"/>
      <c r="Q84" s="504"/>
      <c r="R84" s="504"/>
      <c r="S84" s="504"/>
      <c r="T84" s="504"/>
      <c r="U84" s="504"/>
      <c r="V84" s="504"/>
      <c r="W84" s="504"/>
      <c r="X84" s="504"/>
      <c r="Y84" s="504"/>
      <c r="Z84" s="504"/>
      <c r="AA84" s="504"/>
      <c r="AB84" s="504"/>
      <c r="AC84" s="504"/>
      <c r="AD84" s="504"/>
      <c r="AE84" s="504"/>
      <c r="AF84" s="504"/>
      <c r="AG84" s="504"/>
      <c r="AH84" s="504"/>
      <c r="AI84" s="504"/>
      <c r="AJ84" s="504"/>
      <c r="AK84" s="504"/>
      <c r="AL84" s="505"/>
      <c r="AM84" s="28"/>
      <c r="AN84" s="28"/>
      <c r="AO84" s="28"/>
      <c r="AP84" s="28"/>
      <c r="AQ84" s="28"/>
      <c r="AR84" s="28"/>
      <c r="AS84" s="28"/>
      <c r="AT84" s="28"/>
      <c r="AU84" s="28"/>
      <c r="AV84" s="1425">
        <v>0.5</v>
      </c>
      <c r="AW84" s="1425"/>
      <c r="AX84" s="1425"/>
      <c r="AY84" s="1425"/>
      <c r="AZ84" s="191" t="s">
        <v>12</v>
      </c>
      <c r="BA84" s="191"/>
      <c r="BB84" s="192" t="s">
        <v>136</v>
      </c>
    </row>
    <row r="85" spans="2:90" ht="11.25" customHeight="1">
      <c r="B85" s="585"/>
      <c r="C85" s="586"/>
      <c r="D85" s="392"/>
      <c r="E85" s="506"/>
      <c r="F85" s="506"/>
      <c r="G85" s="506"/>
      <c r="H85" s="506"/>
      <c r="I85" s="506"/>
      <c r="J85" s="506"/>
      <c r="K85" s="506"/>
      <c r="L85" s="506"/>
      <c r="M85" s="506"/>
      <c r="N85" s="506"/>
      <c r="O85" s="506"/>
      <c r="P85" s="506"/>
      <c r="Q85" s="506"/>
      <c r="R85" s="506"/>
      <c r="S85" s="506"/>
      <c r="T85" s="506"/>
      <c r="U85" s="506"/>
      <c r="V85" s="506"/>
      <c r="W85" s="506"/>
      <c r="X85" s="506"/>
      <c r="Y85" s="506"/>
      <c r="Z85" s="506"/>
      <c r="AA85" s="506"/>
      <c r="AB85" s="506"/>
      <c r="AC85" s="506"/>
      <c r="AD85" s="506"/>
      <c r="AE85" s="506"/>
      <c r="AF85" s="506"/>
      <c r="AG85" s="506"/>
      <c r="AH85" s="506"/>
      <c r="AI85" s="506"/>
      <c r="AJ85" s="506"/>
      <c r="AK85" s="506"/>
      <c r="AL85" s="507"/>
      <c r="AM85" s="27"/>
      <c r="AN85" s="27"/>
      <c r="AO85" s="27"/>
      <c r="AP85" s="27"/>
      <c r="AQ85" s="27"/>
      <c r="AR85" s="27"/>
      <c r="AS85" s="27"/>
      <c r="AT85" s="27"/>
      <c r="AU85" s="27"/>
      <c r="AV85" s="1425"/>
      <c r="AW85" s="1425"/>
      <c r="AX85" s="1425"/>
      <c r="AY85" s="1425"/>
      <c r="AZ85" s="330"/>
      <c r="BA85" s="330"/>
      <c r="BB85" s="323"/>
    </row>
    <row r="86" spans="2:90" ht="11.25" customHeight="1">
      <c r="B86" s="585"/>
      <c r="C86" s="586"/>
      <c r="D86" s="289" t="s">
        <v>137</v>
      </c>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250"/>
      <c r="AF86" s="250"/>
      <c r="AG86" s="250"/>
      <c r="AH86" s="250"/>
      <c r="AI86" s="250"/>
      <c r="AJ86" s="250"/>
      <c r="AK86" s="250"/>
      <c r="AL86" s="290"/>
      <c r="AM86" s="549"/>
      <c r="AN86" s="549"/>
      <c r="AO86" s="549"/>
      <c r="AP86" s="549"/>
      <c r="AQ86" s="549"/>
      <c r="AR86" s="549"/>
      <c r="AS86" s="549"/>
      <c r="AT86" s="549"/>
      <c r="AU86" s="549"/>
      <c r="AV86" s="1357">
        <f>AV76+AV78+AV80+AV82+AV84</f>
        <v>18.5</v>
      </c>
      <c r="AW86" s="1357"/>
      <c r="AX86" s="1357"/>
      <c r="AY86" s="1357"/>
      <c r="AZ86" s="206" t="s">
        <v>12</v>
      </c>
      <c r="BA86" s="206"/>
      <c r="BB86" s="207" t="s">
        <v>138</v>
      </c>
      <c r="BC86" s="24"/>
      <c r="BD86" s="25"/>
    </row>
    <row r="87" spans="2:90" ht="11.25" customHeight="1" thickBot="1">
      <c r="B87" s="587"/>
      <c r="C87" s="588"/>
      <c r="D87" s="316"/>
      <c r="E87" s="317"/>
      <c r="F87" s="317"/>
      <c r="G87" s="317"/>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8"/>
      <c r="AM87" s="550"/>
      <c r="AN87" s="550"/>
      <c r="AO87" s="550"/>
      <c r="AP87" s="550"/>
      <c r="AQ87" s="550"/>
      <c r="AR87" s="550"/>
      <c r="AS87" s="550"/>
      <c r="AT87" s="550"/>
      <c r="AU87" s="550"/>
      <c r="AV87" s="1431"/>
      <c r="AW87" s="1431"/>
      <c r="AX87" s="1431"/>
      <c r="AY87" s="1431"/>
      <c r="AZ87" s="194"/>
      <c r="BA87" s="194"/>
      <c r="BB87" s="195"/>
      <c r="BC87" s="539" t="s">
        <v>139</v>
      </c>
      <c r="BD87" s="532"/>
      <c r="BE87" s="532"/>
      <c r="BF87" s="532"/>
      <c r="BG87" s="532"/>
    </row>
    <row r="88" spans="2:90" ht="11.25" customHeight="1">
      <c r="B88" s="579" t="s">
        <v>140</v>
      </c>
      <c r="C88" s="580"/>
      <c r="D88" s="509"/>
      <c r="E88" s="541" t="s">
        <v>302</v>
      </c>
      <c r="F88" s="541"/>
      <c r="G88" s="541"/>
      <c r="H88" s="541"/>
      <c r="I88" s="541"/>
      <c r="J88" s="541"/>
      <c r="K88" s="541"/>
      <c r="L88" s="541"/>
      <c r="M88" s="541"/>
      <c r="N88" s="541"/>
      <c r="O88" s="541"/>
      <c r="P88" s="541"/>
      <c r="Q88" s="541"/>
      <c r="R88" s="541"/>
      <c r="S88" s="541"/>
      <c r="T88" s="541"/>
      <c r="U88" s="541"/>
      <c r="V88" s="541"/>
      <c r="W88" s="541"/>
      <c r="X88" s="541"/>
      <c r="Y88" s="541"/>
      <c r="Z88" s="541"/>
      <c r="AA88" s="541"/>
      <c r="AB88" s="541"/>
      <c r="AC88" s="541"/>
      <c r="AD88" s="541"/>
      <c r="AE88" s="541"/>
      <c r="AF88" s="541"/>
      <c r="AG88" s="541"/>
      <c r="AH88" s="541"/>
      <c r="AI88" s="541"/>
      <c r="AJ88" s="541"/>
      <c r="AK88" s="541"/>
      <c r="AL88" s="542"/>
      <c r="AM88" s="1429">
        <v>1</v>
      </c>
      <c r="AN88" s="1429"/>
      <c r="AO88" s="1429"/>
      <c r="AP88" s="1429"/>
      <c r="AQ88" s="1429"/>
      <c r="AR88" s="1429"/>
      <c r="AS88" s="1429"/>
      <c r="AT88" s="1429"/>
      <c r="AU88" s="1429"/>
      <c r="AV88" s="1429"/>
      <c r="AW88" s="1429"/>
      <c r="AX88" s="1429"/>
      <c r="AY88" s="1429"/>
      <c r="AZ88" s="547" t="s">
        <v>12</v>
      </c>
      <c r="BA88" s="547"/>
      <c r="BB88" s="548" t="s">
        <v>141</v>
      </c>
      <c r="BJ88" s="398" t="s">
        <v>142</v>
      </c>
      <c r="BK88" s="398"/>
      <c r="BL88" s="398"/>
      <c r="BM88" s="398"/>
      <c r="BN88" s="398"/>
      <c r="BO88" s="398"/>
      <c r="BP88" s="535">
        <f>O45+O52+O59+O66+O70+O72</f>
        <v>255</v>
      </c>
      <c r="BQ88" s="535"/>
      <c r="BR88" s="535"/>
      <c r="BS88" s="535"/>
      <c r="BT88" s="535"/>
      <c r="BU88" s="535"/>
      <c r="BV88" s="29"/>
      <c r="BW88" s="29"/>
      <c r="BX88" s="29"/>
      <c r="BY88" s="10"/>
      <c r="BZ88" s="10"/>
      <c r="CA88" s="10"/>
      <c r="CB88" s="10"/>
      <c r="CC88" s="10"/>
      <c r="CD88" s="10"/>
      <c r="CE88" s="10"/>
      <c r="CF88" s="10"/>
      <c r="CG88" s="10"/>
      <c r="CH88" s="10"/>
      <c r="CI88" s="10"/>
      <c r="CJ88" s="10"/>
    </row>
    <row r="89" spans="2:90" ht="11.25" customHeight="1">
      <c r="B89" s="581"/>
      <c r="C89" s="582"/>
      <c r="D89" s="540"/>
      <c r="E89" s="543"/>
      <c r="F89" s="543"/>
      <c r="G89" s="543"/>
      <c r="H89" s="543"/>
      <c r="I89" s="543"/>
      <c r="J89" s="543"/>
      <c r="K89" s="543"/>
      <c r="L89" s="543"/>
      <c r="M89" s="543"/>
      <c r="N89" s="543"/>
      <c r="O89" s="543"/>
      <c r="P89" s="543"/>
      <c r="Q89" s="543"/>
      <c r="R89" s="543"/>
      <c r="S89" s="543"/>
      <c r="T89" s="543"/>
      <c r="U89" s="543"/>
      <c r="V89" s="543"/>
      <c r="W89" s="543"/>
      <c r="X89" s="543"/>
      <c r="Y89" s="543"/>
      <c r="Z89" s="543"/>
      <c r="AA89" s="543"/>
      <c r="AB89" s="543"/>
      <c r="AC89" s="543"/>
      <c r="AD89" s="543"/>
      <c r="AE89" s="543"/>
      <c r="AF89" s="543"/>
      <c r="AG89" s="543"/>
      <c r="AH89" s="543"/>
      <c r="AI89" s="543"/>
      <c r="AJ89" s="543"/>
      <c r="AK89" s="543"/>
      <c r="AL89" s="544"/>
      <c r="AM89" s="1430"/>
      <c r="AN89" s="1430"/>
      <c r="AO89" s="1430"/>
      <c r="AP89" s="1430"/>
      <c r="AQ89" s="1430"/>
      <c r="AR89" s="1430"/>
      <c r="AS89" s="1430"/>
      <c r="AT89" s="1430"/>
      <c r="AU89" s="1430"/>
      <c r="AV89" s="1430"/>
      <c r="AW89" s="1430"/>
      <c r="AX89" s="1430"/>
      <c r="AY89" s="1430"/>
      <c r="AZ89" s="330"/>
      <c r="BA89" s="330"/>
      <c r="BB89" s="323"/>
      <c r="BJ89" s="398"/>
      <c r="BK89" s="398"/>
      <c r="BL89" s="398"/>
      <c r="BM89" s="398"/>
      <c r="BN89" s="398"/>
      <c r="BO89" s="398"/>
      <c r="BP89" s="535"/>
      <c r="BQ89" s="535"/>
      <c r="BR89" s="535"/>
      <c r="BS89" s="535"/>
      <c r="BT89" s="535"/>
      <c r="BU89" s="535"/>
      <c r="BV89" s="29"/>
      <c r="BW89" s="29"/>
      <c r="BX89" s="29"/>
      <c r="BY89" s="10"/>
      <c r="BZ89" s="10"/>
      <c r="CA89" s="10"/>
      <c r="CB89" s="10"/>
      <c r="CC89" s="10"/>
      <c r="CD89" s="10"/>
      <c r="CE89" s="10"/>
      <c r="CF89" s="10"/>
      <c r="CG89" s="10"/>
      <c r="CH89" s="10"/>
      <c r="CI89" s="10"/>
      <c r="CJ89" s="10"/>
    </row>
    <row r="90" spans="2:90" ht="11.25" customHeight="1">
      <c r="B90" s="581"/>
      <c r="C90" s="582"/>
      <c r="D90" s="289"/>
      <c r="E90" s="536" t="s">
        <v>143</v>
      </c>
      <c r="F90" s="536"/>
      <c r="G90" s="536"/>
      <c r="H90" s="536"/>
      <c r="I90" s="536"/>
      <c r="J90" s="536"/>
      <c r="K90" s="536"/>
      <c r="L90" s="536"/>
      <c r="M90" s="536"/>
      <c r="N90" s="536"/>
      <c r="O90" s="536"/>
      <c r="P90" s="536"/>
      <c r="Q90" s="536"/>
      <c r="R90" s="536"/>
      <c r="S90" s="536"/>
      <c r="T90" s="536"/>
      <c r="U90" s="30"/>
      <c r="V90" s="30"/>
      <c r="W90" s="537" t="s">
        <v>20</v>
      </c>
      <c r="X90" s="537"/>
      <c r="Y90" s="537"/>
      <c r="Z90" s="537"/>
      <c r="AA90" s="537"/>
      <c r="AB90" s="537"/>
      <c r="AC90" s="538">
        <f>LOOKUP(BP88,BJ92:BJ98,BK92:BK98)</f>
        <v>3.5</v>
      </c>
      <c r="AD90" s="538"/>
      <c r="AE90" s="538"/>
      <c r="AF90" s="538"/>
      <c r="AG90" s="537" t="s">
        <v>12</v>
      </c>
      <c r="AH90" s="537"/>
      <c r="AI90" s="30"/>
      <c r="AJ90" s="30"/>
      <c r="AK90" s="30"/>
      <c r="AL90" s="31"/>
      <c r="AM90" s="1427">
        <f>IF(BP90&gt;=AC90,AC90,IF(BP90&lt;3,ROUND(BP90,0),
IF(MOD(BP90,1)*10&lt;=2,ROUNDDOWN(BP90,0),
IF(MOD(BP90,1)*10&gt;=5,ROUNDUP(BP90,0),
ROUNDDOWN(BP90,0)+0.5))))</f>
        <v>3.5</v>
      </c>
      <c r="AN90" s="1427"/>
      <c r="AO90" s="1427"/>
      <c r="AP90" s="1427"/>
      <c r="AQ90" s="1427"/>
      <c r="AR90" s="1427"/>
      <c r="AS90" s="1427"/>
      <c r="AT90" s="1427"/>
      <c r="AU90" s="1427"/>
      <c r="AV90" s="1427"/>
      <c r="AW90" s="1427"/>
      <c r="AX90" s="1427"/>
      <c r="AY90" s="1427"/>
      <c r="AZ90" s="191" t="s">
        <v>12</v>
      </c>
      <c r="BA90" s="191"/>
      <c r="BB90" s="192" t="s">
        <v>144</v>
      </c>
      <c r="BJ90" s="534" t="s">
        <v>145</v>
      </c>
      <c r="BK90" s="534"/>
      <c r="BL90" s="534"/>
      <c r="BM90" s="534"/>
      <c r="BN90" s="534"/>
      <c r="BO90" s="534"/>
      <c r="BP90" s="535">
        <f>IF(AY25-AV86-AM88&lt;0,0,AY25-AV86-AM88)</f>
        <v>9.6000000000000014</v>
      </c>
      <c r="BQ90" s="535"/>
      <c r="BR90" s="535"/>
      <c r="BS90" s="535"/>
      <c r="BT90" s="535"/>
      <c r="BU90" s="535"/>
    </row>
    <row r="91" spans="2:90" ht="11.25" customHeight="1">
      <c r="B91" s="581"/>
      <c r="C91" s="582"/>
      <c r="D91" s="282"/>
      <c r="E91" s="506"/>
      <c r="F91" s="506"/>
      <c r="G91" s="506"/>
      <c r="H91" s="506"/>
      <c r="I91" s="506"/>
      <c r="J91" s="506"/>
      <c r="K91" s="506"/>
      <c r="L91" s="506"/>
      <c r="M91" s="506"/>
      <c r="N91" s="506"/>
      <c r="O91" s="506"/>
      <c r="P91" s="506"/>
      <c r="Q91" s="506"/>
      <c r="R91" s="506"/>
      <c r="S91" s="506"/>
      <c r="T91" s="506"/>
      <c r="U91" s="32"/>
      <c r="V91" s="32"/>
      <c r="W91" s="426"/>
      <c r="X91" s="426"/>
      <c r="Y91" s="426"/>
      <c r="Z91" s="426"/>
      <c r="AA91" s="426"/>
      <c r="AB91" s="426"/>
      <c r="AC91" s="514"/>
      <c r="AD91" s="514"/>
      <c r="AE91" s="514"/>
      <c r="AF91" s="514"/>
      <c r="AG91" s="426"/>
      <c r="AH91" s="426"/>
      <c r="AI91" s="32"/>
      <c r="AJ91" s="32"/>
      <c r="AK91" s="32"/>
      <c r="AL91" s="33"/>
      <c r="AM91" s="1427"/>
      <c r="AN91" s="1427"/>
      <c r="AO91" s="1427"/>
      <c r="AP91" s="1427"/>
      <c r="AQ91" s="1427"/>
      <c r="AR91" s="1427"/>
      <c r="AS91" s="1427"/>
      <c r="AT91" s="1427"/>
      <c r="AU91" s="1427"/>
      <c r="AV91" s="1427"/>
      <c r="AW91" s="1427"/>
      <c r="AX91" s="1427"/>
      <c r="AY91" s="1427"/>
      <c r="AZ91" s="206"/>
      <c r="BA91" s="206"/>
      <c r="BB91" s="207"/>
      <c r="BJ91" s="534"/>
      <c r="BK91" s="534"/>
      <c r="BL91" s="534"/>
      <c r="BM91" s="534"/>
      <c r="BN91" s="534"/>
      <c r="BO91" s="534"/>
      <c r="BP91" s="535"/>
      <c r="BQ91" s="535"/>
      <c r="BR91" s="535"/>
      <c r="BS91" s="535"/>
      <c r="BT91" s="535"/>
      <c r="BU91" s="535"/>
      <c r="BV91" s="30"/>
      <c r="BW91" s="30"/>
      <c r="BX91" s="30"/>
      <c r="BY91" s="30"/>
      <c r="BZ91" s="30"/>
      <c r="CA91" s="30"/>
      <c r="CB91" s="30"/>
      <c r="CC91" s="30"/>
      <c r="CD91" s="30"/>
      <c r="CE91" s="30"/>
      <c r="CF91" s="30"/>
      <c r="CG91" s="30"/>
      <c r="CH91" s="30"/>
      <c r="CI91" s="30"/>
      <c r="CJ91" s="30"/>
      <c r="CK91" s="30"/>
      <c r="CL91" s="30"/>
    </row>
    <row r="92" spans="2:90" ht="11.25" customHeight="1">
      <c r="B92" s="581"/>
      <c r="C92" s="582"/>
      <c r="D92" s="289"/>
      <c r="E92" s="504" t="s">
        <v>146</v>
      </c>
      <c r="F92" s="504"/>
      <c r="G92" s="504"/>
      <c r="H92" s="504"/>
      <c r="I92" s="504"/>
      <c r="J92" s="504"/>
      <c r="K92" s="504"/>
      <c r="L92" s="504"/>
      <c r="M92" s="504"/>
      <c r="N92" s="504"/>
      <c r="O92" s="504"/>
      <c r="P92" s="504"/>
      <c r="Q92" s="504"/>
      <c r="R92" s="504"/>
      <c r="S92" s="504"/>
      <c r="T92" s="504"/>
      <c r="U92" s="504"/>
      <c r="V92" s="504"/>
      <c r="W92" s="504"/>
      <c r="X92" s="504"/>
      <c r="Y92" s="504"/>
      <c r="Z92" s="504"/>
      <c r="AA92" s="504"/>
      <c r="AB92" s="504"/>
      <c r="AC92" s="504"/>
      <c r="AD92" s="504"/>
      <c r="AE92" s="504"/>
      <c r="AF92" s="504"/>
      <c r="AG92" s="504"/>
      <c r="AH92" s="504"/>
      <c r="AI92" s="504"/>
      <c r="AJ92" s="504"/>
      <c r="AK92" s="504"/>
      <c r="AL92" s="505"/>
      <c r="AM92" s="1427">
        <f>-(IF(AV86+AM88-AY22&lt;0,0,AV86+AM88-AY22))</f>
        <v>0</v>
      </c>
      <c r="AN92" s="1427"/>
      <c r="AO92" s="1427"/>
      <c r="AP92" s="1427"/>
      <c r="AQ92" s="1427"/>
      <c r="AR92" s="1427"/>
      <c r="AS92" s="1427"/>
      <c r="AT92" s="1427"/>
      <c r="AU92" s="1427"/>
      <c r="AV92" s="1427"/>
      <c r="AW92" s="1427"/>
      <c r="AX92" s="1427"/>
      <c r="AY92" s="1427"/>
      <c r="AZ92" s="191" t="s">
        <v>12</v>
      </c>
      <c r="BA92" s="191"/>
      <c r="BB92" s="192" t="s">
        <v>147</v>
      </c>
      <c r="BJ92" s="34">
        <v>1</v>
      </c>
      <c r="BK92" s="34">
        <v>1</v>
      </c>
    </row>
    <row r="93" spans="2:90" ht="11.25" customHeight="1" thickBot="1">
      <c r="B93" s="581"/>
      <c r="C93" s="582"/>
      <c r="D93" s="316"/>
      <c r="E93" s="605"/>
      <c r="F93" s="605"/>
      <c r="G93" s="605"/>
      <c r="H93" s="605"/>
      <c r="I93" s="605"/>
      <c r="J93" s="605"/>
      <c r="K93" s="605"/>
      <c r="L93" s="605"/>
      <c r="M93" s="605"/>
      <c r="N93" s="605"/>
      <c r="O93" s="605"/>
      <c r="P93" s="605"/>
      <c r="Q93" s="605"/>
      <c r="R93" s="605"/>
      <c r="S93" s="605"/>
      <c r="T93" s="605"/>
      <c r="U93" s="605"/>
      <c r="V93" s="605"/>
      <c r="W93" s="605"/>
      <c r="X93" s="605"/>
      <c r="Y93" s="605"/>
      <c r="Z93" s="605"/>
      <c r="AA93" s="605"/>
      <c r="AB93" s="605"/>
      <c r="AC93" s="605"/>
      <c r="AD93" s="605"/>
      <c r="AE93" s="605"/>
      <c r="AF93" s="605"/>
      <c r="AG93" s="605"/>
      <c r="AH93" s="605"/>
      <c r="AI93" s="605"/>
      <c r="AJ93" s="605"/>
      <c r="AK93" s="605"/>
      <c r="AL93" s="606"/>
      <c r="AM93" s="1433"/>
      <c r="AN93" s="1433"/>
      <c r="AO93" s="1433"/>
      <c r="AP93" s="1433"/>
      <c r="AQ93" s="1433"/>
      <c r="AR93" s="1433"/>
      <c r="AS93" s="1433"/>
      <c r="AT93" s="1433"/>
      <c r="AU93" s="1433"/>
      <c r="AV93" s="1433"/>
      <c r="AW93" s="1433"/>
      <c r="AX93" s="1433"/>
      <c r="AY93" s="1433"/>
      <c r="AZ93" s="330"/>
      <c r="BA93" s="330"/>
      <c r="BB93" s="323"/>
      <c r="BJ93" s="35">
        <v>46</v>
      </c>
      <c r="BK93" s="36">
        <v>2</v>
      </c>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row>
    <row r="94" spans="2:90" ht="11.25" customHeight="1">
      <c r="B94" s="574" t="s">
        <v>148</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5"/>
      <c r="AL94" s="576"/>
      <c r="AM94" s="1432">
        <f>AV86+AM88+AM90+AM92</f>
        <v>23</v>
      </c>
      <c r="AN94" s="1432"/>
      <c r="AO94" s="1432"/>
      <c r="AP94" s="1432"/>
      <c r="AQ94" s="1432"/>
      <c r="AR94" s="1432"/>
      <c r="AS94" s="1432"/>
      <c r="AT94" s="1432"/>
      <c r="AU94" s="1432"/>
      <c r="AV94" s="1432"/>
      <c r="AW94" s="1432"/>
      <c r="AX94" s="1432"/>
      <c r="AY94" s="1432"/>
      <c r="AZ94" s="547" t="s">
        <v>12</v>
      </c>
      <c r="BA94" s="547"/>
      <c r="BB94" s="529" t="s">
        <v>149</v>
      </c>
      <c r="BJ94" s="35">
        <v>151</v>
      </c>
      <c r="BK94" s="36">
        <v>3</v>
      </c>
    </row>
    <row r="95" spans="2:90" ht="11.25" customHeight="1" thickBot="1">
      <c r="B95" s="57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8"/>
      <c r="AM95" s="1408"/>
      <c r="AN95" s="1408"/>
      <c r="AO95" s="1408"/>
      <c r="AP95" s="1408"/>
      <c r="AQ95" s="1408"/>
      <c r="AR95" s="1408"/>
      <c r="AS95" s="1408"/>
      <c r="AT95" s="1408"/>
      <c r="AU95" s="1408"/>
      <c r="AV95" s="1408"/>
      <c r="AW95" s="1408"/>
      <c r="AX95" s="1408"/>
      <c r="AY95" s="1408"/>
      <c r="AZ95" s="194"/>
      <c r="BA95" s="194"/>
      <c r="BB95" s="530"/>
      <c r="BC95" s="531"/>
      <c r="BD95" s="532"/>
      <c r="BE95" s="532"/>
      <c r="BF95" s="532"/>
      <c r="BG95" s="532"/>
      <c r="BJ95" s="35">
        <v>241</v>
      </c>
      <c r="BK95" s="37">
        <v>3.5</v>
      </c>
    </row>
    <row r="96" spans="2:90" ht="12" customHeight="1">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533" t="s">
        <v>150</v>
      </c>
      <c r="AN96" s="533"/>
      <c r="AO96" s="533"/>
      <c r="AP96" s="533"/>
      <c r="AQ96" s="533"/>
      <c r="AR96" s="533"/>
      <c r="AS96" s="533"/>
      <c r="AT96" s="533"/>
      <c r="AU96" s="533"/>
      <c r="AV96" s="533"/>
      <c r="AW96" s="533"/>
      <c r="AX96" s="533"/>
      <c r="AY96" s="533"/>
      <c r="AZ96" s="533"/>
      <c r="BA96" s="533"/>
      <c r="BB96" s="533"/>
      <c r="BC96" s="533"/>
      <c r="BD96" s="533"/>
      <c r="BE96" s="533"/>
      <c r="BF96" s="533"/>
      <c r="BG96" s="101"/>
      <c r="BJ96" s="35">
        <v>271</v>
      </c>
      <c r="BK96" s="36">
        <v>5</v>
      </c>
    </row>
    <row r="97" spans="1:63" ht="12" customHeight="1">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2"/>
      <c r="AN97" s="102"/>
      <c r="AO97" s="102"/>
      <c r="AP97" s="102"/>
      <c r="AQ97" s="102"/>
      <c r="AR97" s="102"/>
      <c r="AS97" s="102"/>
      <c r="AT97" s="102"/>
      <c r="AU97" s="102"/>
      <c r="AV97" s="102"/>
      <c r="AW97" s="102"/>
      <c r="AX97" s="102"/>
      <c r="AY97" s="102"/>
      <c r="AZ97" s="102"/>
      <c r="BA97" s="102"/>
      <c r="BB97" s="102"/>
      <c r="BC97" s="102"/>
      <c r="BD97" s="102"/>
      <c r="BE97" s="102"/>
      <c r="BF97" s="102"/>
      <c r="BG97" s="101"/>
      <c r="BJ97" s="35">
        <v>301</v>
      </c>
      <c r="BK97" s="36">
        <v>6</v>
      </c>
    </row>
    <row r="98" spans="1:63" ht="15" customHeight="1">
      <c r="A98" s="6" t="s">
        <v>151</v>
      </c>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114"/>
      <c r="AH98" s="114"/>
      <c r="AI98" s="114"/>
      <c r="AJ98" s="114"/>
      <c r="AK98" s="114"/>
      <c r="AL98" s="114"/>
      <c r="AM98" s="114"/>
      <c r="AN98" s="114"/>
      <c r="AO98" s="114"/>
      <c r="AP98" s="114"/>
      <c r="AQ98" s="114"/>
      <c r="BJ98" s="35">
        <v>451</v>
      </c>
      <c r="BK98" s="36">
        <v>8</v>
      </c>
    </row>
    <row r="99" spans="1:63" ht="15" customHeight="1">
      <c r="B99" s="280" t="s">
        <v>14</v>
      </c>
      <c r="C99" s="281"/>
      <c r="D99" s="289" t="s">
        <v>40</v>
      </c>
      <c r="E99" s="286"/>
      <c r="F99" s="286"/>
      <c r="G99" s="286"/>
      <c r="H99" s="286"/>
      <c r="I99" s="281"/>
      <c r="J99" s="289" t="s">
        <v>105</v>
      </c>
      <c r="K99" s="286"/>
      <c r="L99" s="286"/>
      <c r="M99" s="286"/>
      <c r="N99" s="281"/>
      <c r="O99" s="280" t="s">
        <v>51</v>
      </c>
      <c r="P99" s="566"/>
      <c r="Q99" s="566"/>
      <c r="R99" s="567"/>
      <c r="S99" s="572" t="s">
        <v>152</v>
      </c>
      <c r="T99" s="553"/>
      <c r="U99" s="553"/>
      <c r="V99" s="553"/>
      <c r="W99" s="553"/>
      <c r="X99" s="553"/>
      <c r="Y99" s="553"/>
      <c r="Z99" s="553"/>
      <c r="AA99" s="553"/>
      <c r="AB99" s="554"/>
      <c r="AC99" s="280" t="s">
        <v>51</v>
      </c>
      <c r="AD99" s="566"/>
      <c r="AE99" s="566"/>
      <c r="AF99" s="567"/>
      <c r="AG99" s="572" t="s">
        <v>153</v>
      </c>
      <c r="AH99" s="553"/>
      <c r="AI99" s="553"/>
      <c r="AJ99" s="553"/>
      <c r="AK99" s="553"/>
      <c r="AL99" s="553"/>
      <c r="AM99" s="553"/>
      <c r="AN99" s="553"/>
      <c r="AO99" s="553"/>
      <c r="AP99" s="554"/>
      <c r="AQ99" s="552" t="s">
        <v>154</v>
      </c>
      <c r="AR99" s="553"/>
      <c r="AS99" s="553"/>
      <c r="AT99" s="553"/>
      <c r="AU99" s="553"/>
      <c r="AV99" s="553"/>
      <c r="AW99" s="553"/>
      <c r="AX99" s="554"/>
    </row>
    <row r="100" spans="1:63" ht="15" customHeight="1">
      <c r="B100" s="282"/>
      <c r="C100" s="283"/>
      <c r="D100" s="282"/>
      <c r="E100" s="287"/>
      <c r="F100" s="287"/>
      <c r="G100" s="287"/>
      <c r="H100" s="287"/>
      <c r="I100" s="283"/>
      <c r="J100" s="282"/>
      <c r="K100" s="287"/>
      <c r="L100" s="287"/>
      <c r="M100" s="287"/>
      <c r="N100" s="283"/>
      <c r="O100" s="568"/>
      <c r="P100" s="468"/>
      <c r="Q100" s="468"/>
      <c r="R100" s="569"/>
      <c r="S100" s="573"/>
      <c r="T100" s="537"/>
      <c r="U100" s="537"/>
      <c r="V100" s="537"/>
      <c r="W100" s="537"/>
      <c r="X100" s="537"/>
      <c r="Y100" s="537"/>
      <c r="Z100" s="537"/>
      <c r="AA100" s="537"/>
      <c r="AB100" s="556"/>
      <c r="AC100" s="568"/>
      <c r="AD100" s="468"/>
      <c r="AE100" s="468"/>
      <c r="AF100" s="569"/>
      <c r="AG100" s="573"/>
      <c r="AH100" s="537"/>
      <c r="AI100" s="537"/>
      <c r="AJ100" s="537"/>
      <c r="AK100" s="537"/>
      <c r="AL100" s="537"/>
      <c r="AM100" s="537"/>
      <c r="AN100" s="537"/>
      <c r="AO100" s="537"/>
      <c r="AP100" s="556"/>
      <c r="AQ100" s="555"/>
      <c r="AR100" s="537"/>
      <c r="AS100" s="537"/>
      <c r="AT100" s="537"/>
      <c r="AU100" s="537"/>
      <c r="AV100" s="537"/>
      <c r="AW100" s="537"/>
      <c r="AX100" s="556"/>
    </row>
    <row r="101" spans="1:63" ht="15" customHeight="1">
      <c r="B101" s="282"/>
      <c r="C101" s="283"/>
      <c r="D101" s="282"/>
      <c r="E101" s="287"/>
      <c r="F101" s="287"/>
      <c r="G101" s="287"/>
      <c r="H101" s="287"/>
      <c r="I101" s="283"/>
      <c r="J101" s="282"/>
      <c r="K101" s="287"/>
      <c r="L101" s="287"/>
      <c r="M101" s="287"/>
      <c r="N101" s="283"/>
      <c r="O101" s="568"/>
      <c r="P101" s="468"/>
      <c r="Q101" s="468"/>
      <c r="R101" s="569"/>
      <c r="S101" s="560" t="s">
        <v>41</v>
      </c>
      <c r="T101" s="468"/>
      <c r="U101" s="468"/>
      <c r="V101" s="468"/>
      <c r="W101" s="468"/>
      <c r="X101" s="468"/>
      <c r="Y101" s="468"/>
      <c r="Z101" s="468"/>
      <c r="AA101" s="468"/>
      <c r="AB101" s="469"/>
      <c r="AC101" s="568"/>
      <c r="AD101" s="468"/>
      <c r="AE101" s="468"/>
      <c r="AF101" s="569"/>
      <c r="AG101" s="560" t="s">
        <v>41</v>
      </c>
      <c r="AH101" s="468"/>
      <c r="AI101" s="468"/>
      <c r="AJ101" s="468"/>
      <c r="AK101" s="468"/>
      <c r="AL101" s="468"/>
      <c r="AM101" s="468"/>
      <c r="AN101" s="468"/>
      <c r="AO101" s="468"/>
      <c r="AP101" s="469"/>
      <c r="AQ101" s="555"/>
      <c r="AR101" s="537"/>
      <c r="AS101" s="537"/>
      <c r="AT101" s="537"/>
      <c r="AU101" s="537"/>
      <c r="AV101" s="537"/>
      <c r="AW101" s="537"/>
      <c r="AX101" s="556"/>
    </row>
    <row r="102" spans="1:63" ht="15" customHeight="1" thickBot="1">
      <c r="B102" s="284"/>
      <c r="C102" s="285"/>
      <c r="D102" s="284"/>
      <c r="E102" s="288"/>
      <c r="F102" s="288"/>
      <c r="G102" s="288"/>
      <c r="H102" s="288"/>
      <c r="I102" s="285"/>
      <c r="J102" s="284"/>
      <c r="K102" s="288"/>
      <c r="L102" s="288"/>
      <c r="M102" s="288"/>
      <c r="N102" s="285"/>
      <c r="O102" s="570"/>
      <c r="P102" s="470"/>
      <c r="Q102" s="470"/>
      <c r="R102" s="571"/>
      <c r="S102" s="561"/>
      <c r="T102" s="470"/>
      <c r="U102" s="470"/>
      <c r="V102" s="470"/>
      <c r="W102" s="470"/>
      <c r="X102" s="470"/>
      <c r="Y102" s="470"/>
      <c r="Z102" s="470"/>
      <c r="AA102" s="470"/>
      <c r="AB102" s="471"/>
      <c r="AC102" s="570"/>
      <c r="AD102" s="470"/>
      <c r="AE102" s="470"/>
      <c r="AF102" s="571"/>
      <c r="AG102" s="561"/>
      <c r="AH102" s="470"/>
      <c r="AI102" s="470"/>
      <c r="AJ102" s="470"/>
      <c r="AK102" s="470"/>
      <c r="AL102" s="470"/>
      <c r="AM102" s="470"/>
      <c r="AN102" s="470"/>
      <c r="AO102" s="470"/>
      <c r="AP102" s="471"/>
      <c r="AQ102" s="557"/>
      <c r="AR102" s="558"/>
      <c r="AS102" s="558"/>
      <c r="AT102" s="558"/>
      <c r="AU102" s="558"/>
      <c r="AV102" s="558"/>
      <c r="AW102" s="558"/>
      <c r="AX102" s="559"/>
    </row>
    <row r="103" spans="1:63" ht="15" customHeight="1" thickTop="1">
      <c r="B103" s="583" t="s">
        <v>155</v>
      </c>
      <c r="C103" s="622"/>
      <c r="D103" s="310" t="s">
        <v>44</v>
      </c>
      <c r="E103" s="311"/>
      <c r="F103" s="311"/>
      <c r="G103" s="311"/>
      <c r="H103" s="311"/>
      <c r="I103" s="312"/>
      <c r="J103" s="432" t="s">
        <v>112</v>
      </c>
      <c r="K103" s="433"/>
      <c r="L103" s="433"/>
      <c r="M103" s="433"/>
      <c r="N103" s="434"/>
      <c r="O103" s="1404">
        <f>T34+X34+AB34+AE34+AI34</f>
        <v>3</v>
      </c>
      <c r="P103" s="1405"/>
      <c r="Q103" s="1405"/>
      <c r="R103" s="1436"/>
      <c r="S103" s="564" t="s">
        <v>156</v>
      </c>
      <c r="T103" s="433"/>
      <c r="U103" s="433"/>
      <c r="V103" s="433"/>
      <c r="W103" s="433"/>
      <c r="X103" s="1356">
        <f>ROUNDDOWN(O103/3,1)</f>
        <v>1</v>
      </c>
      <c r="Y103" s="1356"/>
      <c r="Z103" s="1356"/>
      <c r="AA103" s="618" t="s">
        <v>12</v>
      </c>
      <c r="AB103" s="283"/>
      <c r="AC103" s="1404">
        <f>O103</f>
        <v>3</v>
      </c>
      <c r="AD103" s="1405"/>
      <c r="AE103" s="1405"/>
      <c r="AF103" s="1436"/>
      <c r="AG103" s="564" t="s">
        <v>45</v>
      </c>
      <c r="AH103" s="433"/>
      <c r="AI103" s="433"/>
      <c r="AJ103" s="433"/>
      <c r="AK103" s="433"/>
      <c r="AL103" s="385">
        <f>ROUNDDOWN(AC103/3,1)</f>
        <v>1</v>
      </c>
      <c r="AM103" s="385"/>
      <c r="AN103" s="385"/>
      <c r="AO103" s="618" t="s">
        <v>12</v>
      </c>
      <c r="AP103" s="283"/>
      <c r="AQ103" s="608" t="s">
        <v>157</v>
      </c>
      <c r="AR103" s="609"/>
      <c r="AS103" s="609"/>
      <c r="AT103" s="609"/>
      <c r="AU103" s="609"/>
      <c r="AV103" s="609"/>
      <c r="AW103" s="609"/>
      <c r="AX103" s="610"/>
    </row>
    <row r="104" spans="1:63" ht="15" customHeight="1">
      <c r="B104" s="585"/>
      <c r="C104" s="623"/>
      <c r="D104" s="389"/>
      <c r="E104" s="390"/>
      <c r="F104" s="390"/>
      <c r="G104" s="390"/>
      <c r="H104" s="390"/>
      <c r="I104" s="391"/>
      <c r="J104" s="392"/>
      <c r="K104" s="251"/>
      <c r="L104" s="251"/>
      <c r="M104" s="251"/>
      <c r="N104" s="393"/>
      <c r="O104" s="1424"/>
      <c r="P104" s="1377"/>
      <c r="Q104" s="1377"/>
      <c r="R104" s="1435"/>
      <c r="S104" s="565"/>
      <c r="T104" s="251"/>
      <c r="U104" s="251"/>
      <c r="V104" s="251"/>
      <c r="W104" s="251"/>
      <c r="X104" s="1357"/>
      <c r="Y104" s="1357"/>
      <c r="Z104" s="1357"/>
      <c r="AA104" s="593"/>
      <c r="AB104" s="431"/>
      <c r="AC104" s="1424"/>
      <c r="AD104" s="1377"/>
      <c r="AE104" s="1377"/>
      <c r="AF104" s="1435"/>
      <c r="AG104" s="565"/>
      <c r="AH104" s="251"/>
      <c r="AI104" s="251"/>
      <c r="AJ104" s="251"/>
      <c r="AK104" s="251"/>
      <c r="AL104" s="253"/>
      <c r="AM104" s="253"/>
      <c r="AN104" s="253"/>
      <c r="AO104" s="593"/>
      <c r="AP104" s="431"/>
      <c r="AQ104" s="611"/>
      <c r="AR104" s="612"/>
      <c r="AS104" s="612"/>
      <c r="AT104" s="612"/>
      <c r="AU104" s="612"/>
      <c r="AV104" s="612"/>
      <c r="AW104" s="612"/>
      <c r="AX104" s="613"/>
    </row>
    <row r="105" spans="1:63" ht="15" customHeight="1">
      <c r="B105" s="585"/>
      <c r="C105" s="623"/>
      <c r="D105" s="386" t="s">
        <v>46</v>
      </c>
      <c r="E105" s="387"/>
      <c r="F105" s="387"/>
      <c r="G105" s="387"/>
      <c r="H105" s="387"/>
      <c r="I105" s="388"/>
      <c r="J105" s="289" t="s">
        <v>112</v>
      </c>
      <c r="K105" s="250"/>
      <c r="L105" s="250"/>
      <c r="M105" s="250"/>
      <c r="N105" s="290"/>
      <c r="O105" s="1401">
        <f>T36+X36+AB36+AE36+AI36</f>
        <v>8</v>
      </c>
      <c r="P105" s="1402"/>
      <c r="Q105" s="1402"/>
      <c r="R105" s="1434"/>
      <c r="S105" s="617" t="s">
        <v>158</v>
      </c>
      <c r="T105" s="250"/>
      <c r="U105" s="250"/>
      <c r="V105" s="250"/>
      <c r="W105" s="250"/>
      <c r="X105" s="1357">
        <f>ROUNDDOWN(O105/4,1)</f>
        <v>2</v>
      </c>
      <c r="Y105" s="1357"/>
      <c r="Z105" s="1357"/>
      <c r="AA105" s="593" t="s">
        <v>12</v>
      </c>
      <c r="AB105" s="281"/>
      <c r="AC105" s="1421">
        <f>O105+O107</f>
        <v>18</v>
      </c>
      <c r="AD105" s="1402"/>
      <c r="AE105" s="1402"/>
      <c r="AF105" s="1434"/>
      <c r="AG105" s="617" t="s">
        <v>159</v>
      </c>
      <c r="AH105" s="250"/>
      <c r="AI105" s="250"/>
      <c r="AJ105" s="250"/>
      <c r="AK105" s="250"/>
      <c r="AL105" s="381">
        <f>ROUNDDOWN(AC105/6,1)</f>
        <v>3</v>
      </c>
      <c r="AM105" s="381"/>
      <c r="AN105" s="381"/>
      <c r="AO105" s="191" t="s">
        <v>12</v>
      </c>
      <c r="AP105" s="281"/>
      <c r="AQ105" s="611"/>
      <c r="AR105" s="612"/>
      <c r="AS105" s="612"/>
      <c r="AT105" s="612"/>
      <c r="AU105" s="612"/>
      <c r="AV105" s="612"/>
      <c r="AW105" s="612"/>
      <c r="AX105" s="613"/>
    </row>
    <row r="106" spans="1:63" ht="15" customHeight="1">
      <c r="B106" s="585"/>
      <c r="C106" s="623"/>
      <c r="D106" s="389"/>
      <c r="E106" s="390"/>
      <c r="F106" s="390"/>
      <c r="G106" s="390"/>
      <c r="H106" s="390"/>
      <c r="I106" s="391"/>
      <c r="J106" s="392"/>
      <c r="K106" s="251"/>
      <c r="L106" s="251"/>
      <c r="M106" s="251"/>
      <c r="N106" s="393"/>
      <c r="O106" s="1424"/>
      <c r="P106" s="1377"/>
      <c r="Q106" s="1377"/>
      <c r="R106" s="1435"/>
      <c r="S106" s="565"/>
      <c r="T106" s="251"/>
      <c r="U106" s="251"/>
      <c r="V106" s="251"/>
      <c r="W106" s="251"/>
      <c r="X106" s="1357"/>
      <c r="Y106" s="1357"/>
      <c r="Z106" s="1357"/>
      <c r="AA106" s="593"/>
      <c r="AB106" s="431"/>
      <c r="AC106" s="1423"/>
      <c r="AD106" s="1405"/>
      <c r="AE106" s="1405"/>
      <c r="AF106" s="1436"/>
      <c r="AG106" s="625"/>
      <c r="AH106" s="231"/>
      <c r="AI106" s="231"/>
      <c r="AJ106" s="231"/>
      <c r="AK106" s="231"/>
      <c r="AL106" s="382"/>
      <c r="AM106" s="382"/>
      <c r="AN106" s="382"/>
      <c r="AO106" s="206"/>
      <c r="AP106" s="283"/>
      <c r="AQ106" s="611"/>
      <c r="AR106" s="612"/>
      <c r="AS106" s="612"/>
      <c r="AT106" s="612"/>
      <c r="AU106" s="612"/>
      <c r="AV106" s="612"/>
      <c r="AW106" s="612"/>
      <c r="AX106" s="613"/>
    </row>
    <row r="107" spans="1:63" ht="15" customHeight="1">
      <c r="B107" s="585"/>
      <c r="C107" s="623"/>
      <c r="D107" s="386" t="s">
        <v>47</v>
      </c>
      <c r="E107" s="387"/>
      <c r="F107" s="387"/>
      <c r="G107" s="387"/>
      <c r="H107" s="387"/>
      <c r="I107" s="388"/>
      <c r="J107" s="289" t="s">
        <v>112</v>
      </c>
      <c r="K107" s="250"/>
      <c r="L107" s="250"/>
      <c r="M107" s="250"/>
      <c r="N107" s="290"/>
      <c r="O107" s="1401">
        <f>T38+X38+AB38+AE38+AI38</f>
        <v>10</v>
      </c>
      <c r="P107" s="1402"/>
      <c r="Q107" s="1402"/>
      <c r="R107" s="1434"/>
      <c r="S107" s="617" t="s">
        <v>160</v>
      </c>
      <c r="T107" s="250"/>
      <c r="U107" s="250"/>
      <c r="V107" s="250"/>
      <c r="W107" s="250"/>
      <c r="X107" s="1357">
        <f>ROUNDDOWN(O107/5,1)</f>
        <v>2</v>
      </c>
      <c r="Y107" s="1357"/>
      <c r="Z107" s="1357"/>
      <c r="AA107" s="593" t="s">
        <v>12</v>
      </c>
      <c r="AB107" s="281"/>
      <c r="AC107" s="1423"/>
      <c r="AD107" s="1405"/>
      <c r="AE107" s="1405"/>
      <c r="AF107" s="1436"/>
      <c r="AG107" s="625"/>
      <c r="AH107" s="231"/>
      <c r="AI107" s="231"/>
      <c r="AJ107" s="231"/>
      <c r="AK107" s="231"/>
      <c r="AL107" s="382"/>
      <c r="AM107" s="382"/>
      <c r="AN107" s="382"/>
      <c r="AO107" s="206"/>
      <c r="AP107" s="283"/>
      <c r="AQ107" s="611"/>
      <c r="AR107" s="612"/>
      <c r="AS107" s="612"/>
      <c r="AT107" s="612"/>
      <c r="AU107" s="612"/>
      <c r="AV107" s="612"/>
      <c r="AW107" s="612"/>
      <c r="AX107" s="613"/>
    </row>
    <row r="108" spans="1:63" ht="15" customHeight="1" thickBot="1">
      <c r="B108" s="585"/>
      <c r="C108" s="623"/>
      <c r="D108" s="389"/>
      <c r="E108" s="390"/>
      <c r="F108" s="390"/>
      <c r="G108" s="390"/>
      <c r="H108" s="390"/>
      <c r="I108" s="391"/>
      <c r="J108" s="392"/>
      <c r="K108" s="251"/>
      <c r="L108" s="251"/>
      <c r="M108" s="251"/>
      <c r="N108" s="393"/>
      <c r="O108" s="1424"/>
      <c r="P108" s="1377"/>
      <c r="Q108" s="1377"/>
      <c r="R108" s="1435"/>
      <c r="S108" s="565"/>
      <c r="T108" s="251"/>
      <c r="U108" s="251"/>
      <c r="V108" s="251"/>
      <c r="W108" s="251"/>
      <c r="X108" s="1357"/>
      <c r="Y108" s="1357"/>
      <c r="Z108" s="1357"/>
      <c r="AA108" s="593"/>
      <c r="AB108" s="431"/>
      <c r="AC108" s="1422"/>
      <c r="AD108" s="1377"/>
      <c r="AE108" s="1377"/>
      <c r="AF108" s="1435"/>
      <c r="AG108" s="565"/>
      <c r="AH108" s="231"/>
      <c r="AI108" s="231"/>
      <c r="AJ108" s="231"/>
      <c r="AK108" s="251"/>
      <c r="AL108" s="252"/>
      <c r="AM108" s="252"/>
      <c r="AN108" s="252"/>
      <c r="AO108" s="330"/>
      <c r="AP108" s="431"/>
      <c r="AQ108" s="611"/>
      <c r="AR108" s="612"/>
      <c r="AS108" s="612"/>
      <c r="AT108" s="612"/>
      <c r="AU108" s="612"/>
      <c r="AV108" s="612"/>
      <c r="AW108" s="612"/>
      <c r="AX108" s="613"/>
    </row>
    <row r="109" spans="1:63" ht="15" customHeight="1">
      <c r="B109" s="585"/>
      <c r="C109" s="586"/>
      <c r="D109" s="386" t="s">
        <v>18</v>
      </c>
      <c r="E109" s="197"/>
      <c r="F109" s="197"/>
      <c r="G109" s="197"/>
      <c r="H109" s="197"/>
      <c r="I109" s="198"/>
      <c r="J109" s="190" t="s">
        <v>118</v>
      </c>
      <c r="K109" s="191"/>
      <c r="L109" s="191"/>
      <c r="M109" s="191"/>
      <c r="N109" s="192"/>
      <c r="O109" s="1401">
        <f>T45+X45+AB45+AE45+AI45+T52+X52+AB52+AE52+AI52+T59+X59+AB59+AE59+AI59+T66+X66+AB66+AE66+AI66</f>
        <v>15</v>
      </c>
      <c r="P109" s="1402"/>
      <c r="Q109" s="1402"/>
      <c r="R109" s="1434"/>
      <c r="S109" s="617" t="s">
        <v>48</v>
      </c>
      <c r="T109" s="250"/>
      <c r="U109" s="250"/>
      <c r="V109" s="250"/>
      <c r="W109" s="250"/>
      <c r="X109" s="1357">
        <f>ROUNDDOWN(O109/15,1)</f>
        <v>1</v>
      </c>
      <c r="Y109" s="1357"/>
      <c r="Z109" s="1357"/>
      <c r="AA109" s="593" t="s">
        <v>12</v>
      </c>
      <c r="AB109" s="281"/>
      <c r="AC109" s="1401">
        <f>O109</f>
        <v>15</v>
      </c>
      <c r="AD109" s="1402"/>
      <c r="AE109" s="1402"/>
      <c r="AF109" s="1434"/>
      <c r="AG109" s="594" t="s">
        <v>161</v>
      </c>
      <c r="AH109" s="1437">
        <v>15</v>
      </c>
      <c r="AI109" s="1438"/>
      <c r="AJ109" s="1439"/>
      <c r="AK109" s="602" t="s">
        <v>162</v>
      </c>
      <c r="AL109" s="253">
        <f>ROUNDDOWN(AC109/AH109,1)</f>
        <v>1</v>
      </c>
      <c r="AM109" s="253"/>
      <c r="AN109" s="253"/>
      <c r="AO109" s="593" t="s">
        <v>12</v>
      </c>
      <c r="AP109" s="281"/>
      <c r="AQ109" s="611"/>
      <c r="AR109" s="612"/>
      <c r="AS109" s="612"/>
      <c r="AT109" s="612"/>
      <c r="AU109" s="612"/>
      <c r="AV109" s="612"/>
      <c r="AW109" s="612"/>
      <c r="AX109" s="613"/>
    </row>
    <row r="110" spans="1:63" ht="15" customHeight="1" thickBot="1">
      <c r="B110" s="585"/>
      <c r="C110" s="586"/>
      <c r="D110" s="590"/>
      <c r="E110" s="591"/>
      <c r="F110" s="591"/>
      <c r="G110" s="591"/>
      <c r="H110" s="591"/>
      <c r="I110" s="592"/>
      <c r="J110" s="495"/>
      <c r="K110" s="330"/>
      <c r="L110" s="330"/>
      <c r="M110" s="330"/>
      <c r="N110" s="323"/>
      <c r="O110" s="1424"/>
      <c r="P110" s="1377"/>
      <c r="Q110" s="1377"/>
      <c r="R110" s="1435"/>
      <c r="S110" s="565"/>
      <c r="T110" s="251"/>
      <c r="U110" s="251"/>
      <c r="V110" s="251"/>
      <c r="W110" s="251"/>
      <c r="X110" s="1357"/>
      <c r="Y110" s="1357"/>
      <c r="Z110" s="1357"/>
      <c r="AA110" s="593"/>
      <c r="AB110" s="431"/>
      <c r="AC110" s="1424"/>
      <c r="AD110" s="1377"/>
      <c r="AE110" s="1377"/>
      <c r="AF110" s="1435"/>
      <c r="AG110" s="595"/>
      <c r="AH110" s="1440"/>
      <c r="AI110" s="1441"/>
      <c r="AJ110" s="1442"/>
      <c r="AK110" s="603"/>
      <c r="AL110" s="253"/>
      <c r="AM110" s="253"/>
      <c r="AN110" s="253"/>
      <c r="AO110" s="593"/>
      <c r="AP110" s="431"/>
      <c r="AQ110" s="611"/>
      <c r="AR110" s="612"/>
      <c r="AS110" s="612"/>
      <c r="AT110" s="612"/>
      <c r="AU110" s="612"/>
      <c r="AV110" s="612"/>
      <c r="AW110" s="612"/>
      <c r="AX110" s="613"/>
    </row>
    <row r="111" spans="1:63" ht="15" customHeight="1">
      <c r="B111" s="585"/>
      <c r="C111" s="623"/>
      <c r="D111" s="310" t="s">
        <v>52</v>
      </c>
      <c r="E111" s="200"/>
      <c r="F111" s="200"/>
      <c r="G111" s="200"/>
      <c r="H111" s="200"/>
      <c r="I111" s="201"/>
      <c r="J111" s="205" t="s">
        <v>118</v>
      </c>
      <c r="K111" s="206"/>
      <c r="L111" s="206"/>
      <c r="M111" s="206"/>
      <c r="N111" s="207"/>
      <c r="O111" s="1404">
        <f>T70+X70+AB70+AE70+AI70</f>
        <v>30</v>
      </c>
      <c r="P111" s="1405"/>
      <c r="Q111" s="1405"/>
      <c r="R111" s="1436"/>
      <c r="S111" s="617" t="s">
        <v>53</v>
      </c>
      <c r="T111" s="250"/>
      <c r="U111" s="250"/>
      <c r="V111" s="250"/>
      <c r="W111" s="250"/>
      <c r="X111" s="1357">
        <f>ROUNDDOWN(O111/24,1)</f>
        <v>1.2</v>
      </c>
      <c r="Y111" s="1357"/>
      <c r="Z111" s="1357"/>
      <c r="AA111" s="593" t="s">
        <v>12</v>
      </c>
      <c r="AB111" s="283"/>
      <c r="AC111" s="1404">
        <f>O111</f>
        <v>30</v>
      </c>
      <c r="AD111" s="1405"/>
      <c r="AE111" s="1405"/>
      <c r="AF111" s="1436"/>
      <c r="AG111" s="617" t="s">
        <v>123</v>
      </c>
      <c r="AH111" s="231"/>
      <c r="AI111" s="231"/>
      <c r="AJ111" s="231"/>
      <c r="AK111" s="250"/>
      <c r="AL111" s="253">
        <f>ROUNDDOWN(AC111/30,1)</f>
        <v>1</v>
      </c>
      <c r="AM111" s="253"/>
      <c r="AN111" s="253"/>
      <c r="AO111" s="593" t="s">
        <v>12</v>
      </c>
      <c r="AP111" s="283"/>
      <c r="AQ111" s="611"/>
      <c r="AR111" s="612"/>
      <c r="AS111" s="612"/>
      <c r="AT111" s="612"/>
      <c r="AU111" s="612"/>
      <c r="AV111" s="612"/>
      <c r="AW111" s="612"/>
      <c r="AX111" s="613"/>
    </row>
    <row r="112" spans="1:63" ht="15" customHeight="1">
      <c r="B112" s="585"/>
      <c r="C112" s="623"/>
      <c r="D112" s="590"/>
      <c r="E112" s="591"/>
      <c r="F112" s="591"/>
      <c r="G112" s="591"/>
      <c r="H112" s="591"/>
      <c r="I112" s="592"/>
      <c r="J112" s="495"/>
      <c r="K112" s="330"/>
      <c r="L112" s="330"/>
      <c r="M112" s="330"/>
      <c r="N112" s="323"/>
      <c r="O112" s="1424"/>
      <c r="P112" s="1377"/>
      <c r="Q112" s="1377"/>
      <c r="R112" s="1435"/>
      <c r="S112" s="565"/>
      <c r="T112" s="251"/>
      <c r="U112" s="251"/>
      <c r="V112" s="251"/>
      <c r="W112" s="251"/>
      <c r="X112" s="1357"/>
      <c r="Y112" s="1357"/>
      <c r="Z112" s="1357"/>
      <c r="AA112" s="593"/>
      <c r="AB112" s="431"/>
      <c r="AC112" s="1424"/>
      <c r="AD112" s="1377"/>
      <c r="AE112" s="1377"/>
      <c r="AF112" s="1435"/>
      <c r="AG112" s="565"/>
      <c r="AH112" s="251"/>
      <c r="AI112" s="251"/>
      <c r="AJ112" s="251"/>
      <c r="AK112" s="251"/>
      <c r="AL112" s="253"/>
      <c r="AM112" s="253"/>
      <c r="AN112" s="253"/>
      <c r="AO112" s="593"/>
      <c r="AP112" s="431"/>
      <c r="AQ112" s="614"/>
      <c r="AR112" s="615"/>
      <c r="AS112" s="615"/>
      <c r="AT112" s="615"/>
      <c r="AU112" s="615"/>
      <c r="AV112" s="615"/>
      <c r="AW112" s="615"/>
      <c r="AX112" s="616"/>
    </row>
    <row r="113" spans="1:90" ht="15" customHeight="1">
      <c r="B113" s="585"/>
      <c r="C113" s="623"/>
      <c r="D113" s="386" t="s">
        <v>54</v>
      </c>
      <c r="E113" s="197"/>
      <c r="F113" s="197"/>
      <c r="G113" s="197"/>
      <c r="H113" s="197"/>
      <c r="I113" s="197"/>
      <c r="J113" s="197"/>
      <c r="K113" s="197"/>
      <c r="L113" s="197"/>
      <c r="M113" s="197"/>
      <c r="N113" s="198"/>
      <c r="O113" s="647"/>
      <c r="P113" s="648"/>
      <c r="Q113" s="648"/>
      <c r="R113" s="649"/>
      <c r="S113" s="617" t="s">
        <v>163</v>
      </c>
      <c r="T113" s="250"/>
      <c r="U113" s="250"/>
      <c r="V113" s="250"/>
      <c r="W113" s="250"/>
      <c r="X113" s="1357">
        <f>ROUND(X103+X105+X107+X109+X111,0)</f>
        <v>7</v>
      </c>
      <c r="Y113" s="955"/>
      <c r="Z113" s="955"/>
      <c r="AA113" s="593" t="s">
        <v>12</v>
      </c>
      <c r="AB113" s="192" t="s">
        <v>55</v>
      </c>
      <c r="AC113" s="647"/>
      <c r="AD113" s="648"/>
      <c r="AE113" s="648"/>
      <c r="AF113" s="649"/>
      <c r="AG113" s="617" t="s">
        <v>127</v>
      </c>
      <c r="AH113" s="250"/>
      <c r="AI113" s="250"/>
      <c r="AJ113" s="250"/>
      <c r="AK113" s="250"/>
      <c r="AL113" s="656">
        <f>ROUND(AL103+AL105+AL109+AL111,0)</f>
        <v>6</v>
      </c>
      <c r="AM113" s="656"/>
      <c r="AN113" s="656"/>
      <c r="AO113" s="593" t="s">
        <v>12</v>
      </c>
      <c r="AP113" s="192" t="s">
        <v>164</v>
      </c>
      <c r="AQ113" s="496">
        <f>X113-AL113</f>
        <v>1</v>
      </c>
      <c r="AR113" s="242"/>
      <c r="AS113" s="242"/>
      <c r="AT113" s="242"/>
      <c r="AU113" s="242"/>
      <c r="AV113" s="28"/>
      <c r="AW113" s="191" t="s">
        <v>12</v>
      </c>
      <c r="AX113" s="192" t="s">
        <v>165</v>
      </c>
      <c r="AY113" s="12" t="s">
        <v>49</v>
      </c>
      <c r="AZ113" s="12"/>
    </row>
    <row r="114" spans="1:90" ht="15" customHeight="1" thickBot="1">
      <c r="B114" s="587"/>
      <c r="C114" s="624"/>
      <c r="D114" s="523"/>
      <c r="E114" s="203"/>
      <c r="F114" s="203"/>
      <c r="G114" s="203"/>
      <c r="H114" s="203"/>
      <c r="I114" s="203"/>
      <c r="J114" s="203"/>
      <c r="K114" s="203"/>
      <c r="L114" s="203"/>
      <c r="M114" s="203"/>
      <c r="N114" s="204"/>
      <c r="O114" s="650"/>
      <c r="P114" s="651"/>
      <c r="Q114" s="651"/>
      <c r="R114" s="652"/>
      <c r="S114" s="662"/>
      <c r="T114" s="317"/>
      <c r="U114" s="317"/>
      <c r="V114" s="317"/>
      <c r="W114" s="317"/>
      <c r="X114" s="1445"/>
      <c r="Y114" s="1445"/>
      <c r="Z114" s="1445"/>
      <c r="AA114" s="621"/>
      <c r="AB114" s="195"/>
      <c r="AC114" s="650"/>
      <c r="AD114" s="651"/>
      <c r="AE114" s="651"/>
      <c r="AF114" s="652"/>
      <c r="AG114" s="662"/>
      <c r="AH114" s="317"/>
      <c r="AI114" s="317"/>
      <c r="AJ114" s="317"/>
      <c r="AK114" s="317"/>
      <c r="AL114" s="657"/>
      <c r="AM114" s="657"/>
      <c r="AN114" s="657"/>
      <c r="AO114" s="621"/>
      <c r="AP114" s="195"/>
      <c r="AQ114" s="528"/>
      <c r="AR114" s="308"/>
      <c r="AS114" s="308"/>
      <c r="AT114" s="308"/>
      <c r="AU114" s="308"/>
      <c r="AV114" s="39"/>
      <c r="AW114" s="194"/>
      <c r="AX114" s="195"/>
      <c r="AY114" s="12"/>
      <c r="AZ114" s="12" t="s">
        <v>50</v>
      </c>
    </row>
    <row r="115" spans="1:90" ht="15" customHeight="1">
      <c r="B115" s="635" t="s">
        <v>166</v>
      </c>
      <c r="C115" s="636"/>
      <c r="D115" s="289"/>
      <c r="E115" s="504" t="s">
        <v>167</v>
      </c>
      <c r="F115" s="639"/>
      <c r="G115" s="639"/>
      <c r="H115" s="639"/>
      <c r="I115" s="639"/>
      <c r="J115" s="639"/>
      <c r="K115" s="639"/>
      <c r="L115" s="639"/>
      <c r="M115" s="639"/>
      <c r="N115" s="639"/>
      <c r="O115" s="639"/>
      <c r="P115" s="639"/>
      <c r="Q115" s="639"/>
      <c r="R115" s="639"/>
      <c r="S115" s="639"/>
      <c r="T115" s="639"/>
      <c r="U115" s="639"/>
      <c r="V115" s="639"/>
      <c r="W115" s="639"/>
      <c r="X115" s="639"/>
      <c r="Y115" s="639"/>
      <c r="Z115" s="639"/>
      <c r="AA115" s="639"/>
      <c r="AB115" s="639"/>
      <c r="AC115" s="639"/>
      <c r="AD115" s="639"/>
      <c r="AE115" s="641"/>
      <c r="AF115" s="642"/>
      <c r="AG115" s="1443">
        <v>0</v>
      </c>
      <c r="AH115" s="1444"/>
      <c r="AI115" s="1444"/>
      <c r="AJ115" s="1444"/>
      <c r="AK115" s="1444"/>
      <c r="AL115" s="1444"/>
      <c r="AM115" s="1444"/>
      <c r="AN115" s="1444"/>
      <c r="AO115" s="1444"/>
      <c r="AP115" s="1444"/>
      <c r="AQ115" s="1444"/>
      <c r="AR115" s="1444"/>
      <c r="AS115" s="1444"/>
      <c r="AT115" s="1444"/>
      <c r="AU115" s="1444"/>
      <c r="AV115" s="191" t="s">
        <v>12</v>
      </c>
      <c r="AW115" s="191"/>
      <c r="AX115" s="192" t="s">
        <v>168</v>
      </c>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c r="CL115" s="104"/>
    </row>
    <row r="116" spans="1:90" ht="15" customHeight="1">
      <c r="B116" s="637"/>
      <c r="C116" s="638"/>
      <c r="D116" s="282"/>
      <c r="E116" s="640"/>
      <c r="F116" s="640"/>
      <c r="G116" s="640"/>
      <c r="H116" s="640"/>
      <c r="I116" s="640"/>
      <c r="J116" s="640"/>
      <c r="K116" s="640"/>
      <c r="L116" s="640"/>
      <c r="M116" s="640"/>
      <c r="N116" s="640"/>
      <c r="O116" s="640"/>
      <c r="P116" s="640"/>
      <c r="Q116" s="640"/>
      <c r="R116" s="640"/>
      <c r="S116" s="640"/>
      <c r="T116" s="640"/>
      <c r="U116" s="640"/>
      <c r="V116" s="640"/>
      <c r="W116" s="640"/>
      <c r="X116" s="640"/>
      <c r="Y116" s="640"/>
      <c r="Z116" s="640"/>
      <c r="AA116" s="640"/>
      <c r="AB116" s="640"/>
      <c r="AC116" s="640"/>
      <c r="AD116" s="640"/>
      <c r="AE116" s="643"/>
      <c r="AF116" s="644"/>
      <c r="AG116" s="1362"/>
      <c r="AH116" s="1363"/>
      <c r="AI116" s="1363"/>
      <c r="AJ116" s="1363"/>
      <c r="AK116" s="1363"/>
      <c r="AL116" s="1363"/>
      <c r="AM116" s="1363"/>
      <c r="AN116" s="1363"/>
      <c r="AO116" s="1363"/>
      <c r="AP116" s="1363"/>
      <c r="AQ116" s="1363"/>
      <c r="AR116" s="1363"/>
      <c r="AS116" s="1363"/>
      <c r="AT116" s="1363"/>
      <c r="AU116" s="1363"/>
      <c r="AV116" s="206"/>
      <c r="AW116" s="206"/>
      <c r="AX116" s="207"/>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c r="CJ116" s="104"/>
      <c r="CK116" s="104"/>
      <c r="CL116" s="104"/>
    </row>
    <row r="117" spans="1:90" ht="15" customHeight="1">
      <c r="B117" s="637"/>
      <c r="C117" s="638"/>
      <c r="D117" s="289"/>
      <c r="E117" s="504" t="s">
        <v>169</v>
      </c>
      <c r="F117" s="504"/>
      <c r="G117" s="504"/>
      <c r="H117" s="504"/>
      <c r="I117" s="504"/>
      <c r="J117" s="504"/>
      <c r="K117" s="504"/>
      <c r="L117" s="504"/>
      <c r="M117" s="504"/>
      <c r="N117" s="504"/>
      <c r="O117" s="504"/>
      <c r="P117" s="504"/>
      <c r="Q117" s="504"/>
      <c r="R117" s="504"/>
      <c r="S117" s="504"/>
      <c r="T117" s="504"/>
      <c r="U117" s="504"/>
      <c r="V117" s="504"/>
      <c r="W117" s="504"/>
      <c r="X117" s="504"/>
      <c r="Y117" s="504"/>
      <c r="Z117" s="504"/>
      <c r="AA117" s="504"/>
      <c r="AB117" s="504"/>
      <c r="AC117" s="504"/>
      <c r="AD117" s="504"/>
      <c r="AE117" s="641"/>
      <c r="AF117" s="663"/>
      <c r="AG117" s="1245">
        <v>1</v>
      </c>
      <c r="AH117" s="1246"/>
      <c r="AI117" s="1246"/>
      <c r="AJ117" s="1246"/>
      <c r="AK117" s="1246"/>
      <c r="AL117" s="1246"/>
      <c r="AM117" s="1246"/>
      <c r="AN117" s="1246"/>
      <c r="AO117" s="1246"/>
      <c r="AP117" s="1246"/>
      <c r="AQ117" s="1246"/>
      <c r="AR117" s="1246"/>
      <c r="AS117" s="1246"/>
      <c r="AT117" s="1246"/>
      <c r="AU117" s="1246"/>
      <c r="AV117" s="191" t="s">
        <v>12</v>
      </c>
      <c r="AW117" s="191"/>
      <c r="AX117" s="192" t="s">
        <v>170</v>
      </c>
    </row>
    <row r="118" spans="1:90" ht="15" customHeight="1">
      <c r="B118" s="637"/>
      <c r="C118" s="638"/>
      <c r="D118" s="392"/>
      <c r="E118" s="506"/>
      <c r="F118" s="506"/>
      <c r="G118" s="506"/>
      <c r="H118" s="506"/>
      <c r="I118" s="506"/>
      <c r="J118" s="506"/>
      <c r="K118" s="506"/>
      <c r="L118" s="506"/>
      <c r="M118" s="506"/>
      <c r="N118" s="506"/>
      <c r="O118" s="506"/>
      <c r="P118" s="506"/>
      <c r="Q118" s="506"/>
      <c r="R118" s="506"/>
      <c r="S118" s="506"/>
      <c r="T118" s="506"/>
      <c r="U118" s="506"/>
      <c r="V118" s="506"/>
      <c r="W118" s="506"/>
      <c r="X118" s="506"/>
      <c r="Y118" s="506"/>
      <c r="Z118" s="506"/>
      <c r="AA118" s="506"/>
      <c r="AB118" s="506"/>
      <c r="AC118" s="506"/>
      <c r="AD118" s="506"/>
      <c r="AE118" s="664"/>
      <c r="AF118" s="665"/>
      <c r="AG118" s="1362"/>
      <c r="AH118" s="1363"/>
      <c r="AI118" s="1363"/>
      <c r="AJ118" s="1363"/>
      <c r="AK118" s="1363"/>
      <c r="AL118" s="1363"/>
      <c r="AM118" s="1363"/>
      <c r="AN118" s="1363"/>
      <c r="AO118" s="1363"/>
      <c r="AP118" s="1363"/>
      <c r="AQ118" s="1363"/>
      <c r="AR118" s="1363"/>
      <c r="AS118" s="1363"/>
      <c r="AT118" s="1363"/>
      <c r="AU118" s="1363"/>
      <c r="AV118" s="330"/>
      <c r="AW118" s="330"/>
      <c r="AX118" s="323"/>
      <c r="BM118" s="634"/>
      <c r="BN118" s="634"/>
      <c r="BO118" s="634"/>
      <c r="BP118" s="634"/>
      <c r="BQ118" s="634"/>
      <c r="BR118" s="634"/>
      <c r="BS118" s="634"/>
      <c r="BT118" s="634"/>
      <c r="BU118" s="634"/>
      <c r="BV118" s="634"/>
      <c r="BW118" s="634"/>
      <c r="BX118" s="634"/>
      <c r="BY118" s="634"/>
      <c r="BZ118" s="634"/>
      <c r="CA118" s="634"/>
      <c r="CB118" s="634"/>
      <c r="CC118" s="634"/>
      <c r="CD118" s="634"/>
      <c r="CE118" s="634"/>
      <c r="CF118" s="634"/>
      <c r="CG118" s="634"/>
      <c r="CH118" s="634"/>
      <c r="CI118" s="634"/>
      <c r="CJ118" s="634"/>
      <c r="CK118" s="634"/>
      <c r="CL118" s="634"/>
    </row>
    <row r="119" spans="1:90" ht="15" customHeight="1">
      <c r="B119" s="637"/>
      <c r="C119" s="638"/>
      <c r="D119" s="289"/>
      <c r="E119" s="632" t="s">
        <v>171</v>
      </c>
      <c r="F119" s="632"/>
      <c r="G119" s="632"/>
      <c r="H119" s="632"/>
      <c r="I119" s="632"/>
      <c r="J119" s="632"/>
      <c r="K119" s="632"/>
      <c r="L119" s="632"/>
      <c r="M119" s="632"/>
      <c r="N119" s="632"/>
      <c r="O119" s="632"/>
      <c r="P119" s="632"/>
      <c r="Q119" s="632"/>
      <c r="R119" s="632"/>
      <c r="S119" s="632"/>
      <c r="T119" s="632"/>
      <c r="U119" s="537" t="s">
        <v>20</v>
      </c>
      <c r="V119" s="537"/>
      <c r="W119" s="537"/>
      <c r="X119" s="537"/>
      <c r="Y119" s="537"/>
      <c r="Z119" s="537"/>
      <c r="AA119" s="538">
        <f>LOOKUP(O74,BJ119:BJ122,BK119:BK122)</f>
        <v>4</v>
      </c>
      <c r="AB119" s="538"/>
      <c r="AC119" s="538"/>
      <c r="AD119" s="538"/>
      <c r="AE119" s="537" t="s">
        <v>12</v>
      </c>
      <c r="AF119" s="537"/>
      <c r="AG119" s="1245">
        <v>4</v>
      </c>
      <c r="AH119" s="1246"/>
      <c r="AI119" s="1246"/>
      <c r="AJ119" s="1246"/>
      <c r="AK119" s="1246"/>
      <c r="AL119" s="1246"/>
      <c r="AM119" s="1246"/>
      <c r="AN119" s="1246"/>
      <c r="AO119" s="1246"/>
      <c r="AP119" s="1246"/>
      <c r="AQ119" s="1246"/>
      <c r="AR119" s="1246"/>
      <c r="AS119" s="1246"/>
      <c r="AT119" s="1246"/>
      <c r="AU119" s="1246"/>
      <c r="AV119" s="191" t="s">
        <v>12</v>
      </c>
      <c r="AW119" s="191"/>
      <c r="AX119" s="192" t="s">
        <v>172</v>
      </c>
      <c r="BJ119" s="34">
        <v>1</v>
      </c>
      <c r="BK119" s="34">
        <v>2</v>
      </c>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c r="CL119" s="104"/>
    </row>
    <row r="120" spans="1:90" ht="15" customHeight="1" thickBot="1">
      <c r="B120" s="637"/>
      <c r="C120" s="638"/>
      <c r="D120" s="392"/>
      <c r="E120" s="633"/>
      <c r="F120" s="633"/>
      <c r="G120" s="633"/>
      <c r="H120" s="633"/>
      <c r="I120" s="633"/>
      <c r="J120" s="633"/>
      <c r="K120" s="633"/>
      <c r="L120" s="633"/>
      <c r="M120" s="633"/>
      <c r="N120" s="633"/>
      <c r="O120" s="633"/>
      <c r="P120" s="633"/>
      <c r="Q120" s="633"/>
      <c r="R120" s="633"/>
      <c r="S120" s="633"/>
      <c r="T120" s="633"/>
      <c r="U120" s="426"/>
      <c r="V120" s="426"/>
      <c r="W120" s="426"/>
      <c r="X120" s="426"/>
      <c r="Y120" s="426"/>
      <c r="Z120" s="426"/>
      <c r="AA120" s="514"/>
      <c r="AB120" s="514"/>
      <c r="AC120" s="514"/>
      <c r="AD120" s="514"/>
      <c r="AE120" s="426"/>
      <c r="AF120" s="426"/>
      <c r="AG120" s="1385"/>
      <c r="AH120" s="1386"/>
      <c r="AI120" s="1386"/>
      <c r="AJ120" s="1386"/>
      <c r="AK120" s="1386"/>
      <c r="AL120" s="1386"/>
      <c r="AM120" s="1386"/>
      <c r="AN120" s="1386"/>
      <c r="AO120" s="1386"/>
      <c r="AP120" s="1386"/>
      <c r="AQ120" s="1386"/>
      <c r="AR120" s="1386"/>
      <c r="AS120" s="1386"/>
      <c r="AT120" s="1386"/>
      <c r="AU120" s="1386"/>
      <c r="AV120" s="330"/>
      <c r="AW120" s="330"/>
      <c r="AX120" s="323"/>
      <c r="BJ120" s="35">
        <v>31</v>
      </c>
      <c r="BK120" s="36">
        <v>3</v>
      </c>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row>
    <row r="121" spans="1:90" ht="15" customHeight="1">
      <c r="B121" s="574" t="s">
        <v>173</v>
      </c>
      <c r="C121" s="626"/>
      <c r="D121" s="626"/>
      <c r="E121" s="626"/>
      <c r="F121" s="626"/>
      <c r="G121" s="626"/>
      <c r="H121" s="626"/>
      <c r="I121" s="626"/>
      <c r="J121" s="626"/>
      <c r="K121" s="626"/>
      <c r="L121" s="626"/>
      <c r="M121" s="626"/>
      <c r="N121" s="626"/>
      <c r="O121" s="626"/>
      <c r="P121" s="626"/>
      <c r="Q121" s="626"/>
      <c r="R121" s="626"/>
      <c r="S121" s="626"/>
      <c r="T121" s="626"/>
      <c r="U121" s="626"/>
      <c r="V121" s="626"/>
      <c r="W121" s="626"/>
      <c r="X121" s="626"/>
      <c r="Y121" s="626"/>
      <c r="Z121" s="626"/>
      <c r="AA121" s="626"/>
      <c r="AB121" s="626"/>
      <c r="AC121" s="626"/>
      <c r="AD121" s="626"/>
      <c r="AE121" s="626"/>
      <c r="AF121" s="627"/>
      <c r="AG121" s="1446">
        <f>AM94+AQ113+AG115+AG117+AG119</f>
        <v>29</v>
      </c>
      <c r="AH121" s="1432"/>
      <c r="AI121" s="1432"/>
      <c r="AJ121" s="1432"/>
      <c r="AK121" s="1432"/>
      <c r="AL121" s="1432"/>
      <c r="AM121" s="1432"/>
      <c r="AN121" s="1432"/>
      <c r="AO121" s="1432"/>
      <c r="AP121" s="1432"/>
      <c r="AQ121" s="1432"/>
      <c r="AR121" s="1432"/>
      <c r="AS121" s="1432"/>
      <c r="AT121" s="1432"/>
      <c r="AU121" s="1432"/>
      <c r="AV121" s="547" t="s">
        <v>12</v>
      </c>
      <c r="AW121" s="547"/>
      <c r="AX121" s="529" t="s">
        <v>174</v>
      </c>
      <c r="BJ121" s="35">
        <v>61</v>
      </c>
      <c r="BK121" s="36">
        <v>4</v>
      </c>
    </row>
    <row r="122" spans="1:90" ht="15" customHeight="1" thickBot="1">
      <c r="B122" s="628"/>
      <c r="C122" s="629"/>
      <c r="D122" s="629"/>
      <c r="E122" s="629"/>
      <c r="F122" s="629"/>
      <c r="G122" s="629"/>
      <c r="H122" s="629"/>
      <c r="I122" s="629"/>
      <c r="J122" s="629"/>
      <c r="K122" s="629"/>
      <c r="L122" s="629"/>
      <c r="M122" s="629"/>
      <c r="N122" s="629"/>
      <c r="O122" s="629"/>
      <c r="P122" s="629"/>
      <c r="Q122" s="629"/>
      <c r="R122" s="629"/>
      <c r="S122" s="629"/>
      <c r="T122" s="629"/>
      <c r="U122" s="629"/>
      <c r="V122" s="629"/>
      <c r="W122" s="629"/>
      <c r="X122" s="629"/>
      <c r="Y122" s="629"/>
      <c r="Z122" s="629"/>
      <c r="AA122" s="629"/>
      <c r="AB122" s="629"/>
      <c r="AC122" s="629"/>
      <c r="AD122" s="629"/>
      <c r="AE122" s="629"/>
      <c r="AF122" s="489"/>
      <c r="AG122" s="1447"/>
      <c r="AH122" s="1408"/>
      <c r="AI122" s="1408"/>
      <c r="AJ122" s="1408"/>
      <c r="AK122" s="1408"/>
      <c r="AL122" s="1408"/>
      <c r="AM122" s="1408"/>
      <c r="AN122" s="1408"/>
      <c r="AO122" s="1408"/>
      <c r="AP122" s="1408"/>
      <c r="AQ122" s="1408"/>
      <c r="AR122" s="1408"/>
      <c r="AS122" s="1408"/>
      <c r="AT122" s="1408"/>
      <c r="AU122" s="1408"/>
      <c r="AV122" s="194"/>
      <c r="AW122" s="194"/>
      <c r="AX122" s="530"/>
      <c r="AY122" s="40"/>
      <c r="AZ122" s="41"/>
      <c r="BA122" s="41"/>
      <c r="BB122" s="41"/>
      <c r="BC122" s="41"/>
      <c r="BJ122" s="35">
        <v>91</v>
      </c>
      <c r="BK122" s="36">
        <v>5</v>
      </c>
    </row>
    <row r="123" spans="1:90" ht="15" customHeight="1">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533" t="s">
        <v>175</v>
      </c>
      <c r="AN123" s="533"/>
      <c r="AO123" s="533"/>
      <c r="AP123" s="533"/>
      <c r="AQ123" s="533"/>
      <c r="AR123" s="533"/>
      <c r="AS123" s="533"/>
      <c r="AT123" s="533"/>
      <c r="AU123" s="533"/>
      <c r="AV123" s="533"/>
      <c r="AW123" s="533"/>
      <c r="AX123" s="533"/>
      <c r="AY123" s="533"/>
      <c r="AZ123" s="533"/>
      <c r="BA123" s="533"/>
      <c r="BB123" s="533"/>
      <c r="BC123" s="533"/>
      <c r="BD123" s="533"/>
      <c r="BE123" s="533"/>
      <c r="BF123" s="533"/>
      <c r="BG123" s="101"/>
    </row>
    <row r="124" spans="1:90" ht="14.25" customHeight="1">
      <c r="A124" s="6" t="s">
        <v>21</v>
      </c>
    </row>
    <row r="125" spans="1:90" ht="14.25" customHeight="1">
      <c r="A125" s="6" t="s">
        <v>176</v>
      </c>
    </row>
    <row r="126" spans="1:90" ht="14.25" customHeight="1">
      <c r="B126" s="336" t="s">
        <v>177</v>
      </c>
      <c r="C126" s="336"/>
      <c r="D126" s="336"/>
      <c r="E126" s="336"/>
      <c r="F126" s="336"/>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109"/>
      <c r="BH126" s="109"/>
      <c r="BI126" s="109"/>
      <c r="BJ126" s="109"/>
      <c r="BK126" s="109"/>
    </row>
    <row r="127" spans="1:90" ht="14.25" customHeight="1">
      <c r="B127" s="441" t="s">
        <v>56</v>
      </c>
      <c r="C127" s="441"/>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41"/>
      <c r="AA127" s="441"/>
      <c r="AB127" s="441"/>
      <c r="AC127" s="441"/>
      <c r="AD127" s="441"/>
      <c r="AE127" s="441"/>
      <c r="AF127" s="441"/>
      <c r="AG127" s="441"/>
      <c r="AH127" s="441"/>
      <c r="AI127" s="441"/>
      <c r="AJ127" s="441"/>
      <c r="AK127" s="441"/>
      <c r="AL127" s="441"/>
      <c r="AM127" s="441"/>
      <c r="AN127" s="441"/>
      <c r="AO127" s="441"/>
      <c r="AP127" s="441"/>
      <c r="AQ127" s="441"/>
      <c r="AR127" s="441"/>
      <c r="AS127" s="441"/>
      <c r="AT127" s="441"/>
      <c r="AU127" s="441"/>
      <c r="AV127" s="441"/>
      <c r="AW127" s="441"/>
      <c r="AX127" s="441"/>
      <c r="AY127" s="441"/>
      <c r="AZ127" s="441"/>
      <c r="BA127" s="441"/>
      <c r="BB127" s="441"/>
      <c r="BC127" s="441"/>
      <c r="BD127" s="441"/>
      <c r="BE127" s="441"/>
    </row>
    <row r="128" spans="1:90" ht="14.25" customHeight="1">
      <c r="B128" s="735" t="s">
        <v>178</v>
      </c>
      <c r="C128" s="735"/>
      <c r="D128" s="735"/>
      <c r="E128" s="735"/>
      <c r="F128" s="735"/>
      <c r="G128" s="735"/>
      <c r="H128" s="735"/>
      <c r="I128" s="735"/>
      <c r="J128" s="735"/>
      <c r="K128" s="735"/>
      <c r="L128" s="735"/>
      <c r="M128" s="735"/>
      <c r="N128" s="735"/>
      <c r="O128" s="735"/>
      <c r="P128" s="735"/>
      <c r="Q128" s="735"/>
      <c r="R128" s="735"/>
      <c r="S128" s="735"/>
      <c r="T128" s="735"/>
      <c r="U128" s="735"/>
      <c r="V128" s="735"/>
      <c r="W128" s="735"/>
      <c r="X128" s="735"/>
      <c r="Y128" s="735"/>
      <c r="Z128" s="735"/>
      <c r="AA128" s="735"/>
      <c r="AB128" s="735"/>
      <c r="AC128" s="735"/>
      <c r="AD128" s="735"/>
      <c r="AE128" s="735"/>
      <c r="AF128" s="735"/>
      <c r="AG128" s="735"/>
      <c r="AH128" s="735"/>
      <c r="AI128" s="735"/>
      <c r="AJ128" s="735"/>
      <c r="AK128" s="735"/>
      <c r="AL128" s="735"/>
      <c r="AM128" s="735"/>
      <c r="AN128" s="735"/>
      <c r="AO128" s="735"/>
      <c r="AP128" s="735"/>
      <c r="AQ128" s="735"/>
      <c r="AR128" s="735"/>
      <c r="AS128" s="735"/>
      <c r="AT128" s="735"/>
      <c r="AU128" s="735"/>
      <c r="AV128" s="735"/>
      <c r="AW128" s="735"/>
      <c r="AX128" s="735"/>
      <c r="AY128" s="735"/>
      <c r="AZ128" s="735"/>
      <c r="BA128" s="735"/>
      <c r="BB128" s="735"/>
      <c r="BC128" s="735"/>
      <c r="BD128" s="735"/>
      <c r="BE128" s="735"/>
      <c r="BF128" s="735"/>
      <c r="BG128" s="42"/>
      <c r="BH128" s="42"/>
      <c r="BI128" s="42"/>
      <c r="BJ128" s="42"/>
      <c r="BK128" s="42"/>
    </row>
    <row r="129" spans="1:63" ht="14.25" customHeight="1">
      <c r="A129" s="42"/>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5"/>
      <c r="X129" s="735"/>
      <c r="Y129" s="735"/>
      <c r="Z129" s="735"/>
      <c r="AA129" s="735"/>
      <c r="AB129" s="735"/>
      <c r="AC129" s="735"/>
      <c r="AD129" s="735"/>
      <c r="AE129" s="735"/>
      <c r="AF129" s="735"/>
      <c r="AG129" s="735"/>
      <c r="AH129" s="735"/>
      <c r="AI129" s="735"/>
      <c r="AJ129" s="735"/>
      <c r="AK129" s="735"/>
      <c r="AL129" s="735"/>
      <c r="AM129" s="735"/>
      <c r="AN129" s="735"/>
      <c r="AO129" s="735"/>
      <c r="AP129" s="735"/>
      <c r="AQ129" s="735"/>
      <c r="AR129" s="735"/>
      <c r="AS129" s="735"/>
      <c r="AT129" s="735"/>
      <c r="AU129" s="735"/>
      <c r="AV129" s="735"/>
      <c r="AW129" s="735"/>
      <c r="AX129" s="735"/>
      <c r="AY129" s="735"/>
      <c r="AZ129" s="735"/>
      <c r="BA129" s="735"/>
      <c r="BB129" s="735"/>
      <c r="BC129" s="735"/>
      <c r="BD129" s="735"/>
      <c r="BE129" s="735"/>
      <c r="BF129" s="735"/>
      <c r="BG129" s="42"/>
      <c r="BH129" s="42"/>
      <c r="BI129" s="42"/>
      <c r="BJ129" s="42"/>
      <c r="BK129" s="42"/>
    </row>
    <row r="130" spans="1:63" s="43" customFormat="1" ht="14.25" customHeight="1">
      <c r="A130" s="6" t="s">
        <v>179</v>
      </c>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row>
    <row r="131" spans="1:63" ht="14.25" customHeight="1">
      <c r="B131" s="735" t="s">
        <v>180</v>
      </c>
      <c r="C131" s="735"/>
      <c r="D131" s="735"/>
      <c r="E131" s="735"/>
      <c r="F131" s="735"/>
      <c r="G131" s="735"/>
      <c r="H131" s="735"/>
      <c r="I131" s="735"/>
      <c r="J131" s="735"/>
      <c r="K131" s="735"/>
      <c r="L131" s="735"/>
      <c r="M131" s="735"/>
      <c r="N131" s="735"/>
      <c r="O131" s="735"/>
      <c r="P131" s="735"/>
      <c r="Q131" s="735"/>
      <c r="R131" s="735"/>
      <c r="S131" s="735"/>
      <c r="T131" s="735"/>
      <c r="U131" s="735"/>
      <c r="V131" s="735"/>
      <c r="W131" s="735"/>
      <c r="X131" s="735"/>
      <c r="Y131" s="735"/>
      <c r="Z131" s="735"/>
      <c r="AA131" s="735"/>
      <c r="AB131" s="735"/>
      <c r="AC131" s="735"/>
      <c r="AD131" s="735"/>
      <c r="AE131" s="735"/>
      <c r="AF131" s="735"/>
      <c r="AG131" s="735"/>
      <c r="AH131" s="735"/>
      <c r="AI131" s="735"/>
      <c r="AJ131" s="735"/>
      <c r="AK131" s="735"/>
      <c r="AL131" s="735"/>
      <c r="AM131" s="735"/>
      <c r="AN131" s="735"/>
      <c r="AO131" s="735"/>
      <c r="AP131" s="735"/>
      <c r="AQ131" s="735"/>
      <c r="AR131" s="735"/>
      <c r="AS131" s="735"/>
      <c r="AT131" s="735"/>
      <c r="AU131" s="735"/>
      <c r="AV131" s="735"/>
      <c r="AW131" s="735"/>
      <c r="AX131" s="735"/>
      <c r="AY131" s="735"/>
      <c r="AZ131" s="735"/>
      <c r="BA131" s="735"/>
      <c r="BB131" s="735"/>
      <c r="BC131" s="735"/>
      <c r="BD131" s="735"/>
      <c r="BE131" s="735"/>
      <c r="BF131" s="735"/>
      <c r="BG131" s="42"/>
      <c r="BH131" s="42"/>
      <c r="BI131" s="42"/>
      <c r="BJ131" s="42"/>
      <c r="BK131" s="42"/>
    </row>
    <row r="132" spans="1:63" ht="14.25" customHeight="1">
      <c r="B132" s="735"/>
      <c r="C132" s="735"/>
      <c r="D132" s="735"/>
      <c r="E132" s="735"/>
      <c r="F132" s="735"/>
      <c r="G132" s="735"/>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5"/>
      <c r="AY132" s="735"/>
      <c r="AZ132" s="735"/>
      <c r="BA132" s="735"/>
      <c r="BB132" s="735"/>
      <c r="BC132" s="735"/>
      <c r="BD132" s="735"/>
      <c r="BE132" s="735"/>
      <c r="BF132" s="735"/>
      <c r="BG132" s="42"/>
      <c r="BH132" s="42"/>
      <c r="BI132" s="42"/>
      <c r="BJ132" s="42"/>
      <c r="BK132" s="42"/>
    </row>
    <row r="133" spans="1:63" ht="14.25" customHeight="1">
      <c r="B133" s="336" t="s">
        <v>181</v>
      </c>
      <c r="C133" s="336"/>
      <c r="D133" s="336"/>
      <c r="E133" s="336"/>
      <c r="F133" s="336"/>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44"/>
      <c r="BH133" s="44"/>
    </row>
    <row r="134" spans="1:63" ht="14.25" customHeight="1">
      <c r="B134" s="735" t="s">
        <v>182</v>
      </c>
      <c r="C134" s="735"/>
      <c r="D134" s="735"/>
      <c r="E134" s="735"/>
      <c r="F134" s="735"/>
      <c r="G134" s="735"/>
      <c r="H134" s="735"/>
      <c r="I134" s="735"/>
      <c r="J134" s="735"/>
      <c r="K134" s="735"/>
      <c r="L134" s="735"/>
      <c r="M134" s="735"/>
      <c r="N134" s="735"/>
      <c r="O134" s="735"/>
      <c r="P134" s="735"/>
      <c r="Q134" s="735"/>
      <c r="R134" s="735"/>
      <c r="S134" s="735"/>
      <c r="T134" s="735"/>
      <c r="U134" s="735"/>
      <c r="V134" s="735"/>
      <c r="W134" s="735"/>
      <c r="X134" s="735"/>
      <c r="Y134" s="735"/>
      <c r="Z134" s="735"/>
      <c r="AA134" s="735"/>
      <c r="AB134" s="735"/>
      <c r="AC134" s="735"/>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5"/>
      <c r="AY134" s="735"/>
      <c r="AZ134" s="735"/>
      <c r="BA134" s="735"/>
      <c r="BB134" s="735"/>
      <c r="BC134" s="735"/>
      <c r="BD134" s="735"/>
      <c r="BE134" s="735"/>
      <c r="BF134" s="735"/>
      <c r="BG134" s="42"/>
      <c r="BH134" s="42"/>
    </row>
    <row r="135" spans="1:63" ht="14.25" customHeight="1">
      <c r="B135" s="735"/>
      <c r="C135" s="735"/>
      <c r="D135" s="735"/>
      <c r="E135" s="735"/>
      <c r="F135" s="735"/>
      <c r="G135" s="735"/>
      <c r="H135" s="735"/>
      <c r="I135" s="735"/>
      <c r="J135" s="735"/>
      <c r="K135" s="735"/>
      <c r="L135" s="735"/>
      <c r="M135" s="735"/>
      <c r="N135" s="735"/>
      <c r="O135" s="735"/>
      <c r="P135" s="735"/>
      <c r="Q135" s="735"/>
      <c r="R135" s="735"/>
      <c r="S135" s="735"/>
      <c r="T135" s="735"/>
      <c r="U135" s="735"/>
      <c r="V135" s="735"/>
      <c r="W135" s="735"/>
      <c r="X135" s="735"/>
      <c r="Y135" s="735"/>
      <c r="Z135" s="735"/>
      <c r="AA135" s="735"/>
      <c r="AB135" s="735"/>
      <c r="AC135" s="735"/>
      <c r="AD135" s="735"/>
      <c r="AE135" s="735"/>
      <c r="AF135" s="735"/>
      <c r="AG135" s="735"/>
      <c r="AH135" s="735"/>
      <c r="AI135" s="735"/>
      <c r="AJ135" s="735"/>
      <c r="AK135" s="735"/>
      <c r="AL135" s="735"/>
      <c r="AM135" s="735"/>
      <c r="AN135" s="735"/>
      <c r="AO135" s="735"/>
      <c r="AP135" s="735"/>
      <c r="AQ135" s="735"/>
      <c r="AR135" s="735"/>
      <c r="AS135" s="735"/>
      <c r="AT135" s="735"/>
      <c r="AU135" s="735"/>
      <c r="AV135" s="735"/>
      <c r="AW135" s="735"/>
      <c r="AX135" s="735"/>
      <c r="AY135" s="735"/>
      <c r="AZ135" s="735"/>
      <c r="BA135" s="735"/>
      <c r="BB135" s="735"/>
      <c r="BC135" s="735"/>
      <c r="BD135" s="735"/>
      <c r="BE135" s="735"/>
      <c r="BF135" s="735"/>
      <c r="BG135" s="42"/>
      <c r="BH135" s="42"/>
    </row>
    <row r="136" spans="1:63" ht="14.25" customHeight="1">
      <c r="B136" s="735" t="s">
        <v>183</v>
      </c>
      <c r="C136" s="735"/>
      <c r="D136" s="735"/>
      <c r="E136" s="735"/>
      <c r="F136" s="735"/>
      <c r="G136" s="735"/>
      <c r="H136" s="735"/>
      <c r="I136" s="735"/>
      <c r="J136" s="735"/>
      <c r="K136" s="735"/>
      <c r="L136" s="735"/>
      <c r="M136" s="735"/>
      <c r="N136" s="735"/>
      <c r="O136" s="735"/>
      <c r="P136" s="735"/>
      <c r="Q136" s="735"/>
      <c r="R136" s="735"/>
      <c r="S136" s="735"/>
      <c r="T136" s="735"/>
      <c r="U136" s="735"/>
      <c r="V136" s="735"/>
      <c r="W136" s="735"/>
      <c r="X136" s="735"/>
      <c r="Y136" s="735"/>
      <c r="Z136" s="735"/>
      <c r="AA136" s="735"/>
      <c r="AB136" s="735"/>
      <c r="AC136" s="735"/>
      <c r="AD136" s="735"/>
      <c r="AE136" s="735"/>
      <c r="AF136" s="735"/>
      <c r="AG136" s="735"/>
      <c r="AH136" s="735"/>
      <c r="AI136" s="735"/>
      <c r="AJ136" s="735"/>
      <c r="AK136" s="735"/>
      <c r="AL136" s="735"/>
      <c r="AM136" s="735"/>
      <c r="AN136" s="735"/>
      <c r="AO136" s="735"/>
      <c r="AP136" s="735"/>
      <c r="AQ136" s="735"/>
      <c r="AR136" s="735"/>
      <c r="AS136" s="735"/>
      <c r="AT136" s="735"/>
      <c r="AU136" s="735"/>
      <c r="AV136" s="735"/>
      <c r="AW136" s="735"/>
      <c r="AX136" s="735"/>
      <c r="AY136" s="735"/>
      <c r="AZ136" s="735"/>
      <c r="BA136" s="735"/>
      <c r="BB136" s="735"/>
      <c r="BC136" s="735"/>
      <c r="BD136" s="42"/>
      <c r="BE136" s="42"/>
      <c r="BF136" s="42"/>
      <c r="BG136" s="42"/>
      <c r="BH136" s="42"/>
      <c r="BI136" s="42"/>
    </row>
    <row r="137" spans="1:63" ht="14.25" customHeight="1">
      <c r="B137" s="735"/>
      <c r="C137" s="735"/>
      <c r="D137" s="735"/>
      <c r="E137" s="735"/>
      <c r="F137" s="735"/>
      <c r="G137" s="735"/>
      <c r="H137" s="735"/>
      <c r="I137" s="735"/>
      <c r="J137" s="735"/>
      <c r="K137" s="735"/>
      <c r="L137" s="735"/>
      <c r="M137" s="735"/>
      <c r="N137" s="735"/>
      <c r="O137" s="735"/>
      <c r="P137" s="735"/>
      <c r="Q137" s="735"/>
      <c r="R137" s="735"/>
      <c r="S137" s="735"/>
      <c r="T137" s="735"/>
      <c r="U137" s="735"/>
      <c r="V137" s="735"/>
      <c r="W137" s="735"/>
      <c r="X137" s="735"/>
      <c r="Y137" s="735"/>
      <c r="Z137" s="735"/>
      <c r="AA137" s="735"/>
      <c r="AB137" s="735"/>
      <c r="AC137" s="735"/>
      <c r="AD137" s="735"/>
      <c r="AE137" s="735"/>
      <c r="AF137" s="735"/>
      <c r="AG137" s="735"/>
      <c r="AH137" s="735"/>
      <c r="AI137" s="735"/>
      <c r="AJ137" s="735"/>
      <c r="AK137" s="735"/>
      <c r="AL137" s="735"/>
      <c r="AM137" s="735"/>
      <c r="AN137" s="735"/>
      <c r="AO137" s="735"/>
      <c r="AP137" s="735"/>
      <c r="AQ137" s="735"/>
      <c r="AR137" s="735"/>
      <c r="AS137" s="735"/>
      <c r="AT137" s="735"/>
      <c r="AU137" s="735"/>
      <c r="AV137" s="735"/>
      <c r="AW137" s="735"/>
      <c r="AX137" s="735"/>
      <c r="AY137" s="735"/>
      <c r="AZ137" s="735"/>
      <c r="BA137" s="735"/>
      <c r="BB137" s="735"/>
      <c r="BC137" s="735"/>
      <c r="BD137" s="42"/>
      <c r="BE137" s="42"/>
      <c r="BF137" s="42"/>
      <c r="BG137" s="42"/>
      <c r="BH137" s="42"/>
      <c r="BI137" s="42"/>
    </row>
    <row r="138" spans="1:63" ht="14.25" customHeight="1">
      <c r="A138" s="6" t="s">
        <v>184</v>
      </c>
    </row>
    <row r="139" spans="1:63" ht="14.25" customHeight="1">
      <c r="B139" s="736" t="s">
        <v>185</v>
      </c>
      <c r="C139" s="736"/>
      <c r="D139" s="736"/>
      <c r="E139" s="736"/>
      <c r="F139" s="736"/>
      <c r="G139" s="736"/>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6"/>
      <c r="AY139" s="736"/>
      <c r="AZ139" s="736"/>
      <c r="BA139" s="736"/>
      <c r="BB139" s="736"/>
      <c r="BC139" s="736"/>
      <c r="BD139" s="736"/>
      <c r="BE139" s="736"/>
      <c r="BF139" s="736"/>
      <c r="BG139" s="736"/>
      <c r="BH139" s="44"/>
      <c r="BI139" s="44"/>
    </row>
    <row r="140" spans="1:63" ht="14.25" customHeight="1">
      <c r="B140" s="736"/>
      <c r="C140" s="736"/>
      <c r="D140" s="736"/>
      <c r="E140" s="736"/>
      <c r="F140" s="736"/>
      <c r="G140" s="736"/>
      <c r="H140" s="736"/>
      <c r="I140" s="736"/>
      <c r="J140" s="736"/>
      <c r="K140" s="736"/>
      <c r="L140" s="736"/>
      <c r="M140" s="736"/>
      <c r="N140" s="736"/>
      <c r="O140" s="736"/>
      <c r="P140" s="736"/>
      <c r="Q140" s="736"/>
      <c r="R140" s="736"/>
      <c r="S140" s="736"/>
      <c r="T140" s="736"/>
      <c r="U140" s="736"/>
      <c r="V140" s="736"/>
      <c r="W140" s="736"/>
      <c r="X140" s="736"/>
      <c r="Y140" s="736"/>
      <c r="Z140" s="736"/>
      <c r="AA140" s="736"/>
      <c r="AB140" s="736"/>
      <c r="AC140" s="736"/>
      <c r="AD140" s="736"/>
      <c r="AE140" s="736"/>
      <c r="AF140" s="736"/>
      <c r="AG140" s="736"/>
      <c r="AH140" s="736"/>
      <c r="AI140" s="736"/>
      <c r="AJ140" s="736"/>
      <c r="AK140" s="736"/>
      <c r="AL140" s="736"/>
      <c r="AM140" s="736"/>
      <c r="AN140" s="736"/>
      <c r="AO140" s="736"/>
      <c r="AP140" s="736"/>
      <c r="AQ140" s="736"/>
      <c r="AR140" s="736"/>
      <c r="AS140" s="736"/>
      <c r="AT140" s="736"/>
      <c r="AU140" s="736"/>
      <c r="AV140" s="736"/>
      <c r="AW140" s="736"/>
      <c r="AX140" s="736"/>
      <c r="AY140" s="736"/>
      <c r="AZ140" s="736"/>
      <c r="BA140" s="736"/>
      <c r="BB140" s="736"/>
      <c r="BC140" s="736"/>
      <c r="BD140" s="736"/>
      <c r="BE140" s="736"/>
      <c r="BF140" s="736"/>
      <c r="BG140" s="736"/>
      <c r="BH140" s="42"/>
      <c r="BI140" s="42"/>
    </row>
    <row r="141" spans="1:63" ht="14.25" customHeight="1">
      <c r="B141" s="735" t="s">
        <v>186</v>
      </c>
      <c r="C141" s="735"/>
      <c r="D141" s="735"/>
      <c r="E141" s="735"/>
      <c r="F141" s="735"/>
      <c r="G141" s="735"/>
      <c r="H141" s="735"/>
      <c r="I141" s="735"/>
      <c r="J141" s="735"/>
      <c r="K141" s="735"/>
      <c r="L141" s="735"/>
      <c r="M141" s="735"/>
      <c r="N141" s="735"/>
      <c r="O141" s="735"/>
      <c r="P141" s="735"/>
      <c r="Q141" s="735"/>
      <c r="R141" s="735"/>
      <c r="S141" s="735"/>
      <c r="T141" s="735"/>
      <c r="U141" s="735"/>
      <c r="V141" s="735"/>
      <c r="W141" s="735"/>
      <c r="X141" s="735"/>
      <c r="Y141" s="735"/>
      <c r="Z141" s="735"/>
      <c r="AA141" s="735"/>
      <c r="AB141" s="735"/>
      <c r="AC141" s="735"/>
      <c r="AD141" s="735"/>
      <c r="AE141" s="735"/>
      <c r="AF141" s="735"/>
      <c r="AG141" s="735"/>
      <c r="AH141" s="735"/>
      <c r="AI141" s="735"/>
      <c r="AJ141" s="735"/>
      <c r="AK141" s="735"/>
      <c r="AL141" s="735"/>
      <c r="AM141" s="735"/>
      <c r="AN141" s="735"/>
      <c r="AO141" s="735"/>
      <c r="AP141" s="735"/>
      <c r="AQ141" s="735"/>
      <c r="AR141" s="735"/>
      <c r="AS141" s="735"/>
      <c r="AT141" s="735"/>
      <c r="AU141" s="735"/>
      <c r="AV141" s="735"/>
      <c r="AW141" s="735"/>
      <c r="AX141" s="735"/>
      <c r="AY141" s="735"/>
      <c r="AZ141" s="735"/>
      <c r="BA141" s="735"/>
      <c r="BB141" s="735"/>
      <c r="BC141" s="735"/>
      <c r="BD141" s="735"/>
      <c r="BE141" s="735"/>
      <c r="BF141" s="735"/>
      <c r="BG141" s="735"/>
      <c r="BH141" s="42"/>
      <c r="BI141" s="42"/>
    </row>
    <row r="142" spans="1:63" ht="14.25" customHeight="1">
      <c r="B142" s="735"/>
      <c r="C142" s="735"/>
      <c r="D142" s="735"/>
      <c r="E142" s="735"/>
      <c r="F142" s="735"/>
      <c r="G142" s="735"/>
      <c r="H142" s="735"/>
      <c r="I142" s="735"/>
      <c r="J142" s="735"/>
      <c r="K142" s="735"/>
      <c r="L142" s="735"/>
      <c r="M142" s="735"/>
      <c r="N142" s="735"/>
      <c r="O142" s="735"/>
      <c r="P142" s="735"/>
      <c r="Q142" s="735"/>
      <c r="R142" s="735"/>
      <c r="S142" s="735"/>
      <c r="T142" s="735"/>
      <c r="U142" s="735"/>
      <c r="V142" s="735"/>
      <c r="W142" s="735"/>
      <c r="X142" s="735"/>
      <c r="Y142" s="735"/>
      <c r="Z142" s="735"/>
      <c r="AA142" s="735"/>
      <c r="AB142" s="735"/>
      <c r="AC142" s="735"/>
      <c r="AD142" s="735"/>
      <c r="AE142" s="735"/>
      <c r="AF142" s="735"/>
      <c r="AG142" s="735"/>
      <c r="AH142" s="735"/>
      <c r="AI142" s="735"/>
      <c r="AJ142" s="735"/>
      <c r="AK142" s="735"/>
      <c r="AL142" s="735"/>
      <c r="AM142" s="735"/>
      <c r="AN142" s="735"/>
      <c r="AO142" s="735"/>
      <c r="AP142" s="735"/>
      <c r="AQ142" s="735"/>
      <c r="AR142" s="735"/>
      <c r="AS142" s="735"/>
      <c r="AT142" s="735"/>
      <c r="AU142" s="735"/>
      <c r="AV142" s="735"/>
      <c r="AW142" s="735"/>
      <c r="AX142" s="735"/>
      <c r="AY142" s="735"/>
      <c r="AZ142" s="735"/>
      <c r="BA142" s="735"/>
      <c r="BB142" s="735"/>
      <c r="BC142" s="735"/>
      <c r="BD142" s="735"/>
      <c r="BE142" s="735"/>
      <c r="BF142" s="735"/>
      <c r="BG142" s="735"/>
      <c r="BH142" s="42"/>
      <c r="BI142" s="42"/>
    </row>
    <row r="143" spans="1:63" ht="14.25" customHeight="1">
      <c r="B143" s="737" t="s">
        <v>187</v>
      </c>
      <c r="C143" s="737"/>
      <c r="D143" s="737"/>
      <c r="E143" s="737"/>
      <c r="F143" s="737"/>
      <c r="G143" s="737"/>
      <c r="H143" s="737"/>
      <c r="I143" s="737"/>
      <c r="J143" s="737"/>
      <c r="K143" s="737"/>
      <c r="L143" s="737"/>
      <c r="M143" s="737"/>
      <c r="N143" s="737"/>
      <c r="O143" s="737"/>
      <c r="P143" s="737"/>
      <c r="Q143" s="737"/>
      <c r="R143" s="737"/>
      <c r="S143" s="737"/>
      <c r="T143" s="737"/>
      <c r="U143" s="737"/>
      <c r="V143" s="737"/>
      <c r="W143" s="737"/>
      <c r="X143" s="737"/>
      <c r="Y143" s="737"/>
      <c r="Z143" s="737"/>
      <c r="AA143" s="737"/>
      <c r="AB143" s="737"/>
      <c r="AC143" s="737"/>
      <c r="AD143" s="737"/>
      <c r="AE143" s="737"/>
      <c r="AF143" s="737"/>
      <c r="AG143" s="737"/>
      <c r="AH143" s="737"/>
      <c r="AI143" s="737"/>
      <c r="AJ143" s="737"/>
      <c r="AK143" s="737"/>
      <c r="AL143" s="737"/>
      <c r="AM143" s="737"/>
      <c r="AN143" s="737"/>
      <c r="AO143" s="737"/>
      <c r="AP143" s="737"/>
      <c r="AQ143" s="737"/>
      <c r="AR143" s="737"/>
      <c r="AS143" s="737"/>
      <c r="AT143" s="737"/>
      <c r="AU143" s="737"/>
      <c r="AV143" s="737"/>
      <c r="AW143" s="737"/>
      <c r="AX143" s="737"/>
      <c r="AY143" s="737"/>
      <c r="AZ143" s="737"/>
      <c r="BA143" s="737"/>
      <c r="BB143" s="737"/>
      <c r="BC143" s="737"/>
      <c r="BD143" s="737"/>
      <c r="BE143" s="737"/>
      <c r="BF143" s="737"/>
      <c r="BG143" s="737"/>
      <c r="BH143" s="11"/>
      <c r="BI143" s="11"/>
      <c r="BJ143" s="11"/>
    </row>
    <row r="144" spans="1:63" ht="14.25" customHeight="1">
      <c r="B144" s="738" t="s">
        <v>188</v>
      </c>
      <c r="C144" s="739"/>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39"/>
      <c r="AK144" s="739"/>
      <c r="AL144" s="739"/>
      <c r="AM144" s="739"/>
      <c r="AN144" s="739"/>
      <c r="AO144" s="739"/>
      <c r="AP144" s="739"/>
      <c r="AQ144" s="739"/>
      <c r="AR144" s="739"/>
      <c r="AS144" s="739"/>
      <c r="AT144" s="739"/>
      <c r="AU144" s="739"/>
      <c r="AV144" s="739"/>
      <c r="AW144" s="739"/>
      <c r="AX144" s="739"/>
      <c r="AY144" s="739"/>
      <c r="AZ144" s="739"/>
      <c r="BA144" s="739"/>
      <c r="BB144" s="739"/>
      <c r="BC144" s="739"/>
      <c r="BD144" s="739"/>
      <c r="BE144" s="739"/>
      <c r="BF144" s="739"/>
      <c r="BG144" s="739"/>
      <c r="BH144" s="11"/>
      <c r="BI144" s="11"/>
      <c r="BJ144" s="11"/>
    </row>
    <row r="145" spans="1:59" ht="13.5" customHeight="1"/>
    <row r="146" spans="1:59" ht="15" customHeight="1">
      <c r="A146" s="6" t="s">
        <v>58</v>
      </c>
    </row>
    <row r="147" spans="1:59" ht="15" customHeight="1">
      <c r="B147" s="9" t="s">
        <v>189</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row>
    <row r="148" spans="1:59" ht="15" customHeight="1">
      <c r="B148" s="9"/>
      <c r="C148" s="45"/>
      <c r="D148" s="280" t="s">
        <v>22</v>
      </c>
      <c r="E148" s="714"/>
      <c r="F148" s="714"/>
      <c r="G148" s="714"/>
      <c r="H148" s="714"/>
      <c r="I148" s="714"/>
      <c r="J148" s="715"/>
      <c r="K148" s="722" t="s">
        <v>23</v>
      </c>
      <c r="L148" s="714"/>
      <c r="M148" s="714"/>
      <c r="N148" s="714"/>
      <c r="O148" s="714"/>
      <c r="P148" s="714"/>
      <c r="Q148" s="714"/>
      <c r="R148" s="714"/>
      <c r="S148" s="714"/>
      <c r="T148" s="714"/>
      <c r="U148" s="714"/>
      <c r="V148" s="714"/>
      <c r="W148" s="714"/>
      <c r="X148" s="714"/>
      <c r="Y148" s="714"/>
      <c r="Z148" s="715"/>
      <c r="AA148" s="723" t="s">
        <v>190</v>
      </c>
      <c r="AB148" s="724"/>
      <c r="AC148" s="724"/>
      <c r="AD148" s="724"/>
      <c r="AE148" s="724"/>
      <c r="AF148" s="725"/>
      <c r="AG148" s="732" t="s">
        <v>191</v>
      </c>
      <c r="AH148" s="191"/>
      <c r="AI148" s="191"/>
      <c r="AJ148" s="191"/>
      <c r="AK148" s="191"/>
      <c r="AL148" s="191"/>
      <c r="AM148" s="192"/>
      <c r="AN148" s="733" t="s">
        <v>192</v>
      </c>
      <c r="AO148" s="733"/>
      <c r="AP148" s="733"/>
      <c r="AQ148" s="733"/>
      <c r="AR148" s="733"/>
      <c r="AS148" s="733"/>
      <c r="AT148" s="733"/>
      <c r="AU148" s="734" t="s">
        <v>193</v>
      </c>
      <c r="AV148" s="734"/>
      <c r="AW148" s="734"/>
      <c r="AX148" s="734"/>
      <c r="AY148" s="734"/>
      <c r="AZ148" s="734"/>
      <c r="BA148" s="666"/>
      <c r="BB148" s="667"/>
      <c r="BC148" s="667"/>
      <c r="BD148" s="667"/>
      <c r="BE148" s="667"/>
      <c r="BF148" s="667"/>
    </row>
    <row r="149" spans="1:59" ht="15" customHeight="1">
      <c r="B149" s="9"/>
      <c r="C149" s="45"/>
      <c r="D149" s="716"/>
      <c r="E149" s="717"/>
      <c r="F149" s="717"/>
      <c r="G149" s="717"/>
      <c r="H149" s="717"/>
      <c r="I149" s="717"/>
      <c r="J149" s="718"/>
      <c r="K149" s="716"/>
      <c r="L149" s="717"/>
      <c r="M149" s="717"/>
      <c r="N149" s="717"/>
      <c r="O149" s="717"/>
      <c r="P149" s="717"/>
      <c r="Q149" s="717"/>
      <c r="R149" s="717"/>
      <c r="S149" s="717"/>
      <c r="T149" s="717"/>
      <c r="U149" s="717"/>
      <c r="V149" s="717"/>
      <c r="W149" s="717"/>
      <c r="X149" s="717"/>
      <c r="Y149" s="717"/>
      <c r="Z149" s="718"/>
      <c r="AA149" s="726"/>
      <c r="AB149" s="727"/>
      <c r="AC149" s="727"/>
      <c r="AD149" s="727"/>
      <c r="AE149" s="727"/>
      <c r="AF149" s="728"/>
      <c r="AG149" s="205"/>
      <c r="AH149" s="516"/>
      <c r="AI149" s="516"/>
      <c r="AJ149" s="516"/>
      <c r="AK149" s="516"/>
      <c r="AL149" s="516"/>
      <c r="AM149" s="207"/>
      <c r="AN149" s="733"/>
      <c r="AO149" s="733"/>
      <c r="AP149" s="733"/>
      <c r="AQ149" s="733"/>
      <c r="AR149" s="733"/>
      <c r="AS149" s="733"/>
      <c r="AT149" s="733"/>
      <c r="AU149" s="734"/>
      <c r="AV149" s="734"/>
      <c r="AW149" s="734"/>
      <c r="AX149" s="734"/>
      <c r="AY149" s="734"/>
      <c r="AZ149" s="734"/>
      <c r="BA149" s="666"/>
      <c r="BB149" s="667"/>
      <c r="BC149" s="667"/>
      <c r="BD149" s="667"/>
      <c r="BE149" s="667"/>
      <c r="BF149" s="667"/>
    </row>
    <row r="150" spans="1:59" ht="6" customHeight="1">
      <c r="B150" s="9"/>
      <c r="C150" s="45"/>
      <c r="D150" s="719"/>
      <c r="E150" s="720"/>
      <c r="F150" s="720"/>
      <c r="G150" s="720"/>
      <c r="H150" s="720"/>
      <c r="I150" s="720"/>
      <c r="J150" s="721"/>
      <c r="K150" s="719"/>
      <c r="L150" s="720"/>
      <c r="M150" s="720"/>
      <c r="N150" s="720"/>
      <c r="O150" s="720"/>
      <c r="P150" s="720"/>
      <c r="Q150" s="720"/>
      <c r="R150" s="720"/>
      <c r="S150" s="720"/>
      <c r="T150" s="720"/>
      <c r="U150" s="720"/>
      <c r="V150" s="720"/>
      <c r="W150" s="720"/>
      <c r="X150" s="720"/>
      <c r="Y150" s="720"/>
      <c r="Z150" s="721"/>
      <c r="AA150" s="729"/>
      <c r="AB150" s="730"/>
      <c r="AC150" s="730"/>
      <c r="AD150" s="730"/>
      <c r="AE150" s="730"/>
      <c r="AF150" s="731"/>
      <c r="AG150" s="495"/>
      <c r="AH150" s="330"/>
      <c r="AI150" s="330"/>
      <c r="AJ150" s="330"/>
      <c r="AK150" s="330"/>
      <c r="AL150" s="330"/>
      <c r="AM150" s="323"/>
      <c r="AN150" s="733"/>
      <c r="AO150" s="733"/>
      <c r="AP150" s="733"/>
      <c r="AQ150" s="733"/>
      <c r="AR150" s="733"/>
      <c r="AS150" s="733"/>
      <c r="AT150" s="733"/>
      <c r="AU150" s="734"/>
      <c r="AV150" s="734"/>
      <c r="AW150" s="734"/>
      <c r="AX150" s="734"/>
      <c r="AY150" s="734"/>
      <c r="AZ150" s="734"/>
      <c r="BA150" s="666"/>
      <c r="BB150" s="667"/>
      <c r="BC150" s="667"/>
      <c r="BD150" s="667"/>
      <c r="BE150" s="667"/>
      <c r="BF150" s="667"/>
    </row>
    <row r="151" spans="1:59" ht="12" customHeight="1">
      <c r="B151" s="9"/>
      <c r="C151" s="45"/>
      <c r="D151" s="1448"/>
      <c r="E151" s="1449"/>
      <c r="F151" s="1449"/>
      <c r="G151" s="1449"/>
      <c r="H151" s="1449"/>
      <c r="I151" s="1449"/>
      <c r="J151" s="660"/>
      <c r="K151" s="1360" t="s">
        <v>194</v>
      </c>
      <c r="L151" s="1361"/>
      <c r="M151" s="1361"/>
      <c r="N151" s="1361"/>
      <c r="O151" s="1361"/>
      <c r="P151" s="1361"/>
      <c r="Q151" s="1361"/>
      <c r="R151" s="1361"/>
      <c r="S151" s="1361"/>
      <c r="T151" s="1361"/>
      <c r="U151" s="1361"/>
      <c r="V151" s="1361"/>
      <c r="W151" s="1361"/>
      <c r="X151" s="1361"/>
      <c r="Y151" s="1361"/>
      <c r="Z151" s="1456"/>
      <c r="AA151" s="1460" t="s">
        <v>195</v>
      </c>
      <c r="AB151" s="1461"/>
      <c r="AC151" s="1461"/>
      <c r="AD151" s="1461"/>
      <c r="AE151" s="1461"/>
      <c r="AF151" s="1462"/>
      <c r="AG151" s="1469">
        <v>8</v>
      </c>
      <c r="AH151" s="1470"/>
      <c r="AI151" s="1470"/>
      <c r="AJ151" s="1470"/>
      <c r="AK151" s="1470"/>
      <c r="AL151" s="1470"/>
      <c r="AM151" s="1471"/>
      <c r="AN151" s="1478">
        <v>20</v>
      </c>
      <c r="AO151" s="1478"/>
      <c r="AP151" s="1478"/>
      <c r="AQ151" s="1478"/>
      <c r="AR151" s="1478"/>
      <c r="AS151" s="1478"/>
      <c r="AT151" s="1478"/>
      <c r="AU151" s="702">
        <f>AG151*AN151</f>
        <v>160</v>
      </c>
      <c r="AV151" s="703"/>
      <c r="AW151" s="703"/>
      <c r="AX151" s="703"/>
      <c r="AY151" s="703"/>
      <c r="AZ151" s="704"/>
      <c r="BA151" s="666"/>
      <c r="BB151" s="667"/>
      <c r="BC151" s="667"/>
      <c r="BD151" s="667"/>
      <c r="BE151" s="667"/>
      <c r="BF151" s="667"/>
    </row>
    <row r="152" spans="1:59" ht="12" customHeight="1">
      <c r="B152" s="9"/>
      <c r="C152" s="45"/>
      <c r="D152" s="1450"/>
      <c r="E152" s="1451"/>
      <c r="F152" s="1451"/>
      <c r="G152" s="1451"/>
      <c r="H152" s="1451"/>
      <c r="I152" s="1451"/>
      <c r="J152" s="1454"/>
      <c r="K152" s="1457"/>
      <c r="L152" s="1458"/>
      <c r="M152" s="1458"/>
      <c r="N152" s="1458"/>
      <c r="O152" s="1458"/>
      <c r="P152" s="1458"/>
      <c r="Q152" s="1458"/>
      <c r="R152" s="1458"/>
      <c r="S152" s="1458"/>
      <c r="T152" s="1458"/>
      <c r="U152" s="1458"/>
      <c r="V152" s="1458"/>
      <c r="W152" s="1458"/>
      <c r="X152" s="1458"/>
      <c r="Y152" s="1458"/>
      <c r="Z152" s="1459"/>
      <c r="AA152" s="1463"/>
      <c r="AB152" s="1464"/>
      <c r="AC152" s="1464"/>
      <c r="AD152" s="1464"/>
      <c r="AE152" s="1464"/>
      <c r="AF152" s="1465"/>
      <c r="AG152" s="1472"/>
      <c r="AH152" s="1473"/>
      <c r="AI152" s="1473"/>
      <c r="AJ152" s="1473"/>
      <c r="AK152" s="1473"/>
      <c r="AL152" s="1473"/>
      <c r="AM152" s="1474"/>
      <c r="AN152" s="1478"/>
      <c r="AO152" s="1478"/>
      <c r="AP152" s="1478"/>
      <c r="AQ152" s="1478"/>
      <c r="AR152" s="1478"/>
      <c r="AS152" s="1478"/>
      <c r="AT152" s="1478"/>
      <c r="AU152" s="705"/>
      <c r="AV152" s="706"/>
      <c r="AW152" s="706"/>
      <c r="AX152" s="706"/>
      <c r="AY152" s="706"/>
      <c r="AZ152" s="707"/>
      <c r="BA152" s="666"/>
      <c r="BB152" s="667"/>
      <c r="BC152" s="667"/>
      <c r="BD152" s="667"/>
      <c r="BE152" s="667"/>
      <c r="BF152" s="667"/>
    </row>
    <row r="153" spans="1:59" ht="12" customHeight="1">
      <c r="B153" s="9"/>
      <c r="C153" s="45"/>
      <c r="D153" s="1452"/>
      <c r="E153" s="1453"/>
      <c r="F153" s="1453"/>
      <c r="G153" s="1453"/>
      <c r="H153" s="1453"/>
      <c r="I153" s="1453"/>
      <c r="J153" s="1455"/>
      <c r="K153" s="1479" t="s">
        <v>196</v>
      </c>
      <c r="L153" s="1480"/>
      <c r="M153" s="1480"/>
      <c r="N153" s="1480"/>
      <c r="O153" s="1480"/>
      <c r="P153" s="1480"/>
      <c r="Q153" s="1480"/>
      <c r="R153" s="1480"/>
      <c r="S153" s="1480"/>
      <c r="T153" s="1480"/>
      <c r="U153" s="1480"/>
      <c r="V153" s="1480"/>
      <c r="W153" s="1480"/>
      <c r="X153" s="1480"/>
      <c r="Y153" s="1480"/>
      <c r="Z153" s="1481"/>
      <c r="AA153" s="1466"/>
      <c r="AB153" s="1467"/>
      <c r="AC153" s="1467"/>
      <c r="AD153" s="1467"/>
      <c r="AE153" s="1467"/>
      <c r="AF153" s="1468"/>
      <c r="AG153" s="1475"/>
      <c r="AH153" s="1476"/>
      <c r="AI153" s="1476"/>
      <c r="AJ153" s="1476"/>
      <c r="AK153" s="1476"/>
      <c r="AL153" s="1476"/>
      <c r="AM153" s="1477"/>
      <c r="AN153" s="1478"/>
      <c r="AO153" s="1478"/>
      <c r="AP153" s="1478"/>
      <c r="AQ153" s="1478"/>
      <c r="AR153" s="1478"/>
      <c r="AS153" s="1478"/>
      <c r="AT153" s="1478"/>
      <c r="AU153" s="708"/>
      <c r="AV153" s="709"/>
      <c r="AW153" s="709"/>
      <c r="AX153" s="709"/>
      <c r="AY153" s="709"/>
      <c r="AZ153" s="710"/>
      <c r="BA153" s="666"/>
      <c r="BB153" s="667"/>
      <c r="BC153" s="667"/>
      <c r="BD153" s="667"/>
      <c r="BE153" s="667"/>
      <c r="BF153" s="667"/>
    </row>
    <row r="154" spans="1:59" ht="12" customHeight="1">
      <c r="B154" s="9"/>
      <c r="C154" s="9"/>
      <c r="D154" s="115"/>
      <c r="E154" s="115"/>
      <c r="F154" s="115"/>
      <c r="G154" s="115"/>
      <c r="H154" s="115"/>
      <c r="I154" s="115"/>
      <c r="J154" s="115"/>
      <c r="K154" s="46"/>
      <c r="L154" s="46"/>
      <c r="M154" s="46"/>
      <c r="N154" s="46"/>
      <c r="O154" s="46"/>
      <c r="P154" s="46"/>
      <c r="Q154" s="46"/>
      <c r="R154" s="46"/>
      <c r="S154" s="46"/>
      <c r="T154" s="46"/>
      <c r="U154" s="46"/>
      <c r="V154" s="46"/>
      <c r="W154" s="46"/>
      <c r="X154" s="46"/>
      <c r="Y154" s="46"/>
      <c r="Z154" s="46"/>
      <c r="AA154" s="117"/>
      <c r="AB154" s="117"/>
      <c r="AC154" s="117"/>
      <c r="AD154" s="117"/>
      <c r="AE154" s="117"/>
      <c r="AF154" s="117"/>
      <c r="AG154" s="100"/>
      <c r="AH154" s="100"/>
      <c r="AI154" s="100"/>
      <c r="AJ154" s="100"/>
      <c r="AK154" s="100"/>
      <c r="AL154" s="100"/>
      <c r="AM154" s="100"/>
      <c r="AN154" s="47"/>
      <c r="AO154" s="47"/>
      <c r="AP154" s="47"/>
      <c r="AQ154" s="47"/>
      <c r="AR154" s="47"/>
      <c r="AS154" s="47"/>
      <c r="AT154" s="48"/>
      <c r="AU154" s="97"/>
      <c r="AV154" s="97"/>
      <c r="AW154" s="97"/>
      <c r="AX154" s="97"/>
      <c r="AY154" s="97"/>
      <c r="AZ154" s="97"/>
      <c r="BA154" s="106"/>
      <c r="BB154" s="113"/>
      <c r="BC154" s="113"/>
      <c r="BD154" s="113"/>
      <c r="BE154" s="113"/>
      <c r="BF154" s="113"/>
    </row>
    <row r="155" spans="1:59" ht="12" customHeight="1">
      <c r="B155" s="9"/>
      <c r="C155" s="9"/>
      <c r="D155" s="115"/>
      <c r="E155" s="115"/>
      <c r="F155" s="115"/>
      <c r="G155" s="115"/>
      <c r="H155" s="115"/>
      <c r="I155" s="115"/>
      <c r="J155" s="115"/>
      <c r="K155" s="46"/>
      <c r="L155" s="46"/>
      <c r="M155" s="46"/>
      <c r="N155" s="46"/>
      <c r="O155" s="46"/>
      <c r="P155" s="46"/>
      <c r="Q155" s="46"/>
      <c r="R155" s="46"/>
      <c r="S155" s="46"/>
      <c r="T155" s="46"/>
      <c r="U155" s="46"/>
      <c r="V155" s="46"/>
      <c r="W155" s="46"/>
      <c r="X155" s="46"/>
      <c r="Y155" s="46"/>
      <c r="Z155" s="46"/>
      <c r="AA155" s="117"/>
      <c r="AB155" s="117"/>
      <c r="AC155" s="117"/>
      <c r="AD155" s="117"/>
      <c r="AE155" s="117"/>
      <c r="AF155" s="117"/>
      <c r="AG155" s="100"/>
      <c r="AH155" s="100"/>
      <c r="AI155" s="100"/>
      <c r="AJ155" s="100"/>
      <c r="AK155" s="100"/>
      <c r="AL155" s="100"/>
      <c r="AM155" s="100"/>
      <c r="AN155" s="47"/>
      <c r="AO155" s="47"/>
      <c r="AP155" s="47"/>
      <c r="AQ155" s="47"/>
      <c r="AR155" s="47"/>
      <c r="AS155" s="47"/>
      <c r="AT155" s="48"/>
      <c r="AU155" s="97"/>
      <c r="AV155" s="97"/>
      <c r="AW155" s="97"/>
      <c r="AX155" s="97"/>
      <c r="AY155" s="97"/>
      <c r="AZ155" s="97"/>
      <c r="BA155" s="106"/>
      <c r="BB155" s="113"/>
      <c r="BC155" s="113"/>
      <c r="BD155" s="113"/>
      <c r="BE155" s="113"/>
      <c r="BF155" s="113"/>
    </row>
    <row r="156" spans="1:59" s="43" customFormat="1" ht="16.5" customHeight="1">
      <c r="A156" s="6"/>
      <c r="B156" s="6" t="s">
        <v>197</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row>
    <row r="157" spans="1:59" s="43" customFormat="1" ht="27" customHeight="1">
      <c r="A157" s="6"/>
      <c r="B157" s="6"/>
      <c r="C157" s="793" t="s">
        <v>198</v>
      </c>
      <c r="D157" s="793"/>
      <c r="E157" s="793"/>
      <c r="F157" s="793"/>
      <c r="G157" s="793"/>
      <c r="H157" s="793"/>
      <c r="I157" s="793"/>
      <c r="J157" s="793"/>
      <c r="K157" s="793"/>
      <c r="L157" s="793"/>
      <c r="M157" s="793"/>
      <c r="N157" s="793"/>
      <c r="O157" s="793"/>
      <c r="P157" s="793"/>
      <c r="Q157" s="793"/>
      <c r="R157" s="793"/>
      <c r="S157" s="793"/>
      <c r="T157" s="793"/>
      <c r="U157" s="793"/>
      <c r="V157" s="793"/>
      <c r="W157" s="793"/>
      <c r="X157" s="793"/>
      <c r="Y157" s="793"/>
      <c r="Z157" s="793"/>
      <c r="AA157" s="793"/>
      <c r="AB157" s="793"/>
      <c r="AC157" s="793"/>
      <c r="AD157" s="793"/>
      <c r="AE157" s="793"/>
      <c r="AF157" s="793"/>
      <c r="AG157" s="793"/>
      <c r="AH157" s="793"/>
      <c r="AI157" s="793"/>
      <c r="AJ157" s="793"/>
      <c r="AK157" s="793"/>
      <c r="AL157" s="793"/>
      <c r="AM157" s="793"/>
      <c r="AN157" s="793"/>
      <c r="AO157" s="793"/>
      <c r="AP157" s="793"/>
      <c r="AQ157" s="793"/>
      <c r="AR157" s="793"/>
      <c r="AS157" s="793"/>
      <c r="AT157" s="793"/>
      <c r="AU157" s="793"/>
      <c r="AV157" s="793"/>
      <c r="AW157" s="793"/>
      <c r="AX157" s="793"/>
      <c r="AY157" s="793"/>
      <c r="AZ157" s="793"/>
      <c r="BA157" s="793"/>
      <c r="BB157" s="793"/>
      <c r="BC157" s="793"/>
      <c r="BD157" s="793"/>
      <c r="BE157" s="793"/>
      <c r="BF157" s="793"/>
      <c r="BG157" s="6"/>
    </row>
    <row r="158" spans="1:59" ht="15.75" customHeight="1">
      <c r="B158" s="9"/>
      <c r="C158" s="45"/>
      <c r="D158" s="280" t="s">
        <v>22</v>
      </c>
      <c r="E158" s="566"/>
      <c r="F158" s="566"/>
      <c r="G158" s="566"/>
      <c r="H158" s="566"/>
      <c r="I158" s="566"/>
      <c r="J158" s="566"/>
      <c r="K158" s="794"/>
      <c r="L158" s="289" t="s">
        <v>23</v>
      </c>
      <c r="M158" s="250"/>
      <c r="N158" s="250"/>
      <c r="O158" s="250"/>
      <c r="P158" s="250"/>
      <c r="Q158" s="250"/>
      <c r="R158" s="250"/>
      <c r="S158" s="250"/>
      <c r="T158" s="250"/>
      <c r="U158" s="250"/>
      <c r="V158" s="250"/>
      <c r="W158" s="250"/>
      <c r="X158" s="250"/>
      <c r="Y158" s="250"/>
      <c r="Z158" s="290"/>
      <c r="AA158" s="732" t="s">
        <v>26</v>
      </c>
      <c r="AB158" s="801"/>
      <c r="AC158" s="801"/>
      <c r="AD158" s="801"/>
      <c r="AE158" s="801"/>
      <c r="AF158" s="802"/>
      <c r="AG158" s="732" t="s">
        <v>27</v>
      </c>
      <c r="AH158" s="801"/>
      <c r="AI158" s="801"/>
      <c r="AJ158" s="801"/>
      <c r="AK158" s="801"/>
      <c r="AL158" s="802"/>
      <c r="AM158" s="807" t="s">
        <v>28</v>
      </c>
      <c r="AN158" s="807"/>
      <c r="AO158" s="807"/>
      <c r="AP158" s="807"/>
      <c r="AQ158" s="807"/>
      <c r="AR158" s="808" t="s">
        <v>29</v>
      </c>
      <c r="AS158" s="808"/>
      <c r="AT158" s="808"/>
      <c r="AU158" s="808"/>
      <c r="AV158" s="808"/>
      <c r="AW158" s="809" t="s">
        <v>199</v>
      </c>
      <c r="AX158" s="810"/>
      <c r="AY158" s="810"/>
      <c r="AZ158" s="810"/>
      <c r="BA158" s="810"/>
      <c r="BB158" s="810"/>
      <c r="BC158" s="810"/>
      <c r="BD158" s="810"/>
      <c r="BE158" s="811"/>
    </row>
    <row r="159" spans="1:59" ht="15.75" customHeight="1">
      <c r="B159" s="9"/>
      <c r="C159" s="45"/>
      <c r="D159" s="568"/>
      <c r="E159" s="468"/>
      <c r="F159" s="468"/>
      <c r="G159" s="468"/>
      <c r="H159" s="468"/>
      <c r="I159" s="468"/>
      <c r="J159" s="468"/>
      <c r="K159" s="469"/>
      <c r="L159" s="798"/>
      <c r="M159" s="799"/>
      <c r="N159" s="799"/>
      <c r="O159" s="799"/>
      <c r="P159" s="799"/>
      <c r="Q159" s="799"/>
      <c r="R159" s="799"/>
      <c r="S159" s="799"/>
      <c r="T159" s="799"/>
      <c r="U159" s="799"/>
      <c r="V159" s="799"/>
      <c r="W159" s="799"/>
      <c r="X159" s="799"/>
      <c r="Y159" s="799"/>
      <c r="Z159" s="800"/>
      <c r="AA159" s="803"/>
      <c r="AB159" s="346"/>
      <c r="AC159" s="346"/>
      <c r="AD159" s="346"/>
      <c r="AE159" s="346"/>
      <c r="AF159" s="347"/>
      <c r="AG159" s="803"/>
      <c r="AH159" s="346"/>
      <c r="AI159" s="346"/>
      <c r="AJ159" s="346"/>
      <c r="AK159" s="346"/>
      <c r="AL159" s="347"/>
      <c r="AM159" s="807"/>
      <c r="AN159" s="807"/>
      <c r="AO159" s="807"/>
      <c r="AP159" s="807"/>
      <c r="AQ159" s="807"/>
      <c r="AR159" s="808"/>
      <c r="AS159" s="808"/>
      <c r="AT159" s="808"/>
      <c r="AU159" s="808"/>
      <c r="AV159" s="808"/>
      <c r="AW159" s="812"/>
      <c r="AX159" s="813"/>
      <c r="AY159" s="813"/>
      <c r="AZ159" s="813"/>
      <c r="BA159" s="813"/>
      <c r="BB159" s="813"/>
      <c r="BC159" s="813"/>
      <c r="BD159" s="813"/>
      <c r="BE159" s="814"/>
    </row>
    <row r="160" spans="1:59" ht="15.75" customHeight="1">
      <c r="B160" s="9"/>
      <c r="C160" s="45"/>
      <c r="D160" s="795"/>
      <c r="E160" s="796"/>
      <c r="F160" s="796"/>
      <c r="G160" s="796"/>
      <c r="H160" s="796"/>
      <c r="I160" s="796"/>
      <c r="J160" s="796"/>
      <c r="K160" s="797"/>
      <c r="L160" s="815" t="s">
        <v>200</v>
      </c>
      <c r="M160" s="816"/>
      <c r="N160" s="816"/>
      <c r="O160" s="816"/>
      <c r="P160" s="816"/>
      <c r="Q160" s="816"/>
      <c r="R160" s="816"/>
      <c r="S160" s="816"/>
      <c r="T160" s="816"/>
      <c r="U160" s="816"/>
      <c r="V160" s="816"/>
      <c r="W160" s="816"/>
      <c r="X160" s="816"/>
      <c r="Y160" s="816"/>
      <c r="Z160" s="817"/>
      <c r="AA160" s="804"/>
      <c r="AB160" s="805"/>
      <c r="AC160" s="805"/>
      <c r="AD160" s="805"/>
      <c r="AE160" s="805"/>
      <c r="AF160" s="806"/>
      <c r="AG160" s="804"/>
      <c r="AH160" s="805"/>
      <c r="AI160" s="805"/>
      <c r="AJ160" s="805"/>
      <c r="AK160" s="805"/>
      <c r="AL160" s="806"/>
      <c r="AM160" s="807"/>
      <c r="AN160" s="807"/>
      <c r="AO160" s="807"/>
      <c r="AP160" s="807"/>
      <c r="AQ160" s="807"/>
      <c r="AR160" s="808"/>
      <c r="AS160" s="808"/>
      <c r="AT160" s="808"/>
      <c r="AU160" s="808"/>
      <c r="AV160" s="808"/>
      <c r="AW160" s="818" t="s">
        <v>30</v>
      </c>
      <c r="AX160" s="778"/>
      <c r="AY160" s="778" t="s">
        <v>201</v>
      </c>
      <c r="AZ160" s="778"/>
      <c r="BA160" s="778"/>
      <c r="BB160" s="778"/>
      <c r="BC160" s="778"/>
      <c r="BD160" s="778"/>
      <c r="BE160" s="779"/>
    </row>
    <row r="161" spans="2:57" ht="15.75" customHeight="1">
      <c r="B161" s="9"/>
      <c r="C161" s="45"/>
      <c r="D161" s="49"/>
      <c r="E161" s="50"/>
      <c r="F161" s="50"/>
      <c r="G161" s="50"/>
      <c r="H161" s="50"/>
      <c r="I161" s="50"/>
      <c r="J161" s="50"/>
      <c r="K161" s="51"/>
      <c r="L161" s="1487" t="s">
        <v>202</v>
      </c>
      <c r="M161" s="1488"/>
      <c r="N161" s="1488"/>
      <c r="O161" s="1488"/>
      <c r="P161" s="1488"/>
      <c r="Q161" s="1488"/>
      <c r="R161" s="1488"/>
      <c r="S161" s="1488"/>
      <c r="T161" s="1488"/>
      <c r="U161" s="1488"/>
      <c r="V161" s="1488"/>
      <c r="W161" s="1488"/>
      <c r="X161" s="1488"/>
      <c r="Y161" s="1488"/>
      <c r="Z161" s="1489"/>
      <c r="AA161" s="1493" t="s">
        <v>203</v>
      </c>
      <c r="AB161" s="1494"/>
      <c r="AC161" s="1494"/>
      <c r="AD161" s="1494"/>
      <c r="AE161" s="1494"/>
      <c r="AF161" s="1495"/>
      <c r="AG161" s="1502">
        <v>6</v>
      </c>
      <c r="AH161" s="1503"/>
      <c r="AI161" s="1503"/>
      <c r="AJ161" s="1503"/>
      <c r="AK161" s="1503"/>
      <c r="AL161" s="1504"/>
      <c r="AM161" s="1511">
        <v>20</v>
      </c>
      <c r="AN161" s="1512"/>
      <c r="AO161" s="1512"/>
      <c r="AP161" s="1512"/>
      <c r="AQ161" s="1513"/>
      <c r="AR161" s="1520">
        <f>AG161*AM161</f>
        <v>120</v>
      </c>
      <c r="AS161" s="1520"/>
      <c r="AT161" s="1520"/>
      <c r="AU161" s="1520"/>
      <c r="AV161" s="1520"/>
      <c r="AW161" s="1521"/>
      <c r="AX161" s="1522"/>
      <c r="AY161" s="1527"/>
      <c r="AZ161" s="1527"/>
      <c r="BA161" s="1527"/>
      <c r="BB161" s="1527"/>
      <c r="BC161" s="1527"/>
      <c r="BD161" s="1527"/>
      <c r="BE161" s="1528"/>
    </row>
    <row r="162" spans="2:57" ht="15.75" customHeight="1">
      <c r="B162" s="9"/>
      <c r="C162" s="45"/>
      <c r="D162" s="52"/>
      <c r="E162" s="53"/>
      <c r="F162" s="53"/>
      <c r="G162" s="53"/>
      <c r="H162" s="53"/>
      <c r="I162" s="53"/>
      <c r="J162" s="53"/>
      <c r="K162" s="54"/>
      <c r="L162" s="1490"/>
      <c r="M162" s="1491"/>
      <c r="N162" s="1491"/>
      <c r="O162" s="1491"/>
      <c r="P162" s="1491"/>
      <c r="Q162" s="1491"/>
      <c r="R162" s="1491"/>
      <c r="S162" s="1491"/>
      <c r="T162" s="1491"/>
      <c r="U162" s="1491"/>
      <c r="V162" s="1491"/>
      <c r="W162" s="1491"/>
      <c r="X162" s="1491"/>
      <c r="Y162" s="1491"/>
      <c r="Z162" s="1492"/>
      <c r="AA162" s="1496"/>
      <c r="AB162" s="1497"/>
      <c r="AC162" s="1497"/>
      <c r="AD162" s="1497"/>
      <c r="AE162" s="1497"/>
      <c r="AF162" s="1498"/>
      <c r="AG162" s="1505"/>
      <c r="AH162" s="1506"/>
      <c r="AI162" s="1506"/>
      <c r="AJ162" s="1506"/>
      <c r="AK162" s="1506"/>
      <c r="AL162" s="1507"/>
      <c r="AM162" s="1514"/>
      <c r="AN162" s="1515"/>
      <c r="AO162" s="1515"/>
      <c r="AP162" s="1515"/>
      <c r="AQ162" s="1516"/>
      <c r="AR162" s="1520"/>
      <c r="AS162" s="1520"/>
      <c r="AT162" s="1520"/>
      <c r="AU162" s="1520"/>
      <c r="AV162" s="1520"/>
      <c r="AW162" s="1523"/>
      <c r="AX162" s="1524"/>
      <c r="AY162" s="1529"/>
      <c r="AZ162" s="1529"/>
      <c r="BA162" s="1529"/>
      <c r="BB162" s="1529"/>
      <c r="BC162" s="1529"/>
      <c r="BD162" s="1529"/>
      <c r="BE162" s="1530"/>
    </row>
    <row r="163" spans="2:57" ht="15.75" customHeight="1">
      <c r="B163" s="9"/>
      <c r="C163" s="45"/>
      <c r="D163" s="55" t="s">
        <v>204</v>
      </c>
      <c r="E163" s="1482" t="s">
        <v>205</v>
      </c>
      <c r="F163" s="1482"/>
      <c r="G163" s="1482"/>
      <c r="H163" s="1482"/>
      <c r="I163" s="1482"/>
      <c r="J163" s="1482"/>
      <c r="K163" s="1483"/>
      <c r="L163" s="1484" t="s">
        <v>206</v>
      </c>
      <c r="M163" s="1485"/>
      <c r="N163" s="1485"/>
      <c r="O163" s="1485"/>
      <c r="P163" s="1485"/>
      <c r="Q163" s="1485"/>
      <c r="R163" s="1485"/>
      <c r="S163" s="1485"/>
      <c r="T163" s="1485"/>
      <c r="U163" s="1485"/>
      <c r="V163" s="1485"/>
      <c r="W163" s="1485"/>
      <c r="X163" s="1485"/>
      <c r="Y163" s="1485"/>
      <c r="Z163" s="1486"/>
      <c r="AA163" s="1499"/>
      <c r="AB163" s="1500"/>
      <c r="AC163" s="1500"/>
      <c r="AD163" s="1500"/>
      <c r="AE163" s="1500"/>
      <c r="AF163" s="1501"/>
      <c r="AG163" s="1508"/>
      <c r="AH163" s="1509"/>
      <c r="AI163" s="1509"/>
      <c r="AJ163" s="1509"/>
      <c r="AK163" s="1509"/>
      <c r="AL163" s="1510"/>
      <c r="AM163" s="1517"/>
      <c r="AN163" s="1518"/>
      <c r="AO163" s="1518"/>
      <c r="AP163" s="1518"/>
      <c r="AQ163" s="1519"/>
      <c r="AR163" s="1520"/>
      <c r="AS163" s="1520"/>
      <c r="AT163" s="1520"/>
      <c r="AU163" s="1520"/>
      <c r="AV163" s="1520"/>
      <c r="AW163" s="1525"/>
      <c r="AX163" s="1526"/>
      <c r="AY163" s="1531"/>
      <c r="AZ163" s="1531"/>
      <c r="BA163" s="1531"/>
      <c r="BB163" s="1531"/>
      <c r="BC163" s="1531"/>
      <c r="BD163" s="1531"/>
      <c r="BE163" s="1532"/>
    </row>
    <row r="164" spans="2:57" ht="15.75" customHeight="1">
      <c r="B164" s="9"/>
      <c r="C164" s="45"/>
      <c r="D164" s="49"/>
      <c r="E164" s="50"/>
      <c r="F164" s="50"/>
      <c r="G164" s="50"/>
      <c r="H164" s="50"/>
      <c r="I164" s="50"/>
      <c r="J164" s="50"/>
      <c r="K164" s="51"/>
      <c r="L164" s="1487" t="s">
        <v>207</v>
      </c>
      <c r="M164" s="1488"/>
      <c r="N164" s="1488"/>
      <c r="O164" s="1488"/>
      <c r="P164" s="1488"/>
      <c r="Q164" s="1488"/>
      <c r="R164" s="1488"/>
      <c r="S164" s="1488"/>
      <c r="T164" s="1488"/>
      <c r="U164" s="1488"/>
      <c r="V164" s="1488"/>
      <c r="W164" s="1488"/>
      <c r="X164" s="1488"/>
      <c r="Y164" s="1488"/>
      <c r="Z164" s="1489"/>
      <c r="AA164" s="1493" t="s">
        <v>208</v>
      </c>
      <c r="AB164" s="1494"/>
      <c r="AC164" s="1494"/>
      <c r="AD164" s="1494"/>
      <c r="AE164" s="1494"/>
      <c r="AF164" s="1495"/>
      <c r="AG164" s="1502">
        <v>6</v>
      </c>
      <c r="AH164" s="1503"/>
      <c r="AI164" s="1503"/>
      <c r="AJ164" s="1503"/>
      <c r="AK164" s="1503"/>
      <c r="AL164" s="1504"/>
      <c r="AM164" s="1511">
        <v>20</v>
      </c>
      <c r="AN164" s="1512"/>
      <c r="AO164" s="1512"/>
      <c r="AP164" s="1512"/>
      <c r="AQ164" s="1513"/>
      <c r="AR164" s="1520">
        <f>AG164*AM164</f>
        <v>120</v>
      </c>
      <c r="AS164" s="1520"/>
      <c r="AT164" s="1520"/>
      <c r="AU164" s="1520"/>
      <c r="AV164" s="1520"/>
      <c r="AW164" s="1521"/>
      <c r="AX164" s="1522"/>
      <c r="AY164" s="1527"/>
      <c r="AZ164" s="1527"/>
      <c r="BA164" s="1527"/>
      <c r="BB164" s="1527"/>
      <c r="BC164" s="1527"/>
      <c r="BD164" s="1527"/>
      <c r="BE164" s="1528"/>
    </row>
    <row r="165" spans="2:57" ht="15.75" customHeight="1">
      <c r="B165" s="9"/>
      <c r="C165" s="45"/>
      <c r="D165" s="52"/>
      <c r="E165" s="53"/>
      <c r="F165" s="53"/>
      <c r="G165" s="53"/>
      <c r="H165" s="53"/>
      <c r="I165" s="53"/>
      <c r="J165" s="53"/>
      <c r="K165" s="54"/>
      <c r="L165" s="1490"/>
      <c r="M165" s="1491"/>
      <c r="N165" s="1491"/>
      <c r="O165" s="1491"/>
      <c r="P165" s="1491"/>
      <c r="Q165" s="1491"/>
      <c r="R165" s="1491"/>
      <c r="S165" s="1491"/>
      <c r="T165" s="1491"/>
      <c r="U165" s="1491"/>
      <c r="V165" s="1491"/>
      <c r="W165" s="1491"/>
      <c r="X165" s="1491"/>
      <c r="Y165" s="1491"/>
      <c r="Z165" s="1492"/>
      <c r="AA165" s="1496"/>
      <c r="AB165" s="1497"/>
      <c r="AC165" s="1497"/>
      <c r="AD165" s="1497"/>
      <c r="AE165" s="1497"/>
      <c r="AF165" s="1498"/>
      <c r="AG165" s="1505"/>
      <c r="AH165" s="1506"/>
      <c r="AI165" s="1506"/>
      <c r="AJ165" s="1506"/>
      <c r="AK165" s="1506"/>
      <c r="AL165" s="1507"/>
      <c r="AM165" s="1514"/>
      <c r="AN165" s="1515"/>
      <c r="AO165" s="1515"/>
      <c r="AP165" s="1515"/>
      <c r="AQ165" s="1516"/>
      <c r="AR165" s="1520"/>
      <c r="AS165" s="1520"/>
      <c r="AT165" s="1520"/>
      <c r="AU165" s="1520"/>
      <c r="AV165" s="1520"/>
      <c r="AW165" s="1523"/>
      <c r="AX165" s="1524"/>
      <c r="AY165" s="1529"/>
      <c r="AZ165" s="1529"/>
      <c r="BA165" s="1529"/>
      <c r="BB165" s="1529"/>
      <c r="BC165" s="1529"/>
      <c r="BD165" s="1529"/>
      <c r="BE165" s="1530"/>
    </row>
    <row r="166" spans="2:57" ht="15.75" customHeight="1">
      <c r="B166" s="9"/>
      <c r="C166" s="45"/>
      <c r="D166" s="55" t="s">
        <v>204</v>
      </c>
      <c r="E166" s="1482" t="s">
        <v>209</v>
      </c>
      <c r="F166" s="1482"/>
      <c r="G166" s="1482"/>
      <c r="H166" s="1482"/>
      <c r="I166" s="1482"/>
      <c r="J166" s="1482"/>
      <c r="K166" s="1483"/>
      <c r="L166" s="1484" t="s">
        <v>210</v>
      </c>
      <c r="M166" s="1485"/>
      <c r="N166" s="1485"/>
      <c r="O166" s="1485"/>
      <c r="P166" s="1485"/>
      <c r="Q166" s="1485"/>
      <c r="R166" s="1485"/>
      <c r="S166" s="1485"/>
      <c r="T166" s="1485"/>
      <c r="U166" s="1485"/>
      <c r="V166" s="1485"/>
      <c r="W166" s="1485"/>
      <c r="X166" s="1485"/>
      <c r="Y166" s="1485"/>
      <c r="Z166" s="1486"/>
      <c r="AA166" s="1499"/>
      <c r="AB166" s="1500"/>
      <c r="AC166" s="1500"/>
      <c r="AD166" s="1500"/>
      <c r="AE166" s="1500"/>
      <c r="AF166" s="1501"/>
      <c r="AG166" s="1508"/>
      <c r="AH166" s="1509"/>
      <c r="AI166" s="1509"/>
      <c r="AJ166" s="1509"/>
      <c r="AK166" s="1509"/>
      <c r="AL166" s="1510"/>
      <c r="AM166" s="1517"/>
      <c r="AN166" s="1518"/>
      <c r="AO166" s="1518"/>
      <c r="AP166" s="1518"/>
      <c r="AQ166" s="1519"/>
      <c r="AR166" s="1520"/>
      <c r="AS166" s="1520"/>
      <c r="AT166" s="1520"/>
      <c r="AU166" s="1520"/>
      <c r="AV166" s="1520"/>
      <c r="AW166" s="1525"/>
      <c r="AX166" s="1526"/>
      <c r="AY166" s="1531"/>
      <c r="AZ166" s="1531"/>
      <c r="BA166" s="1531"/>
      <c r="BB166" s="1531"/>
      <c r="BC166" s="1531"/>
      <c r="BD166" s="1531"/>
      <c r="BE166" s="1532"/>
    </row>
    <row r="167" spans="2:57" ht="15.75" customHeight="1">
      <c r="B167" s="9"/>
      <c r="C167" s="45"/>
      <c r="D167" s="49"/>
      <c r="E167" s="50"/>
      <c r="F167" s="50"/>
      <c r="G167" s="50"/>
      <c r="H167" s="50"/>
      <c r="I167" s="50"/>
      <c r="J167" s="50"/>
      <c r="K167" s="51"/>
      <c r="L167" s="1487" t="s">
        <v>211</v>
      </c>
      <c r="M167" s="1488"/>
      <c r="N167" s="1488"/>
      <c r="O167" s="1488"/>
      <c r="P167" s="1488"/>
      <c r="Q167" s="1488"/>
      <c r="R167" s="1488"/>
      <c r="S167" s="1488"/>
      <c r="T167" s="1488"/>
      <c r="U167" s="1488"/>
      <c r="V167" s="1488"/>
      <c r="W167" s="1488"/>
      <c r="X167" s="1488"/>
      <c r="Y167" s="1488"/>
      <c r="Z167" s="1489"/>
      <c r="AA167" s="1493" t="s">
        <v>195</v>
      </c>
      <c r="AB167" s="1494"/>
      <c r="AC167" s="1494"/>
      <c r="AD167" s="1494"/>
      <c r="AE167" s="1494"/>
      <c r="AF167" s="1495"/>
      <c r="AG167" s="1502">
        <v>6</v>
      </c>
      <c r="AH167" s="1503"/>
      <c r="AI167" s="1503"/>
      <c r="AJ167" s="1503"/>
      <c r="AK167" s="1503"/>
      <c r="AL167" s="1504"/>
      <c r="AM167" s="1511">
        <v>20</v>
      </c>
      <c r="AN167" s="1512"/>
      <c r="AO167" s="1512"/>
      <c r="AP167" s="1512"/>
      <c r="AQ167" s="1513"/>
      <c r="AR167" s="1520">
        <f>AG167*AM167</f>
        <v>120</v>
      </c>
      <c r="AS167" s="1520"/>
      <c r="AT167" s="1520"/>
      <c r="AU167" s="1520"/>
      <c r="AV167" s="1520"/>
      <c r="AW167" s="1521"/>
      <c r="AX167" s="1522"/>
      <c r="AY167" s="1527"/>
      <c r="AZ167" s="1527"/>
      <c r="BA167" s="1527"/>
      <c r="BB167" s="1527"/>
      <c r="BC167" s="1527"/>
      <c r="BD167" s="1527"/>
      <c r="BE167" s="1528"/>
    </row>
    <row r="168" spans="2:57" ht="15.75" customHeight="1">
      <c r="B168" s="9"/>
      <c r="C168" s="45"/>
      <c r="D168" s="52"/>
      <c r="E168" s="53"/>
      <c r="F168" s="53"/>
      <c r="G168" s="53"/>
      <c r="H168" s="53"/>
      <c r="I168" s="53"/>
      <c r="J168" s="53"/>
      <c r="K168" s="54"/>
      <c r="L168" s="1490"/>
      <c r="M168" s="1491"/>
      <c r="N168" s="1491"/>
      <c r="O168" s="1491"/>
      <c r="P168" s="1491"/>
      <c r="Q168" s="1491"/>
      <c r="R168" s="1491"/>
      <c r="S168" s="1491"/>
      <c r="T168" s="1491"/>
      <c r="U168" s="1491"/>
      <c r="V168" s="1491"/>
      <c r="W168" s="1491"/>
      <c r="X168" s="1491"/>
      <c r="Y168" s="1491"/>
      <c r="Z168" s="1492"/>
      <c r="AA168" s="1496"/>
      <c r="AB168" s="1497"/>
      <c r="AC168" s="1497"/>
      <c r="AD168" s="1497"/>
      <c r="AE168" s="1497"/>
      <c r="AF168" s="1498"/>
      <c r="AG168" s="1505"/>
      <c r="AH168" s="1506"/>
      <c r="AI168" s="1506"/>
      <c r="AJ168" s="1506"/>
      <c r="AK168" s="1506"/>
      <c r="AL168" s="1507"/>
      <c r="AM168" s="1514"/>
      <c r="AN168" s="1515"/>
      <c r="AO168" s="1515"/>
      <c r="AP168" s="1515"/>
      <c r="AQ168" s="1516"/>
      <c r="AR168" s="1520"/>
      <c r="AS168" s="1520"/>
      <c r="AT168" s="1520"/>
      <c r="AU168" s="1520"/>
      <c r="AV168" s="1520"/>
      <c r="AW168" s="1523"/>
      <c r="AX168" s="1524"/>
      <c r="AY168" s="1529"/>
      <c r="AZ168" s="1529"/>
      <c r="BA168" s="1529"/>
      <c r="BB168" s="1529"/>
      <c r="BC168" s="1529"/>
      <c r="BD168" s="1529"/>
      <c r="BE168" s="1530"/>
    </row>
    <row r="169" spans="2:57" ht="15.75" customHeight="1">
      <c r="B169" s="9"/>
      <c r="C169" s="45"/>
      <c r="D169" s="55" t="s">
        <v>204</v>
      </c>
      <c r="E169" s="1482" t="s">
        <v>205</v>
      </c>
      <c r="F169" s="1482"/>
      <c r="G169" s="1482"/>
      <c r="H169" s="1482"/>
      <c r="I169" s="1482"/>
      <c r="J169" s="1482"/>
      <c r="K169" s="1483"/>
      <c r="L169" s="1484" t="s">
        <v>206</v>
      </c>
      <c r="M169" s="1485"/>
      <c r="N169" s="1485"/>
      <c r="O169" s="1485"/>
      <c r="P169" s="1485"/>
      <c r="Q169" s="1485"/>
      <c r="R169" s="1485"/>
      <c r="S169" s="1485"/>
      <c r="T169" s="1485"/>
      <c r="U169" s="1485"/>
      <c r="V169" s="1485"/>
      <c r="W169" s="1485"/>
      <c r="X169" s="1485"/>
      <c r="Y169" s="1485"/>
      <c r="Z169" s="1486"/>
      <c r="AA169" s="1499"/>
      <c r="AB169" s="1500"/>
      <c r="AC169" s="1500"/>
      <c r="AD169" s="1500"/>
      <c r="AE169" s="1500"/>
      <c r="AF169" s="1501"/>
      <c r="AG169" s="1508"/>
      <c r="AH169" s="1509"/>
      <c r="AI169" s="1509"/>
      <c r="AJ169" s="1509"/>
      <c r="AK169" s="1509"/>
      <c r="AL169" s="1510"/>
      <c r="AM169" s="1517"/>
      <c r="AN169" s="1518"/>
      <c r="AO169" s="1518"/>
      <c r="AP169" s="1518"/>
      <c r="AQ169" s="1519"/>
      <c r="AR169" s="1520"/>
      <c r="AS169" s="1520"/>
      <c r="AT169" s="1520"/>
      <c r="AU169" s="1520"/>
      <c r="AV169" s="1520"/>
      <c r="AW169" s="1525"/>
      <c r="AX169" s="1526"/>
      <c r="AY169" s="1531"/>
      <c r="AZ169" s="1531"/>
      <c r="BA169" s="1531"/>
      <c r="BB169" s="1531"/>
      <c r="BC169" s="1531"/>
      <c r="BD169" s="1531"/>
      <c r="BE169" s="1532"/>
    </row>
    <row r="170" spans="2:57" ht="15.75" customHeight="1">
      <c r="B170" s="9"/>
      <c r="C170" s="45"/>
      <c r="D170" s="49"/>
      <c r="E170" s="50"/>
      <c r="F170" s="50"/>
      <c r="G170" s="50"/>
      <c r="H170" s="50"/>
      <c r="I170" s="50"/>
      <c r="J170" s="50"/>
      <c r="K170" s="51"/>
      <c r="L170" s="1487" t="s">
        <v>211</v>
      </c>
      <c r="M170" s="1488"/>
      <c r="N170" s="1488"/>
      <c r="O170" s="1488"/>
      <c r="P170" s="1488"/>
      <c r="Q170" s="1488"/>
      <c r="R170" s="1488"/>
      <c r="S170" s="1488"/>
      <c r="T170" s="1488"/>
      <c r="U170" s="1488"/>
      <c r="V170" s="1488"/>
      <c r="W170" s="1488"/>
      <c r="X170" s="1488"/>
      <c r="Y170" s="1488"/>
      <c r="Z170" s="1489"/>
      <c r="AA170" s="1493" t="s">
        <v>195</v>
      </c>
      <c r="AB170" s="1494"/>
      <c r="AC170" s="1494"/>
      <c r="AD170" s="1494"/>
      <c r="AE170" s="1494"/>
      <c r="AF170" s="1495"/>
      <c r="AG170" s="1502">
        <v>5</v>
      </c>
      <c r="AH170" s="1503"/>
      <c r="AI170" s="1503"/>
      <c r="AJ170" s="1503"/>
      <c r="AK170" s="1503"/>
      <c r="AL170" s="1504"/>
      <c r="AM170" s="1511">
        <v>16</v>
      </c>
      <c r="AN170" s="1512"/>
      <c r="AO170" s="1512"/>
      <c r="AP170" s="1512"/>
      <c r="AQ170" s="1513"/>
      <c r="AR170" s="1520">
        <f>AG170*AM170</f>
        <v>80</v>
      </c>
      <c r="AS170" s="1520"/>
      <c r="AT170" s="1520"/>
      <c r="AU170" s="1520"/>
      <c r="AV170" s="1520"/>
      <c r="AW170" s="1521"/>
      <c r="AX170" s="1522"/>
      <c r="AY170" s="1527"/>
      <c r="AZ170" s="1527"/>
      <c r="BA170" s="1527"/>
      <c r="BB170" s="1527"/>
      <c r="BC170" s="1527"/>
      <c r="BD170" s="1527"/>
      <c r="BE170" s="1528"/>
    </row>
    <row r="171" spans="2:57" ht="15.75" customHeight="1">
      <c r="B171" s="9"/>
      <c r="C171" s="45"/>
      <c r="D171" s="52"/>
      <c r="E171" s="53"/>
      <c r="F171" s="53"/>
      <c r="G171" s="53"/>
      <c r="H171" s="53"/>
      <c r="I171" s="53"/>
      <c r="J171" s="53"/>
      <c r="K171" s="54"/>
      <c r="L171" s="1490"/>
      <c r="M171" s="1491"/>
      <c r="N171" s="1491"/>
      <c r="O171" s="1491"/>
      <c r="P171" s="1491"/>
      <c r="Q171" s="1491"/>
      <c r="R171" s="1491"/>
      <c r="S171" s="1491"/>
      <c r="T171" s="1491"/>
      <c r="U171" s="1491"/>
      <c r="V171" s="1491"/>
      <c r="W171" s="1491"/>
      <c r="X171" s="1491"/>
      <c r="Y171" s="1491"/>
      <c r="Z171" s="1492"/>
      <c r="AA171" s="1496"/>
      <c r="AB171" s="1497"/>
      <c r="AC171" s="1497"/>
      <c r="AD171" s="1497"/>
      <c r="AE171" s="1497"/>
      <c r="AF171" s="1498"/>
      <c r="AG171" s="1505"/>
      <c r="AH171" s="1506"/>
      <c r="AI171" s="1506"/>
      <c r="AJ171" s="1506"/>
      <c r="AK171" s="1506"/>
      <c r="AL171" s="1507"/>
      <c r="AM171" s="1514"/>
      <c r="AN171" s="1515"/>
      <c r="AO171" s="1515"/>
      <c r="AP171" s="1515"/>
      <c r="AQ171" s="1516"/>
      <c r="AR171" s="1520"/>
      <c r="AS171" s="1520"/>
      <c r="AT171" s="1520"/>
      <c r="AU171" s="1520"/>
      <c r="AV171" s="1520"/>
      <c r="AW171" s="1523"/>
      <c r="AX171" s="1524"/>
      <c r="AY171" s="1529"/>
      <c r="AZ171" s="1529"/>
      <c r="BA171" s="1529"/>
      <c r="BB171" s="1529"/>
      <c r="BC171" s="1529"/>
      <c r="BD171" s="1529"/>
      <c r="BE171" s="1530"/>
    </row>
    <row r="172" spans="2:57" ht="15.75" customHeight="1">
      <c r="B172" s="9"/>
      <c r="C172" s="45"/>
      <c r="D172" s="55" t="s">
        <v>204</v>
      </c>
      <c r="E172" s="1482" t="s">
        <v>205</v>
      </c>
      <c r="F172" s="1482"/>
      <c r="G172" s="1482"/>
      <c r="H172" s="1482"/>
      <c r="I172" s="1482"/>
      <c r="J172" s="1482"/>
      <c r="K172" s="1483"/>
      <c r="L172" s="1484" t="s">
        <v>206</v>
      </c>
      <c r="M172" s="1485"/>
      <c r="N172" s="1485"/>
      <c r="O172" s="1485"/>
      <c r="P172" s="1485"/>
      <c r="Q172" s="1485"/>
      <c r="R172" s="1485"/>
      <c r="S172" s="1485"/>
      <c r="T172" s="1485"/>
      <c r="U172" s="1485"/>
      <c r="V172" s="1485"/>
      <c r="W172" s="1485"/>
      <c r="X172" s="1485"/>
      <c r="Y172" s="1485"/>
      <c r="Z172" s="1486"/>
      <c r="AA172" s="1499"/>
      <c r="AB172" s="1500"/>
      <c r="AC172" s="1500"/>
      <c r="AD172" s="1500"/>
      <c r="AE172" s="1500"/>
      <c r="AF172" s="1501"/>
      <c r="AG172" s="1508"/>
      <c r="AH172" s="1509"/>
      <c r="AI172" s="1509"/>
      <c r="AJ172" s="1509"/>
      <c r="AK172" s="1509"/>
      <c r="AL172" s="1510"/>
      <c r="AM172" s="1517"/>
      <c r="AN172" s="1518"/>
      <c r="AO172" s="1518"/>
      <c r="AP172" s="1518"/>
      <c r="AQ172" s="1519"/>
      <c r="AR172" s="1520"/>
      <c r="AS172" s="1520"/>
      <c r="AT172" s="1520"/>
      <c r="AU172" s="1520"/>
      <c r="AV172" s="1520"/>
      <c r="AW172" s="1525"/>
      <c r="AX172" s="1526"/>
      <c r="AY172" s="1531"/>
      <c r="AZ172" s="1531"/>
      <c r="BA172" s="1531"/>
      <c r="BB172" s="1531"/>
      <c r="BC172" s="1531"/>
      <c r="BD172" s="1531"/>
      <c r="BE172" s="1532"/>
    </row>
    <row r="173" spans="2:57" ht="15.75" customHeight="1">
      <c r="B173" s="9"/>
      <c r="C173" s="45"/>
      <c r="D173" s="49"/>
      <c r="E173" s="50"/>
      <c r="F173" s="50"/>
      <c r="G173" s="50"/>
      <c r="H173" s="50"/>
      <c r="I173" s="50"/>
      <c r="J173" s="50"/>
      <c r="K173" s="51"/>
      <c r="L173" s="1487" t="s">
        <v>211</v>
      </c>
      <c r="M173" s="1488"/>
      <c r="N173" s="1488"/>
      <c r="O173" s="1488"/>
      <c r="P173" s="1488"/>
      <c r="Q173" s="1488"/>
      <c r="R173" s="1488"/>
      <c r="S173" s="1488"/>
      <c r="T173" s="1488"/>
      <c r="U173" s="1488"/>
      <c r="V173" s="1488"/>
      <c r="W173" s="1488"/>
      <c r="X173" s="1488"/>
      <c r="Y173" s="1488"/>
      <c r="Z173" s="1489"/>
      <c r="AA173" s="1493" t="s">
        <v>195</v>
      </c>
      <c r="AB173" s="1494"/>
      <c r="AC173" s="1494"/>
      <c r="AD173" s="1494"/>
      <c r="AE173" s="1494"/>
      <c r="AF173" s="1495"/>
      <c r="AG173" s="1502">
        <v>4</v>
      </c>
      <c r="AH173" s="1503"/>
      <c r="AI173" s="1503"/>
      <c r="AJ173" s="1503"/>
      <c r="AK173" s="1503"/>
      <c r="AL173" s="1504"/>
      <c r="AM173" s="1511">
        <v>16</v>
      </c>
      <c r="AN173" s="1512"/>
      <c r="AO173" s="1512"/>
      <c r="AP173" s="1512"/>
      <c r="AQ173" s="1513"/>
      <c r="AR173" s="1520">
        <f>AG173*AM173</f>
        <v>64</v>
      </c>
      <c r="AS173" s="1520"/>
      <c r="AT173" s="1520"/>
      <c r="AU173" s="1520"/>
      <c r="AV173" s="1520"/>
      <c r="AW173" s="1521"/>
      <c r="AX173" s="1522"/>
      <c r="AY173" s="1527" t="s">
        <v>85</v>
      </c>
      <c r="AZ173" s="1527"/>
      <c r="BA173" s="1527"/>
      <c r="BB173" s="1527"/>
      <c r="BC173" s="1527"/>
      <c r="BD173" s="1527"/>
      <c r="BE173" s="1528"/>
    </row>
    <row r="174" spans="2:57" ht="15.75" customHeight="1">
      <c r="B174" s="9"/>
      <c r="C174" s="45"/>
      <c r="D174" s="52"/>
      <c r="E174" s="53"/>
      <c r="F174" s="53"/>
      <c r="G174" s="53"/>
      <c r="H174" s="53"/>
      <c r="I174" s="53"/>
      <c r="J174" s="53"/>
      <c r="K174" s="54"/>
      <c r="L174" s="1490"/>
      <c r="M174" s="1491"/>
      <c r="N174" s="1491"/>
      <c r="O174" s="1491"/>
      <c r="P174" s="1491"/>
      <c r="Q174" s="1491"/>
      <c r="R174" s="1491"/>
      <c r="S174" s="1491"/>
      <c r="T174" s="1491"/>
      <c r="U174" s="1491"/>
      <c r="V174" s="1491"/>
      <c r="W174" s="1491"/>
      <c r="X174" s="1491"/>
      <c r="Y174" s="1491"/>
      <c r="Z174" s="1492"/>
      <c r="AA174" s="1496"/>
      <c r="AB174" s="1497"/>
      <c r="AC174" s="1497"/>
      <c r="AD174" s="1497"/>
      <c r="AE174" s="1497"/>
      <c r="AF174" s="1498"/>
      <c r="AG174" s="1505"/>
      <c r="AH174" s="1506"/>
      <c r="AI174" s="1506"/>
      <c r="AJ174" s="1506"/>
      <c r="AK174" s="1506"/>
      <c r="AL174" s="1507"/>
      <c r="AM174" s="1514"/>
      <c r="AN174" s="1515"/>
      <c r="AO174" s="1515"/>
      <c r="AP174" s="1515"/>
      <c r="AQ174" s="1516"/>
      <c r="AR174" s="1520"/>
      <c r="AS174" s="1520"/>
      <c r="AT174" s="1520"/>
      <c r="AU174" s="1520"/>
      <c r="AV174" s="1520"/>
      <c r="AW174" s="1523"/>
      <c r="AX174" s="1524"/>
      <c r="AY174" s="1529"/>
      <c r="AZ174" s="1529"/>
      <c r="BA174" s="1529"/>
      <c r="BB174" s="1529"/>
      <c r="BC174" s="1529"/>
      <c r="BD174" s="1529"/>
      <c r="BE174" s="1530"/>
    </row>
    <row r="175" spans="2:57" ht="15.75" customHeight="1">
      <c r="B175" s="9"/>
      <c r="C175" s="45"/>
      <c r="D175" s="55" t="s">
        <v>204</v>
      </c>
      <c r="E175" s="1482" t="s">
        <v>205</v>
      </c>
      <c r="F175" s="1482"/>
      <c r="G175" s="1482"/>
      <c r="H175" s="1482"/>
      <c r="I175" s="1482"/>
      <c r="J175" s="1482"/>
      <c r="K175" s="1483"/>
      <c r="L175" s="1484" t="s">
        <v>206</v>
      </c>
      <c r="M175" s="1485"/>
      <c r="N175" s="1485"/>
      <c r="O175" s="1485"/>
      <c r="P175" s="1485"/>
      <c r="Q175" s="1485"/>
      <c r="R175" s="1485"/>
      <c r="S175" s="1485"/>
      <c r="T175" s="1485"/>
      <c r="U175" s="1485"/>
      <c r="V175" s="1485"/>
      <c r="W175" s="1485"/>
      <c r="X175" s="1485"/>
      <c r="Y175" s="1485"/>
      <c r="Z175" s="1486"/>
      <c r="AA175" s="1499"/>
      <c r="AB175" s="1500"/>
      <c r="AC175" s="1500"/>
      <c r="AD175" s="1500"/>
      <c r="AE175" s="1500"/>
      <c r="AF175" s="1501"/>
      <c r="AG175" s="1508"/>
      <c r="AH175" s="1509"/>
      <c r="AI175" s="1509"/>
      <c r="AJ175" s="1509"/>
      <c r="AK175" s="1509"/>
      <c r="AL175" s="1510"/>
      <c r="AM175" s="1517"/>
      <c r="AN175" s="1518"/>
      <c r="AO175" s="1518"/>
      <c r="AP175" s="1518"/>
      <c r="AQ175" s="1519"/>
      <c r="AR175" s="1520"/>
      <c r="AS175" s="1520"/>
      <c r="AT175" s="1520"/>
      <c r="AU175" s="1520"/>
      <c r="AV175" s="1520"/>
      <c r="AW175" s="1525"/>
      <c r="AX175" s="1526"/>
      <c r="AY175" s="1531"/>
      <c r="AZ175" s="1531"/>
      <c r="BA175" s="1531"/>
      <c r="BB175" s="1531"/>
      <c r="BC175" s="1531"/>
      <c r="BD175" s="1531"/>
      <c r="BE175" s="1532"/>
    </row>
    <row r="176" spans="2:57" ht="15.75" customHeight="1">
      <c r="B176" s="9"/>
      <c r="C176" s="45"/>
      <c r="D176" s="49"/>
      <c r="E176" s="50"/>
      <c r="F176" s="50"/>
      <c r="G176" s="50"/>
      <c r="H176" s="50"/>
      <c r="I176" s="50"/>
      <c r="J176" s="50"/>
      <c r="K176" s="51"/>
      <c r="L176" s="1487" t="s">
        <v>202</v>
      </c>
      <c r="M176" s="1488"/>
      <c r="N176" s="1488"/>
      <c r="O176" s="1488"/>
      <c r="P176" s="1488"/>
      <c r="Q176" s="1488"/>
      <c r="R176" s="1488"/>
      <c r="S176" s="1488"/>
      <c r="T176" s="1488"/>
      <c r="U176" s="1488"/>
      <c r="V176" s="1488"/>
      <c r="W176" s="1488"/>
      <c r="X176" s="1488"/>
      <c r="Y176" s="1488"/>
      <c r="Z176" s="1489"/>
      <c r="AA176" s="1493" t="s">
        <v>195</v>
      </c>
      <c r="AB176" s="1494"/>
      <c r="AC176" s="1494"/>
      <c r="AD176" s="1494"/>
      <c r="AE176" s="1494"/>
      <c r="AF176" s="1495"/>
      <c r="AG176" s="1502">
        <v>5</v>
      </c>
      <c r="AH176" s="1503"/>
      <c r="AI176" s="1503"/>
      <c r="AJ176" s="1503"/>
      <c r="AK176" s="1503"/>
      <c r="AL176" s="1504"/>
      <c r="AM176" s="1511">
        <v>16</v>
      </c>
      <c r="AN176" s="1512"/>
      <c r="AO176" s="1512"/>
      <c r="AP176" s="1512"/>
      <c r="AQ176" s="1513"/>
      <c r="AR176" s="1520">
        <f>AG176*AM176</f>
        <v>80</v>
      </c>
      <c r="AS176" s="1520"/>
      <c r="AT176" s="1520"/>
      <c r="AU176" s="1520"/>
      <c r="AV176" s="1520"/>
      <c r="AW176" s="1521"/>
      <c r="AX176" s="1522"/>
      <c r="AY176" s="1527"/>
      <c r="AZ176" s="1527"/>
      <c r="BA176" s="1527"/>
      <c r="BB176" s="1527"/>
      <c r="BC176" s="1527"/>
      <c r="BD176" s="1527"/>
      <c r="BE176" s="1528"/>
    </row>
    <row r="177" spans="2:57" ht="15.75" customHeight="1">
      <c r="B177" s="9"/>
      <c r="C177" s="45"/>
      <c r="D177" s="52"/>
      <c r="E177" s="53"/>
      <c r="F177" s="53"/>
      <c r="G177" s="53"/>
      <c r="H177" s="53"/>
      <c r="I177" s="53"/>
      <c r="J177" s="53"/>
      <c r="K177" s="54"/>
      <c r="L177" s="1490"/>
      <c r="M177" s="1491"/>
      <c r="N177" s="1491"/>
      <c r="O177" s="1491"/>
      <c r="P177" s="1491"/>
      <c r="Q177" s="1491"/>
      <c r="R177" s="1491"/>
      <c r="S177" s="1491"/>
      <c r="T177" s="1491"/>
      <c r="U177" s="1491"/>
      <c r="V177" s="1491"/>
      <c r="W177" s="1491"/>
      <c r="X177" s="1491"/>
      <c r="Y177" s="1491"/>
      <c r="Z177" s="1492"/>
      <c r="AA177" s="1496"/>
      <c r="AB177" s="1497"/>
      <c r="AC177" s="1497"/>
      <c r="AD177" s="1497"/>
      <c r="AE177" s="1497"/>
      <c r="AF177" s="1498"/>
      <c r="AG177" s="1505"/>
      <c r="AH177" s="1506"/>
      <c r="AI177" s="1506"/>
      <c r="AJ177" s="1506"/>
      <c r="AK177" s="1506"/>
      <c r="AL177" s="1507"/>
      <c r="AM177" s="1514"/>
      <c r="AN177" s="1515"/>
      <c r="AO177" s="1515"/>
      <c r="AP177" s="1515"/>
      <c r="AQ177" s="1516"/>
      <c r="AR177" s="1520"/>
      <c r="AS177" s="1520"/>
      <c r="AT177" s="1520"/>
      <c r="AU177" s="1520"/>
      <c r="AV177" s="1520"/>
      <c r="AW177" s="1523"/>
      <c r="AX177" s="1524"/>
      <c r="AY177" s="1529"/>
      <c r="AZ177" s="1529"/>
      <c r="BA177" s="1529"/>
      <c r="BB177" s="1529"/>
      <c r="BC177" s="1529"/>
      <c r="BD177" s="1529"/>
      <c r="BE177" s="1530"/>
    </row>
    <row r="178" spans="2:57" ht="15.75" customHeight="1">
      <c r="B178" s="9"/>
      <c r="C178" s="45"/>
      <c r="D178" s="55" t="s">
        <v>204</v>
      </c>
      <c r="E178" s="1482" t="s">
        <v>205</v>
      </c>
      <c r="F178" s="1482"/>
      <c r="G178" s="1482"/>
      <c r="H178" s="1482"/>
      <c r="I178" s="1482"/>
      <c r="J178" s="1482"/>
      <c r="K178" s="1483"/>
      <c r="L178" s="1484" t="s">
        <v>206</v>
      </c>
      <c r="M178" s="1485"/>
      <c r="N178" s="1485"/>
      <c r="O178" s="1485"/>
      <c r="P178" s="1485"/>
      <c r="Q178" s="1485"/>
      <c r="R178" s="1485"/>
      <c r="S178" s="1485"/>
      <c r="T178" s="1485"/>
      <c r="U178" s="1485"/>
      <c r="V178" s="1485"/>
      <c r="W178" s="1485"/>
      <c r="X178" s="1485"/>
      <c r="Y178" s="1485"/>
      <c r="Z178" s="1486"/>
      <c r="AA178" s="1499"/>
      <c r="AB178" s="1500"/>
      <c r="AC178" s="1500"/>
      <c r="AD178" s="1500"/>
      <c r="AE178" s="1500"/>
      <c r="AF178" s="1501"/>
      <c r="AG178" s="1508"/>
      <c r="AH178" s="1509"/>
      <c r="AI178" s="1509"/>
      <c r="AJ178" s="1509"/>
      <c r="AK178" s="1509"/>
      <c r="AL178" s="1510"/>
      <c r="AM178" s="1517"/>
      <c r="AN178" s="1518"/>
      <c r="AO178" s="1518"/>
      <c r="AP178" s="1518"/>
      <c r="AQ178" s="1519"/>
      <c r="AR178" s="1520"/>
      <c r="AS178" s="1520"/>
      <c r="AT178" s="1520"/>
      <c r="AU178" s="1520"/>
      <c r="AV178" s="1520"/>
      <c r="AW178" s="1525"/>
      <c r="AX178" s="1526"/>
      <c r="AY178" s="1531"/>
      <c r="AZ178" s="1531"/>
      <c r="BA178" s="1531"/>
      <c r="BB178" s="1531"/>
      <c r="BC178" s="1531"/>
      <c r="BD178" s="1531"/>
      <c r="BE178" s="1532"/>
    </row>
    <row r="179" spans="2:57" ht="15.75" customHeight="1">
      <c r="B179" s="9"/>
      <c r="C179" s="45"/>
      <c r="D179" s="49"/>
      <c r="E179" s="50"/>
      <c r="F179" s="50"/>
      <c r="G179" s="50"/>
      <c r="H179" s="50"/>
      <c r="I179" s="50"/>
      <c r="J179" s="50"/>
      <c r="K179" s="51"/>
      <c r="L179" s="1487"/>
      <c r="M179" s="1488"/>
      <c r="N179" s="1488"/>
      <c r="O179" s="1488"/>
      <c r="P179" s="1488"/>
      <c r="Q179" s="1488"/>
      <c r="R179" s="1488"/>
      <c r="S179" s="1488"/>
      <c r="T179" s="1488"/>
      <c r="U179" s="1488"/>
      <c r="V179" s="1488"/>
      <c r="W179" s="1488"/>
      <c r="X179" s="1488"/>
      <c r="Y179" s="1488"/>
      <c r="Z179" s="1489"/>
      <c r="AA179" s="1493"/>
      <c r="AB179" s="1494"/>
      <c r="AC179" s="1494"/>
      <c r="AD179" s="1494"/>
      <c r="AE179" s="1494"/>
      <c r="AF179" s="1495"/>
      <c r="AG179" s="1502"/>
      <c r="AH179" s="1503"/>
      <c r="AI179" s="1503"/>
      <c r="AJ179" s="1503"/>
      <c r="AK179" s="1503"/>
      <c r="AL179" s="1504"/>
      <c r="AM179" s="1511"/>
      <c r="AN179" s="1512"/>
      <c r="AO179" s="1512"/>
      <c r="AP179" s="1512"/>
      <c r="AQ179" s="1513"/>
      <c r="AR179" s="1520">
        <f>AG179*AM179</f>
        <v>0</v>
      </c>
      <c r="AS179" s="1520"/>
      <c r="AT179" s="1520"/>
      <c r="AU179" s="1520"/>
      <c r="AV179" s="1520"/>
      <c r="AW179" s="1521"/>
      <c r="AX179" s="1522"/>
      <c r="AY179" s="1527"/>
      <c r="AZ179" s="1527"/>
      <c r="BA179" s="1527"/>
      <c r="BB179" s="1527"/>
      <c r="BC179" s="1527"/>
      <c r="BD179" s="1527"/>
      <c r="BE179" s="1528"/>
    </row>
    <row r="180" spans="2:57" ht="15.75" customHeight="1">
      <c r="B180" s="9"/>
      <c r="C180" s="45"/>
      <c r="D180" s="52"/>
      <c r="E180" s="53"/>
      <c r="F180" s="53"/>
      <c r="G180" s="53"/>
      <c r="H180" s="53"/>
      <c r="I180" s="53"/>
      <c r="J180" s="53"/>
      <c r="K180" s="54"/>
      <c r="L180" s="1490"/>
      <c r="M180" s="1491"/>
      <c r="N180" s="1491"/>
      <c r="O180" s="1491"/>
      <c r="P180" s="1491"/>
      <c r="Q180" s="1491"/>
      <c r="R180" s="1491"/>
      <c r="S180" s="1491"/>
      <c r="T180" s="1491"/>
      <c r="U180" s="1491"/>
      <c r="V180" s="1491"/>
      <c r="W180" s="1491"/>
      <c r="X180" s="1491"/>
      <c r="Y180" s="1491"/>
      <c r="Z180" s="1492"/>
      <c r="AA180" s="1496"/>
      <c r="AB180" s="1497"/>
      <c r="AC180" s="1497"/>
      <c r="AD180" s="1497"/>
      <c r="AE180" s="1497"/>
      <c r="AF180" s="1498"/>
      <c r="AG180" s="1505"/>
      <c r="AH180" s="1506"/>
      <c r="AI180" s="1506"/>
      <c r="AJ180" s="1506"/>
      <c r="AK180" s="1506"/>
      <c r="AL180" s="1507"/>
      <c r="AM180" s="1514"/>
      <c r="AN180" s="1515"/>
      <c r="AO180" s="1515"/>
      <c r="AP180" s="1515"/>
      <c r="AQ180" s="1516"/>
      <c r="AR180" s="1520"/>
      <c r="AS180" s="1520"/>
      <c r="AT180" s="1520"/>
      <c r="AU180" s="1520"/>
      <c r="AV180" s="1520"/>
      <c r="AW180" s="1523"/>
      <c r="AX180" s="1524"/>
      <c r="AY180" s="1529"/>
      <c r="AZ180" s="1529"/>
      <c r="BA180" s="1529"/>
      <c r="BB180" s="1529"/>
      <c r="BC180" s="1529"/>
      <c r="BD180" s="1529"/>
      <c r="BE180" s="1530"/>
    </row>
    <row r="181" spans="2:57" ht="15.75" customHeight="1">
      <c r="B181" s="9"/>
      <c r="C181" s="45"/>
      <c r="D181" s="55" t="s">
        <v>204</v>
      </c>
      <c r="E181" s="1482" t="s">
        <v>205</v>
      </c>
      <c r="F181" s="1482"/>
      <c r="G181" s="1482"/>
      <c r="H181" s="1482"/>
      <c r="I181" s="1482"/>
      <c r="J181" s="1482"/>
      <c r="K181" s="1483"/>
      <c r="L181" s="1484"/>
      <c r="M181" s="1485"/>
      <c r="N181" s="1485"/>
      <c r="O181" s="1485"/>
      <c r="P181" s="1485"/>
      <c r="Q181" s="1485"/>
      <c r="R181" s="1485"/>
      <c r="S181" s="1485"/>
      <c r="T181" s="1485"/>
      <c r="U181" s="1485"/>
      <c r="V181" s="1485"/>
      <c r="W181" s="1485"/>
      <c r="X181" s="1485"/>
      <c r="Y181" s="1485"/>
      <c r="Z181" s="1486"/>
      <c r="AA181" s="1499"/>
      <c r="AB181" s="1500"/>
      <c r="AC181" s="1500"/>
      <c r="AD181" s="1500"/>
      <c r="AE181" s="1500"/>
      <c r="AF181" s="1501"/>
      <c r="AG181" s="1508"/>
      <c r="AH181" s="1509"/>
      <c r="AI181" s="1509"/>
      <c r="AJ181" s="1509"/>
      <c r="AK181" s="1509"/>
      <c r="AL181" s="1510"/>
      <c r="AM181" s="1517"/>
      <c r="AN181" s="1518"/>
      <c r="AO181" s="1518"/>
      <c r="AP181" s="1518"/>
      <c r="AQ181" s="1519"/>
      <c r="AR181" s="1520"/>
      <c r="AS181" s="1520"/>
      <c r="AT181" s="1520"/>
      <c r="AU181" s="1520"/>
      <c r="AV181" s="1520"/>
      <c r="AW181" s="1525"/>
      <c r="AX181" s="1526"/>
      <c r="AY181" s="1531"/>
      <c r="AZ181" s="1531"/>
      <c r="BA181" s="1531"/>
      <c r="BB181" s="1531"/>
      <c r="BC181" s="1531"/>
      <c r="BD181" s="1531"/>
      <c r="BE181" s="1532"/>
    </row>
    <row r="182" spans="2:57" ht="15.75" customHeight="1">
      <c r="B182" s="9"/>
      <c r="C182" s="45"/>
      <c r="D182" s="49"/>
      <c r="E182" s="50"/>
      <c r="F182" s="50"/>
      <c r="G182" s="50"/>
      <c r="H182" s="50"/>
      <c r="I182" s="50"/>
      <c r="J182" s="50"/>
      <c r="K182" s="51"/>
      <c r="L182" s="1487"/>
      <c r="M182" s="1488"/>
      <c r="N182" s="1488"/>
      <c r="O182" s="1488"/>
      <c r="P182" s="1488"/>
      <c r="Q182" s="1488"/>
      <c r="R182" s="1488"/>
      <c r="S182" s="1488"/>
      <c r="T182" s="1488"/>
      <c r="U182" s="1488"/>
      <c r="V182" s="1488"/>
      <c r="W182" s="1488"/>
      <c r="X182" s="1488"/>
      <c r="Y182" s="1488"/>
      <c r="Z182" s="1489"/>
      <c r="AA182" s="1493"/>
      <c r="AB182" s="1494"/>
      <c r="AC182" s="1494"/>
      <c r="AD182" s="1494"/>
      <c r="AE182" s="1494"/>
      <c r="AF182" s="1495"/>
      <c r="AG182" s="1502"/>
      <c r="AH182" s="1503"/>
      <c r="AI182" s="1503"/>
      <c r="AJ182" s="1503"/>
      <c r="AK182" s="1503"/>
      <c r="AL182" s="1504"/>
      <c r="AM182" s="1511"/>
      <c r="AN182" s="1512"/>
      <c r="AO182" s="1512"/>
      <c r="AP182" s="1512"/>
      <c r="AQ182" s="1513"/>
      <c r="AR182" s="1520">
        <f>AG182*AM182</f>
        <v>0</v>
      </c>
      <c r="AS182" s="1520"/>
      <c r="AT182" s="1520"/>
      <c r="AU182" s="1520"/>
      <c r="AV182" s="1520"/>
      <c r="AW182" s="1521"/>
      <c r="AX182" s="1522"/>
      <c r="AY182" s="1527"/>
      <c r="AZ182" s="1527"/>
      <c r="BA182" s="1527"/>
      <c r="BB182" s="1527"/>
      <c r="BC182" s="1527"/>
      <c r="BD182" s="1527"/>
      <c r="BE182" s="1528"/>
    </row>
    <row r="183" spans="2:57" ht="15.75" customHeight="1">
      <c r="B183" s="9"/>
      <c r="C183" s="45"/>
      <c r="D183" s="52"/>
      <c r="E183" s="53"/>
      <c r="F183" s="53"/>
      <c r="G183" s="53"/>
      <c r="H183" s="53"/>
      <c r="I183" s="53"/>
      <c r="J183" s="53"/>
      <c r="K183" s="54"/>
      <c r="L183" s="1490"/>
      <c r="M183" s="1491"/>
      <c r="N183" s="1491"/>
      <c r="O183" s="1491"/>
      <c r="P183" s="1491"/>
      <c r="Q183" s="1491"/>
      <c r="R183" s="1491"/>
      <c r="S183" s="1491"/>
      <c r="T183" s="1491"/>
      <c r="U183" s="1491"/>
      <c r="V183" s="1491"/>
      <c r="W183" s="1491"/>
      <c r="X183" s="1491"/>
      <c r="Y183" s="1491"/>
      <c r="Z183" s="1492"/>
      <c r="AA183" s="1496"/>
      <c r="AB183" s="1497"/>
      <c r="AC183" s="1497"/>
      <c r="AD183" s="1497"/>
      <c r="AE183" s="1497"/>
      <c r="AF183" s="1498"/>
      <c r="AG183" s="1505"/>
      <c r="AH183" s="1506"/>
      <c r="AI183" s="1506"/>
      <c r="AJ183" s="1506"/>
      <c r="AK183" s="1506"/>
      <c r="AL183" s="1507"/>
      <c r="AM183" s="1514"/>
      <c r="AN183" s="1515"/>
      <c r="AO183" s="1515"/>
      <c r="AP183" s="1515"/>
      <c r="AQ183" s="1516"/>
      <c r="AR183" s="1520"/>
      <c r="AS183" s="1520"/>
      <c r="AT183" s="1520"/>
      <c r="AU183" s="1520"/>
      <c r="AV183" s="1520"/>
      <c r="AW183" s="1523"/>
      <c r="AX183" s="1524"/>
      <c r="AY183" s="1529"/>
      <c r="AZ183" s="1529"/>
      <c r="BA183" s="1529"/>
      <c r="BB183" s="1529"/>
      <c r="BC183" s="1529"/>
      <c r="BD183" s="1529"/>
      <c r="BE183" s="1530"/>
    </row>
    <row r="184" spans="2:57" ht="15.75" customHeight="1">
      <c r="B184" s="9"/>
      <c r="C184" s="45"/>
      <c r="D184" s="55" t="s">
        <v>204</v>
      </c>
      <c r="E184" s="1482" t="s">
        <v>205</v>
      </c>
      <c r="F184" s="1482"/>
      <c r="G184" s="1482"/>
      <c r="H184" s="1482"/>
      <c r="I184" s="1482"/>
      <c r="J184" s="1482"/>
      <c r="K184" s="1483"/>
      <c r="L184" s="1484"/>
      <c r="M184" s="1485"/>
      <c r="N184" s="1485"/>
      <c r="O184" s="1485"/>
      <c r="P184" s="1485"/>
      <c r="Q184" s="1485"/>
      <c r="R184" s="1485"/>
      <c r="S184" s="1485"/>
      <c r="T184" s="1485"/>
      <c r="U184" s="1485"/>
      <c r="V184" s="1485"/>
      <c r="W184" s="1485"/>
      <c r="X184" s="1485"/>
      <c r="Y184" s="1485"/>
      <c r="Z184" s="1486"/>
      <c r="AA184" s="1499"/>
      <c r="AB184" s="1500"/>
      <c r="AC184" s="1500"/>
      <c r="AD184" s="1500"/>
      <c r="AE184" s="1500"/>
      <c r="AF184" s="1501"/>
      <c r="AG184" s="1508"/>
      <c r="AH184" s="1509"/>
      <c r="AI184" s="1509"/>
      <c r="AJ184" s="1509"/>
      <c r="AK184" s="1509"/>
      <c r="AL184" s="1510"/>
      <c r="AM184" s="1517"/>
      <c r="AN184" s="1518"/>
      <c r="AO184" s="1518"/>
      <c r="AP184" s="1518"/>
      <c r="AQ184" s="1519"/>
      <c r="AR184" s="1520"/>
      <c r="AS184" s="1520"/>
      <c r="AT184" s="1520"/>
      <c r="AU184" s="1520"/>
      <c r="AV184" s="1520"/>
      <c r="AW184" s="1525"/>
      <c r="AX184" s="1526"/>
      <c r="AY184" s="1531"/>
      <c r="AZ184" s="1531"/>
      <c r="BA184" s="1531"/>
      <c r="BB184" s="1531"/>
      <c r="BC184" s="1531"/>
      <c r="BD184" s="1531"/>
      <c r="BE184" s="1532"/>
    </row>
    <row r="185" spans="2:57" ht="15.75" customHeight="1">
      <c r="B185" s="9"/>
      <c r="C185" s="45"/>
      <c r="D185" s="49"/>
      <c r="E185" s="50"/>
      <c r="F185" s="50"/>
      <c r="G185" s="50"/>
      <c r="H185" s="50"/>
      <c r="I185" s="50"/>
      <c r="J185" s="50"/>
      <c r="K185" s="51"/>
      <c r="L185" s="1487"/>
      <c r="M185" s="1488"/>
      <c r="N185" s="1488"/>
      <c r="O185" s="1488"/>
      <c r="P185" s="1488"/>
      <c r="Q185" s="1488"/>
      <c r="R185" s="1488"/>
      <c r="S185" s="1488"/>
      <c r="T185" s="1488"/>
      <c r="U185" s="1488"/>
      <c r="V185" s="1488"/>
      <c r="W185" s="1488"/>
      <c r="X185" s="1488"/>
      <c r="Y185" s="1488"/>
      <c r="Z185" s="1489"/>
      <c r="AA185" s="1493"/>
      <c r="AB185" s="1494"/>
      <c r="AC185" s="1494"/>
      <c r="AD185" s="1494"/>
      <c r="AE185" s="1494"/>
      <c r="AF185" s="1495"/>
      <c r="AG185" s="1502"/>
      <c r="AH185" s="1503"/>
      <c r="AI185" s="1503"/>
      <c r="AJ185" s="1503"/>
      <c r="AK185" s="1503"/>
      <c r="AL185" s="1504"/>
      <c r="AM185" s="1511"/>
      <c r="AN185" s="1512"/>
      <c r="AO185" s="1512"/>
      <c r="AP185" s="1512"/>
      <c r="AQ185" s="1513"/>
      <c r="AR185" s="1520">
        <f>AG185*AM185</f>
        <v>0</v>
      </c>
      <c r="AS185" s="1520"/>
      <c r="AT185" s="1520"/>
      <c r="AU185" s="1520"/>
      <c r="AV185" s="1520"/>
      <c r="AW185" s="1521"/>
      <c r="AX185" s="1522"/>
      <c r="AY185" s="1527"/>
      <c r="AZ185" s="1527"/>
      <c r="BA185" s="1527"/>
      <c r="BB185" s="1527"/>
      <c r="BC185" s="1527"/>
      <c r="BD185" s="1527"/>
      <c r="BE185" s="1528"/>
    </row>
    <row r="186" spans="2:57" ht="15.75" customHeight="1">
      <c r="B186" s="9"/>
      <c r="C186" s="45"/>
      <c r="D186" s="52"/>
      <c r="E186" s="53"/>
      <c r="F186" s="53"/>
      <c r="G186" s="53"/>
      <c r="H186" s="53"/>
      <c r="I186" s="53"/>
      <c r="J186" s="53"/>
      <c r="K186" s="54"/>
      <c r="L186" s="1490"/>
      <c r="M186" s="1491"/>
      <c r="N186" s="1491"/>
      <c r="O186" s="1491"/>
      <c r="P186" s="1491"/>
      <c r="Q186" s="1491"/>
      <c r="R186" s="1491"/>
      <c r="S186" s="1491"/>
      <c r="T186" s="1491"/>
      <c r="U186" s="1491"/>
      <c r="V186" s="1491"/>
      <c r="W186" s="1491"/>
      <c r="X186" s="1491"/>
      <c r="Y186" s="1491"/>
      <c r="Z186" s="1492"/>
      <c r="AA186" s="1496"/>
      <c r="AB186" s="1497"/>
      <c r="AC186" s="1497"/>
      <c r="AD186" s="1497"/>
      <c r="AE186" s="1497"/>
      <c r="AF186" s="1498"/>
      <c r="AG186" s="1505"/>
      <c r="AH186" s="1506"/>
      <c r="AI186" s="1506"/>
      <c r="AJ186" s="1506"/>
      <c r="AK186" s="1506"/>
      <c r="AL186" s="1507"/>
      <c r="AM186" s="1514"/>
      <c r="AN186" s="1515"/>
      <c r="AO186" s="1515"/>
      <c r="AP186" s="1515"/>
      <c r="AQ186" s="1516"/>
      <c r="AR186" s="1520"/>
      <c r="AS186" s="1520"/>
      <c r="AT186" s="1520"/>
      <c r="AU186" s="1520"/>
      <c r="AV186" s="1520"/>
      <c r="AW186" s="1523"/>
      <c r="AX186" s="1524"/>
      <c r="AY186" s="1529"/>
      <c r="AZ186" s="1529"/>
      <c r="BA186" s="1529"/>
      <c r="BB186" s="1529"/>
      <c r="BC186" s="1529"/>
      <c r="BD186" s="1529"/>
      <c r="BE186" s="1530"/>
    </row>
    <row r="187" spans="2:57" ht="15.75" customHeight="1">
      <c r="B187" s="9"/>
      <c r="C187" s="45"/>
      <c r="D187" s="55" t="s">
        <v>204</v>
      </c>
      <c r="E187" s="1482" t="s">
        <v>205</v>
      </c>
      <c r="F187" s="1482"/>
      <c r="G187" s="1482"/>
      <c r="H187" s="1482"/>
      <c r="I187" s="1482"/>
      <c r="J187" s="1482"/>
      <c r="K187" s="1483"/>
      <c r="L187" s="1484"/>
      <c r="M187" s="1485"/>
      <c r="N187" s="1485"/>
      <c r="O187" s="1485"/>
      <c r="P187" s="1485"/>
      <c r="Q187" s="1485"/>
      <c r="R187" s="1485"/>
      <c r="S187" s="1485"/>
      <c r="T187" s="1485"/>
      <c r="U187" s="1485"/>
      <c r="V187" s="1485"/>
      <c r="W187" s="1485"/>
      <c r="X187" s="1485"/>
      <c r="Y187" s="1485"/>
      <c r="Z187" s="1486"/>
      <c r="AA187" s="1499"/>
      <c r="AB187" s="1500"/>
      <c r="AC187" s="1500"/>
      <c r="AD187" s="1500"/>
      <c r="AE187" s="1500"/>
      <c r="AF187" s="1501"/>
      <c r="AG187" s="1508"/>
      <c r="AH187" s="1509"/>
      <c r="AI187" s="1509"/>
      <c r="AJ187" s="1509"/>
      <c r="AK187" s="1509"/>
      <c r="AL187" s="1510"/>
      <c r="AM187" s="1517"/>
      <c r="AN187" s="1518"/>
      <c r="AO187" s="1518"/>
      <c r="AP187" s="1518"/>
      <c r="AQ187" s="1519"/>
      <c r="AR187" s="1520"/>
      <c r="AS187" s="1520"/>
      <c r="AT187" s="1520"/>
      <c r="AU187" s="1520"/>
      <c r="AV187" s="1520"/>
      <c r="AW187" s="1525"/>
      <c r="AX187" s="1526"/>
      <c r="AY187" s="1531"/>
      <c r="AZ187" s="1531"/>
      <c r="BA187" s="1531"/>
      <c r="BB187" s="1531"/>
      <c r="BC187" s="1531"/>
      <c r="BD187" s="1531"/>
      <c r="BE187" s="1532"/>
    </row>
    <row r="188" spans="2:57" ht="15.75" customHeight="1">
      <c r="B188" s="9"/>
      <c r="C188" s="45"/>
      <c r="D188" s="49"/>
      <c r="E188" s="50"/>
      <c r="F188" s="50"/>
      <c r="G188" s="50"/>
      <c r="H188" s="50"/>
      <c r="I188" s="50"/>
      <c r="J188" s="50"/>
      <c r="K188" s="51"/>
      <c r="L188" s="1487"/>
      <c r="M188" s="1488"/>
      <c r="N188" s="1488"/>
      <c r="O188" s="1488"/>
      <c r="P188" s="1488"/>
      <c r="Q188" s="1488"/>
      <c r="R188" s="1488"/>
      <c r="S188" s="1488"/>
      <c r="T188" s="1488"/>
      <c r="U188" s="1488"/>
      <c r="V188" s="1488"/>
      <c r="W188" s="1488"/>
      <c r="X188" s="1488"/>
      <c r="Y188" s="1488"/>
      <c r="Z188" s="1489"/>
      <c r="AA188" s="1493"/>
      <c r="AB188" s="1494"/>
      <c r="AC188" s="1494"/>
      <c r="AD188" s="1494"/>
      <c r="AE188" s="1494"/>
      <c r="AF188" s="1495"/>
      <c r="AG188" s="1502"/>
      <c r="AH188" s="1503"/>
      <c r="AI188" s="1503"/>
      <c r="AJ188" s="1503"/>
      <c r="AK188" s="1503"/>
      <c r="AL188" s="1504"/>
      <c r="AM188" s="1511"/>
      <c r="AN188" s="1512"/>
      <c r="AO188" s="1512"/>
      <c r="AP188" s="1512"/>
      <c r="AQ188" s="1513"/>
      <c r="AR188" s="1520">
        <f>AG188*AM188</f>
        <v>0</v>
      </c>
      <c r="AS188" s="1520"/>
      <c r="AT188" s="1520"/>
      <c r="AU188" s="1520"/>
      <c r="AV188" s="1520"/>
      <c r="AW188" s="1521"/>
      <c r="AX188" s="1522"/>
      <c r="AY188" s="1527"/>
      <c r="AZ188" s="1527"/>
      <c r="BA188" s="1527"/>
      <c r="BB188" s="1527"/>
      <c r="BC188" s="1527"/>
      <c r="BD188" s="1527"/>
      <c r="BE188" s="1528"/>
    </row>
    <row r="189" spans="2:57" ht="15.75" customHeight="1">
      <c r="B189" s="9"/>
      <c r="C189" s="45"/>
      <c r="D189" s="52"/>
      <c r="E189" s="53"/>
      <c r="F189" s="53"/>
      <c r="G189" s="53"/>
      <c r="H189" s="53"/>
      <c r="I189" s="53"/>
      <c r="J189" s="53"/>
      <c r="K189" s="54"/>
      <c r="L189" s="1490"/>
      <c r="M189" s="1491"/>
      <c r="N189" s="1491"/>
      <c r="O189" s="1491"/>
      <c r="P189" s="1491"/>
      <c r="Q189" s="1491"/>
      <c r="R189" s="1491"/>
      <c r="S189" s="1491"/>
      <c r="T189" s="1491"/>
      <c r="U189" s="1491"/>
      <c r="V189" s="1491"/>
      <c r="W189" s="1491"/>
      <c r="X189" s="1491"/>
      <c r="Y189" s="1491"/>
      <c r="Z189" s="1492"/>
      <c r="AA189" s="1496"/>
      <c r="AB189" s="1497"/>
      <c r="AC189" s="1497"/>
      <c r="AD189" s="1497"/>
      <c r="AE189" s="1497"/>
      <c r="AF189" s="1498"/>
      <c r="AG189" s="1505"/>
      <c r="AH189" s="1506"/>
      <c r="AI189" s="1506"/>
      <c r="AJ189" s="1506"/>
      <c r="AK189" s="1506"/>
      <c r="AL189" s="1507"/>
      <c r="AM189" s="1514"/>
      <c r="AN189" s="1515"/>
      <c r="AO189" s="1515"/>
      <c r="AP189" s="1515"/>
      <c r="AQ189" s="1516"/>
      <c r="AR189" s="1520"/>
      <c r="AS189" s="1520"/>
      <c r="AT189" s="1520"/>
      <c r="AU189" s="1520"/>
      <c r="AV189" s="1520"/>
      <c r="AW189" s="1523"/>
      <c r="AX189" s="1524"/>
      <c r="AY189" s="1529"/>
      <c r="AZ189" s="1529"/>
      <c r="BA189" s="1529"/>
      <c r="BB189" s="1529"/>
      <c r="BC189" s="1529"/>
      <c r="BD189" s="1529"/>
      <c r="BE189" s="1530"/>
    </row>
    <row r="190" spans="2:57" ht="15.75" customHeight="1">
      <c r="B190" s="9"/>
      <c r="C190" s="45"/>
      <c r="D190" s="55" t="s">
        <v>212</v>
      </c>
      <c r="E190" s="1482" t="s">
        <v>213</v>
      </c>
      <c r="F190" s="1482"/>
      <c r="G190" s="1482"/>
      <c r="H190" s="1482"/>
      <c r="I190" s="1482"/>
      <c r="J190" s="1482"/>
      <c r="K190" s="1483"/>
      <c r="L190" s="1484"/>
      <c r="M190" s="1485"/>
      <c r="N190" s="1485"/>
      <c r="O190" s="1485"/>
      <c r="P190" s="1485"/>
      <c r="Q190" s="1485"/>
      <c r="R190" s="1485"/>
      <c r="S190" s="1485"/>
      <c r="T190" s="1485"/>
      <c r="U190" s="1485"/>
      <c r="V190" s="1485"/>
      <c r="W190" s="1485"/>
      <c r="X190" s="1485"/>
      <c r="Y190" s="1485"/>
      <c r="Z190" s="1486"/>
      <c r="AA190" s="1499"/>
      <c r="AB190" s="1500"/>
      <c r="AC190" s="1500"/>
      <c r="AD190" s="1500"/>
      <c r="AE190" s="1500"/>
      <c r="AF190" s="1501"/>
      <c r="AG190" s="1508"/>
      <c r="AH190" s="1509"/>
      <c r="AI190" s="1509"/>
      <c r="AJ190" s="1509"/>
      <c r="AK190" s="1509"/>
      <c r="AL190" s="1510"/>
      <c r="AM190" s="1517"/>
      <c r="AN190" s="1518"/>
      <c r="AO190" s="1518"/>
      <c r="AP190" s="1518"/>
      <c r="AQ190" s="1519"/>
      <c r="AR190" s="1520"/>
      <c r="AS190" s="1520"/>
      <c r="AT190" s="1520"/>
      <c r="AU190" s="1520"/>
      <c r="AV190" s="1520"/>
      <c r="AW190" s="1525"/>
      <c r="AX190" s="1526"/>
      <c r="AY190" s="1531"/>
      <c r="AZ190" s="1531"/>
      <c r="BA190" s="1531"/>
      <c r="BB190" s="1531"/>
      <c r="BC190" s="1531"/>
      <c r="BD190" s="1531"/>
      <c r="BE190" s="1532"/>
    </row>
    <row r="191" spans="2:57" ht="15.75" customHeight="1">
      <c r="B191" s="9"/>
      <c r="C191" s="45"/>
      <c r="D191" s="49"/>
      <c r="E191" s="50"/>
      <c r="F191" s="50"/>
      <c r="G191" s="50"/>
      <c r="H191" s="50"/>
      <c r="I191" s="50"/>
      <c r="J191" s="50"/>
      <c r="K191" s="51"/>
      <c r="L191" s="1487"/>
      <c r="M191" s="1488"/>
      <c r="N191" s="1488"/>
      <c r="O191" s="1488"/>
      <c r="P191" s="1488"/>
      <c r="Q191" s="1488"/>
      <c r="R191" s="1488"/>
      <c r="S191" s="1488"/>
      <c r="T191" s="1488"/>
      <c r="U191" s="1488"/>
      <c r="V191" s="1488"/>
      <c r="W191" s="1488"/>
      <c r="X191" s="1488"/>
      <c r="Y191" s="1488"/>
      <c r="Z191" s="1489"/>
      <c r="AA191" s="1493"/>
      <c r="AB191" s="1494"/>
      <c r="AC191" s="1494"/>
      <c r="AD191" s="1494"/>
      <c r="AE191" s="1494"/>
      <c r="AF191" s="1495"/>
      <c r="AG191" s="1502"/>
      <c r="AH191" s="1503"/>
      <c r="AI191" s="1503"/>
      <c r="AJ191" s="1503"/>
      <c r="AK191" s="1503"/>
      <c r="AL191" s="1504"/>
      <c r="AM191" s="1511"/>
      <c r="AN191" s="1512"/>
      <c r="AO191" s="1512"/>
      <c r="AP191" s="1512"/>
      <c r="AQ191" s="1513"/>
      <c r="AR191" s="1520">
        <f>AG191*AM191</f>
        <v>0</v>
      </c>
      <c r="AS191" s="1520"/>
      <c r="AT191" s="1520"/>
      <c r="AU191" s="1520"/>
      <c r="AV191" s="1520"/>
      <c r="AW191" s="1521"/>
      <c r="AX191" s="1522"/>
      <c r="AY191" s="1527"/>
      <c r="AZ191" s="1527"/>
      <c r="BA191" s="1527"/>
      <c r="BB191" s="1527"/>
      <c r="BC191" s="1527"/>
      <c r="BD191" s="1527"/>
      <c r="BE191" s="1528"/>
    </row>
    <row r="192" spans="2:57" ht="15.75" customHeight="1">
      <c r="B192" s="9"/>
      <c r="C192" s="45"/>
      <c r="D192" s="52"/>
      <c r="E192" s="53"/>
      <c r="F192" s="53"/>
      <c r="G192" s="53"/>
      <c r="H192" s="53"/>
      <c r="I192" s="53"/>
      <c r="J192" s="53"/>
      <c r="K192" s="54"/>
      <c r="L192" s="1490"/>
      <c r="M192" s="1491"/>
      <c r="N192" s="1491"/>
      <c r="O192" s="1491"/>
      <c r="P192" s="1491"/>
      <c r="Q192" s="1491"/>
      <c r="R192" s="1491"/>
      <c r="S192" s="1491"/>
      <c r="T192" s="1491"/>
      <c r="U192" s="1491"/>
      <c r="V192" s="1491"/>
      <c r="W192" s="1491"/>
      <c r="X192" s="1491"/>
      <c r="Y192" s="1491"/>
      <c r="Z192" s="1492"/>
      <c r="AA192" s="1496"/>
      <c r="AB192" s="1497"/>
      <c r="AC192" s="1497"/>
      <c r="AD192" s="1497"/>
      <c r="AE192" s="1497"/>
      <c r="AF192" s="1498"/>
      <c r="AG192" s="1505"/>
      <c r="AH192" s="1506"/>
      <c r="AI192" s="1506"/>
      <c r="AJ192" s="1506"/>
      <c r="AK192" s="1506"/>
      <c r="AL192" s="1507"/>
      <c r="AM192" s="1514"/>
      <c r="AN192" s="1515"/>
      <c r="AO192" s="1515"/>
      <c r="AP192" s="1515"/>
      <c r="AQ192" s="1516"/>
      <c r="AR192" s="1520"/>
      <c r="AS192" s="1520"/>
      <c r="AT192" s="1520"/>
      <c r="AU192" s="1520"/>
      <c r="AV192" s="1520"/>
      <c r="AW192" s="1523"/>
      <c r="AX192" s="1524"/>
      <c r="AY192" s="1529"/>
      <c r="AZ192" s="1529"/>
      <c r="BA192" s="1529"/>
      <c r="BB192" s="1529"/>
      <c r="BC192" s="1529"/>
      <c r="BD192" s="1529"/>
      <c r="BE192" s="1530"/>
    </row>
    <row r="193" spans="2:57" ht="15.75" customHeight="1">
      <c r="B193" s="9"/>
      <c r="C193" s="45"/>
      <c r="D193" s="55" t="s">
        <v>204</v>
      </c>
      <c r="E193" s="1482" t="s">
        <v>205</v>
      </c>
      <c r="F193" s="1482"/>
      <c r="G193" s="1482"/>
      <c r="H193" s="1482"/>
      <c r="I193" s="1482"/>
      <c r="J193" s="1482"/>
      <c r="K193" s="1483"/>
      <c r="L193" s="1484"/>
      <c r="M193" s="1485"/>
      <c r="N193" s="1485"/>
      <c r="O193" s="1485"/>
      <c r="P193" s="1485"/>
      <c r="Q193" s="1485"/>
      <c r="R193" s="1485"/>
      <c r="S193" s="1485"/>
      <c r="T193" s="1485"/>
      <c r="U193" s="1485"/>
      <c r="V193" s="1485"/>
      <c r="W193" s="1485"/>
      <c r="X193" s="1485"/>
      <c r="Y193" s="1485"/>
      <c r="Z193" s="1486"/>
      <c r="AA193" s="1499"/>
      <c r="AB193" s="1500"/>
      <c r="AC193" s="1500"/>
      <c r="AD193" s="1500"/>
      <c r="AE193" s="1500"/>
      <c r="AF193" s="1501"/>
      <c r="AG193" s="1508"/>
      <c r="AH193" s="1509"/>
      <c r="AI193" s="1509"/>
      <c r="AJ193" s="1509"/>
      <c r="AK193" s="1509"/>
      <c r="AL193" s="1510"/>
      <c r="AM193" s="1517"/>
      <c r="AN193" s="1518"/>
      <c r="AO193" s="1518"/>
      <c r="AP193" s="1518"/>
      <c r="AQ193" s="1519"/>
      <c r="AR193" s="1520"/>
      <c r="AS193" s="1520"/>
      <c r="AT193" s="1520"/>
      <c r="AU193" s="1520"/>
      <c r="AV193" s="1520"/>
      <c r="AW193" s="1525"/>
      <c r="AX193" s="1526"/>
      <c r="AY193" s="1531"/>
      <c r="AZ193" s="1531"/>
      <c r="BA193" s="1531"/>
      <c r="BB193" s="1531"/>
      <c r="BC193" s="1531"/>
      <c r="BD193" s="1531"/>
      <c r="BE193" s="1532"/>
    </row>
    <row r="194" spans="2:57" ht="15.75" customHeight="1">
      <c r="B194" s="9"/>
      <c r="C194" s="45"/>
      <c r="D194" s="49"/>
      <c r="E194" s="50"/>
      <c r="F194" s="50"/>
      <c r="G194" s="50"/>
      <c r="H194" s="50"/>
      <c r="I194" s="50"/>
      <c r="J194" s="50"/>
      <c r="K194" s="51"/>
      <c r="L194" s="1487"/>
      <c r="M194" s="1488"/>
      <c r="N194" s="1488"/>
      <c r="O194" s="1488"/>
      <c r="P194" s="1488"/>
      <c r="Q194" s="1488"/>
      <c r="R194" s="1488"/>
      <c r="S194" s="1488"/>
      <c r="T194" s="1488"/>
      <c r="U194" s="1488"/>
      <c r="V194" s="1488"/>
      <c r="W194" s="1488"/>
      <c r="X194" s="1488"/>
      <c r="Y194" s="1488"/>
      <c r="Z194" s="1489"/>
      <c r="AA194" s="1493"/>
      <c r="AB194" s="1494"/>
      <c r="AC194" s="1494"/>
      <c r="AD194" s="1494"/>
      <c r="AE194" s="1494"/>
      <c r="AF194" s="1495"/>
      <c r="AG194" s="1502"/>
      <c r="AH194" s="1503"/>
      <c r="AI194" s="1503"/>
      <c r="AJ194" s="1503"/>
      <c r="AK194" s="1503"/>
      <c r="AL194" s="1504"/>
      <c r="AM194" s="1511"/>
      <c r="AN194" s="1512"/>
      <c r="AO194" s="1512"/>
      <c r="AP194" s="1512"/>
      <c r="AQ194" s="1513"/>
      <c r="AR194" s="1520">
        <f>AG194*AM194</f>
        <v>0</v>
      </c>
      <c r="AS194" s="1520"/>
      <c r="AT194" s="1520"/>
      <c r="AU194" s="1520"/>
      <c r="AV194" s="1520"/>
      <c r="AW194" s="1521"/>
      <c r="AX194" s="1522"/>
      <c r="AY194" s="1527"/>
      <c r="AZ194" s="1527"/>
      <c r="BA194" s="1527"/>
      <c r="BB194" s="1527"/>
      <c r="BC194" s="1527"/>
      <c r="BD194" s="1527"/>
      <c r="BE194" s="1528"/>
    </row>
    <row r="195" spans="2:57" ht="15.75" customHeight="1">
      <c r="B195" s="9"/>
      <c r="C195" s="45"/>
      <c r="D195" s="52"/>
      <c r="E195" s="53"/>
      <c r="F195" s="53"/>
      <c r="G195" s="53"/>
      <c r="H195" s="53"/>
      <c r="I195" s="53"/>
      <c r="J195" s="53"/>
      <c r="K195" s="54"/>
      <c r="L195" s="1490"/>
      <c r="M195" s="1491"/>
      <c r="N195" s="1491"/>
      <c r="O195" s="1491"/>
      <c r="P195" s="1491"/>
      <c r="Q195" s="1491"/>
      <c r="R195" s="1491"/>
      <c r="S195" s="1491"/>
      <c r="T195" s="1491"/>
      <c r="U195" s="1491"/>
      <c r="V195" s="1491"/>
      <c r="W195" s="1491"/>
      <c r="X195" s="1491"/>
      <c r="Y195" s="1491"/>
      <c r="Z195" s="1492"/>
      <c r="AA195" s="1496"/>
      <c r="AB195" s="1497"/>
      <c r="AC195" s="1497"/>
      <c r="AD195" s="1497"/>
      <c r="AE195" s="1497"/>
      <c r="AF195" s="1498"/>
      <c r="AG195" s="1505"/>
      <c r="AH195" s="1506"/>
      <c r="AI195" s="1506"/>
      <c r="AJ195" s="1506"/>
      <c r="AK195" s="1506"/>
      <c r="AL195" s="1507"/>
      <c r="AM195" s="1514"/>
      <c r="AN195" s="1515"/>
      <c r="AO195" s="1515"/>
      <c r="AP195" s="1515"/>
      <c r="AQ195" s="1516"/>
      <c r="AR195" s="1520"/>
      <c r="AS195" s="1520"/>
      <c r="AT195" s="1520"/>
      <c r="AU195" s="1520"/>
      <c r="AV195" s="1520"/>
      <c r="AW195" s="1523"/>
      <c r="AX195" s="1524"/>
      <c r="AY195" s="1529"/>
      <c r="AZ195" s="1529"/>
      <c r="BA195" s="1529"/>
      <c r="BB195" s="1529"/>
      <c r="BC195" s="1529"/>
      <c r="BD195" s="1529"/>
      <c r="BE195" s="1530"/>
    </row>
    <row r="196" spans="2:57" ht="15.75" customHeight="1">
      <c r="B196" s="9"/>
      <c r="C196" s="45"/>
      <c r="D196" s="55" t="s">
        <v>204</v>
      </c>
      <c r="E196" s="1482" t="s">
        <v>205</v>
      </c>
      <c r="F196" s="1482"/>
      <c r="G196" s="1482"/>
      <c r="H196" s="1482"/>
      <c r="I196" s="1482"/>
      <c r="J196" s="1482"/>
      <c r="K196" s="1483"/>
      <c r="L196" s="1484"/>
      <c r="M196" s="1485"/>
      <c r="N196" s="1485"/>
      <c r="O196" s="1485"/>
      <c r="P196" s="1485"/>
      <c r="Q196" s="1485"/>
      <c r="R196" s="1485"/>
      <c r="S196" s="1485"/>
      <c r="T196" s="1485"/>
      <c r="U196" s="1485"/>
      <c r="V196" s="1485"/>
      <c r="W196" s="1485"/>
      <c r="X196" s="1485"/>
      <c r="Y196" s="1485"/>
      <c r="Z196" s="1486"/>
      <c r="AA196" s="1499"/>
      <c r="AB196" s="1500"/>
      <c r="AC196" s="1500"/>
      <c r="AD196" s="1500"/>
      <c r="AE196" s="1500"/>
      <c r="AF196" s="1501"/>
      <c r="AG196" s="1508"/>
      <c r="AH196" s="1509"/>
      <c r="AI196" s="1509"/>
      <c r="AJ196" s="1509"/>
      <c r="AK196" s="1509"/>
      <c r="AL196" s="1510"/>
      <c r="AM196" s="1517"/>
      <c r="AN196" s="1518"/>
      <c r="AO196" s="1518"/>
      <c r="AP196" s="1518"/>
      <c r="AQ196" s="1519"/>
      <c r="AR196" s="1520"/>
      <c r="AS196" s="1520"/>
      <c r="AT196" s="1520"/>
      <c r="AU196" s="1520"/>
      <c r="AV196" s="1520"/>
      <c r="AW196" s="1525"/>
      <c r="AX196" s="1526"/>
      <c r="AY196" s="1531"/>
      <c r="AZ196" s="1531"/>
      <c r="BA196" s="1531"/>
      <c r="BB196" s="1531"/>
      <c r="BC196" s="1531"/>
      <c r="BD196" s="1531"/>
      <c r="BE196" s="1532"/>
    </row>
    <row r="197" spans="2:57" ht="15.75" customHeight="1">
      <c r="B197" s="9"/>
      <c r="C197" s="45"/>
      <c r="D197" s="49"/>
      <c r="E197" s="50"/>
      <c r="F197" s="50"/>
      <c r="G197" s="50"/>
      <c r="H197" s="50"/>
      <c r="I197" s="50"/>
      <c r="J197" s="50"/>
      <c r="K197" s="51"/>
      <c r="L197" s="1487"/>
      <c r="M197" s="1488"/>
      <c r="N197" s="1488"/>
      <c r="O197" s="1488"/>
      <c r="P197" s="1488"/>
      <c r="Q197" s="1488"/>
      <c r="R197" s="1488"/>
      <c r="S197" s="1488"/>
      <c r="T197" s="1488"/>
      <c r="U197" s="1488"/>
      <c r="V197" s="1488"/>
      <c r="W197" s="1488"/>
      <c r="X197" s="1488"/>
      <c r="Y197" s="1488"/>
      <c r="Z197" s="1489"/>
      <c r="AA197" s="1493"/>
      <c r="AB197" s="1494"/>
      <c r="AC197" s="1494"/>
      <c r="AD197" s="1494"/>
      <c r="AE197" s="1494"/>
      <c r="AF197" s="1495"/>
      <c r="AG197" s="1502"/>
      <c r="AH197" s="1503"/>
      <c r="AI197" s="1503"/>
      <c r="AJ197" s="1503"/>
      <c r="AK197" s="1503"/>
      <c r="AL197" s="1504"/>
      <c r="AM197" s="1511"/>
      <c r="AN197" s="1512"/>
      <c r="AO197" s="1512"/>
      <c r="AP197" s="1512"/>
      <c r="AQ197" s="1513"/>
      <c r="AR197" s="1520">
        <f>AG197*AM197</f>
        <v>0</v>
      </c>
      <c r="AS197" s="1520"/>
      <c r="AT197" s="1520"/>
      <c r="AU197" s="1520"/>
      <c r="AV197" s="1520"/>
      <c r="AW197" s="1521"/>
      <c r="AX197" s="1522"/>
      <c r="AY197" s="1527"/>
      <c r="AZ197" s="1527"/>
      <c r="BA197" s="1527"/>
      <c r="BB197" s="1527"/>
      <c r="BC197" s="1527"/>
      <c r="BD197" s="1527"/>
      <c r="BE197" s="1528"/>
    </row>
    <row r="198" spans="2:57" ht="15.75" customHeight="1">
      <c r="B198" s="9"/>
      <c r="C198" s="45"/>
      <c r="D198" s="52"/>
      <c r="E198" s="53"/>
      <c r="F198" s="53"/>
      <c r="G198" s="53"/>
      <c r="H198" s="53"/>
      <c r="I198" s="53"/>
      <c r="J198" s="53"/>
      <c r="K198" s="54"/>
      <c r="L198" s="1490"/>
      <c r="M198" s="1491"/>
      <c r="N198" s="1491"/>
      <c r="O198" s="1491"/>
      <c r="P198" s="1491"/>
      <c r="Q198" s="1491"/>
      <c r="R198" s="1491"/>
      <c r="S198" s="1491"/>
      <c r="T198" s="1491"/>
      <c r="U198" s="1491"/>
      <c r="V198" s="1491"/>
      <c r="W198" s="1491"/>
      <c r="X198" s="1491"/>
      <c r="Y198" s="1491"/>
      <c r="Z198" s="1492"/>
      <c r="AA198" s="1496"/>
      <c r="AB198" s="1497"/>
      <c r="AC198" s="1497"/>
      <c r="AD198" s="1497"/>
      <c r="AE198" s="1497"/>
      <c r="AF198" s="1498"/>
      <c r="AG198" s="1505"/>
      <c r="AH198" s="1506"/>
      <c r="AI198" s="1506"/>
      <c r="AJ198" s="1506"/>
      <c r="AK198" s="1506"/>
      <c r="AL198" s="1507"/>
      <c r="AM198" s="1514"/>
      <c r="AN198" s="1515"/>
      <c r="AO198" s="1515"/>
      <c r="AP198" s="1515"/>
      <c r="AQ198" s="1516"/>
      <c r="AR198" s="1520"/>
      <c r="AS198" s="1520"/>
      <c r="AT198" s="1520"/>
      <c r="AU198" s="1520"/>
      <c r="AV198" s="1520"/>
      <c r="AW198" s="1523"/>
      <c r="AX198" s="1524"/>
      <c r="AY198" s="1529"/>
      <c r="AZ198" s="1529"/>
      <c r="BA198" s="1529"/>
      <c r="BB198" s="1529"/>
      <c r="BC198" s="1529"/>
      <c r="BD198" s="1529"/>
      <c r="BE198" s="1530"/>
    </row>
    <row r="199" spans="2:57" ht="15.75" customHeight="1">
      <c r="B199" s="9"/>
      <c r="C199" s="45"/>
      <c r="D199" s="55" t="s">
        <v>214</v>
      </c>
      <c r="E199" s="1482" t="s">
        <v>205</v>
      </c>
      <c r="F199" s="1482"/>
      <c r="G199" s="1482"/>
      <c r="H199" s="1482"/>
      <c r="I199" s="1482"/>
      <c r="J199" s="1482"/>
      <c r="K199" s="1483"/>
      <c r="L199" s="1484"/>
      <c r="M199" s="1485"/>
      <c r="N199" s="1485"/>
      <c r="O199" s="1485"/>
      <c r="P199" s="1485"/>
      <c r="Q199" s="1485"/>
      <c r="R199" s="1485"/>
      <c r="S199" s="1485"/>
      <c r="T199" s="1485"/>
      <c r="U199" s="1485"/>
      <c r="V199" s="1485"/>
      <c r="W199" s="1485"/>
      <c r="X199" s="1485"/>
      <c r="Y199" s="1485"/>
      <c r="Z199" s="1486"/>
      <c r="AA199" s="1499"/>
      <c r="AB199" s="1500"/>
      <c r="AC199" s="1500"/>
      <c r="AD199" s="1500"/>
      <c r="AE199" s="1500"/>
      <c r="AF199" s="1501"/>
      <c r="AG199" s="1508"/>
      <c r="AH199" s="1509"/>
      <c r="AI199" s="1509"/>
      <c r="AJ199" s="1509"/>
      <c r="AK199" s="1509"/>
      <c r="AL199" s="1510"/>
      <c r="AM199" s="1517"/>
      <c r="AN199" s="1518"/>
      <c r="AO199" s="1518"/>
      <c r="AP199" s="1518"/>
      <c r="AQ199" s="1519"/>
      <c r="AR199" s="1520"/>
      <c r="AS199" s="1520"/>
      <c r="AT199" s="1520"/>
      <c r="AU199" s="1520"/>
      <c r="AV199" s="1520"/>
      <c r="AW199" s="1525"/>
      <c r="AX199" s="1526"/>
      <c r="AY199" s="1531"/>
      <c r="AZ199" s="1531"/>
      <c r="BA199" s="1531"/>
      <c r="BB199" s="1531"/>
      <c r="BC199" s="1531"/>
      <c r="BD199" s="1531"/>
      <c r="BE199" s="1532"/>
    </row>
    <row r="200" spans="2:57" ht="15.75" customHeight="1">
      <c r="B200" s="9"/>
      <c r="C200" s="45"/>
      <c r="D200" s="49"/>
      <c r="E200" s="50"/>
      <c r="F200" s="50"/>
      <c r="G200" s="50"/>
      <c r="H200" s="50"/>
      <c r="I200" s="50"/>
      <c r="J200" s="50"/>
      <c r="K200" s="51"/>
      <c r="L200" s="1487"/>
      <c r="M200" s="1488"/>
      <c r="N200" s="1488"/>
      <c r="O200" s="1488"/>
      <c r="P200" s="1488"/>
      <c r="Q200" s="1488"/>
      <c r="R200" s="1488"/>
      <c r="S200" s="1488"/>
      <c r="T200" s="1488"/>
      <c r="U200" s="1488"/>
      <c r="V200" s="1488"/>
      <c r="W200" s="1488"/>
      <c r="X200" s="1488"/>
      <c r="Y200" s="1488"/>
      <c r="Z200" s="1489"/>
      <c r="AA200" s="1493"/>
      <c r="AB200" s="1494"/>
      <c r="AC200" s="1494"/>
      <c r="AD200" s="1494"/>
      <c r="AE200" s="1494"/>
      <c r="AF200" s="1495"/>
      <c r="AG200" s="1502"/>
      <c r="AH200" s="1503"/>
      <c r="AI200" s="1503"/>
      <c r="AJ200" s="1503"/>
      <c r="AK200" s="1503"/>
      <c r="AL200" s="1504"/>
      <c r="AM200" s="1511"/>
      <c r="AN200" s="1512"/>
      <c r="AO200" s="1512"/>
      <c r="AP200" s="1512"/>
      <c r="AQ200" s="1513"/>
      <c r="AR200" s="1520">
        <f>AG200*AM200</f>
        <v>0</v>
      </c>
      <c r="AS200" s="1520"/>
      <c r="AT200" s="1520"/>
      <c r="AU200" s="1520"/>
      <c r="AV200" s="1520"/>
      <c r="AW200" s="1521"/>
      <c r="AX200" s="1522"/>
      <c r="AY200" s="1527"/>
      <c r="AZ200" s="1527"/>
      <c r="BA200" s="1527"/>
      <c r="BB200" s="1527"/>
      <c r="BC200" s="1527"/>
      <c r="BD200" s="1527"/>
      <c r="BE200" s="1528"/>
    </row>
    <row r="201" spans="2:57" ht="15.75" customHeight="1">
      <c r="B201" s="9"/>
      <c r="C201" s="45"/>
      <c r="D201" s="52"/>
      <c r="E201" s="53"/>
      <c r="F201" s="53"/>
      <c r="G201" s="53"/>
      <c r="H201" s="53"/>
      <c r="I201" s="53"/>
      <c r="J201" s="53"/>
      <c r="K201" s="54"/>
      <c r="L201" s="1490"/>
      <c r="M201" s="1491"/>
      <c r="N201" s="1491"/>
      <c r="O201" s="1491"/>
      <c r="P201" s="1491"/>
      <c r="Q201" s="1491"/>
      <c r="R201" s="1491"/>
      <c r="S201" s="1491"/>
      <c r="T201" s="1491"/>
      <c r="U201" s="1491"/>
      <c r="V201" s="1491"/>
      <c r="W201" s="1491"/>
      <c r="X201" s="1491"/>
      <c r="Y201" s="1491"/>
      <c r="Z201" s="1492"/>
      <c r="AA201" s="1496"/>
      <c r="AB201" s="1497"/>
      <c r="AC201" s="1497"/>
      <c r="AD201" s="1497"/>
      <c r="AE201" s="1497"/>
      <c r="AF201" s="1498"/>
      <c r="AG201" s="1505"/>
      <c r="AH201" s="1506"/>
      <c r="AI201" s="1506"/>
      <c r="AJ201" s="1506"/>
      <c r="AK201" s="1506"/>
      <c r="AL201" s="1507"/>
      <c r="AM201" s="1514"/>
      <c r="AN201" s="1515"/>
      <c r="AO201" s="1515"/>
      <c r="AP201" s="1515"/>
      <c r="AQ201" s="1516"/>
      <c r="AR201" s="1520"/>
      <c r="AS201" s="1520"/>
      <c r="AT201" s="1520"/>
      <c r="AU201" s="1520"/>
      <c r="AV201" s="1520"/>
      <c r="AW201" s="1523"/>
      <c r="AX201" s="1524"/>
      <c r="AY201" s="1529"/>
      <c r="AZ201" s="1529"/>
      <c r="BA201" s="1529"/>
      <c r="BB201" s="1529"/>
      <c r="BC201" s="1529"/>
      <c r="BD201" s="1529"/>
      <c r="BE201" s="1530"/>
    </row>
    <row r="202" spans="2:57" ht="15.75" customHeight="1">
      <c r="B202" s="9"/>
      <c r="C202" s="45"/>
      <c r="D202" s="55" t="s">
        <v>204</v>
      </c>
      <c r="E202" s="1482" t="s">
        <v>213</v>
      </c>
      <c r="F202" s="1482"/>
      <c r="G202" s="1482"/>
      <c r="H202" s="1482"/>
      <c r="I202" s="1482"/>
      <c r="J202" s="1482"/>
      <c r="K202" s="1483"/>
      <c r="L202" s="1484"/>
      <c r="M202" s="1485"/>
      <c r="N202" s="1485"/>
      <c r="O202" s="1485"/>
      <c r="P202" s="1485"/>
      <c r="Q202" s="1485"/>
      <c r="R202" s="1485"/>
      <c r="S202" s="1485"/>
      <c r="T202" s="1485"/>
      <c r="U202" s="1485"/>
      <c r="V202" s="1485"/>
      <c r="W202" s="1485"/>
      <c r="X202" s="1485"/>
      <c r="Y202" s="1485"/>
      <c r="Z202" s="1486"/>
      <c r="AA202" s="1499"/>
      <c r="AB202" s="1500"/>
      <c r="AC202" s="1500"/>
      <c r="AD202" s="1500"/>
      <c r="AE202" s="1500"/>
      <c r="AF202" s="1501"/>
      <c r="AG202" s="1508"/>
      <c r="AH202" s="1509"/>
      <c r="AI202" s="1509"/>
      <c r="AJ202" s="1509"/>
      <c r="AK202" s="1509"/>
      <c r="AL202" s="1510"/>
      <c r="AM202" s="1517"/>
      <c r="AN202" s="1518"/>
      <c r="AO202" s="1518"/>
      <c r="AP202" s="1518"/>
      <c r="AQ202" s="1519"/>
      <c r="AR202" s="1520"/>
      <c r="AS202" s="1520"/>
      <c r="AT202" s="1520"/>
      <c r="AU202" s="1520"/>
      <c r="AV202" s="1520"/>
      <c r="AW202" s="1525"/>
      <c r="AX202" s="1526"/>
      <c r="AY202" s="1531"/>
      <c r="AZ202" s="1531"/>
      <c r="BA202" s="1531"/>
      <c r="BB202" s="1531"/>
      <c r="BC202" s="1531"/>
      <c r="BD202" s="1531"/>
      <c r="BE202" s="1532"/>
    </row>
    <row r="203" spans="2:57" ht="15.75" customHeight="1">
      <c r="B203" s="9"/>
      <c r="C203" s="45"/>
      <c r="D203" s="49"/>
      <c r="E203" s="50"/>
      <c r="F203" s="50"/>
      <c r="G203" s="50"/>
      <c r="H203" s="50"/>
      <c r="I203" s="50"/>
      <c r="J203" s="50"/>
      <c r="K203" s="51"/>
      <c r="L203" s="1487"/>
      <c r="M203" s="1488"/>
      <c r="N203" s="1488"/>
      <c r="O203" s="1488"/>
      <c r="P203" s="1488"/>
      <c r="Q203" s="1488"/>
      <c r="R203" s="1488"/>
      <c r="S203" s="1488"/>
      <c r="T203" s="1488"/>
      <c r="U203" s="1488"/>
      <c r="V203" s="1488"/>
      <c r="W203" s="1488"/>
      <c r="X203" s="1488"/>
      <c r="Y203" s="1488"/>
      <c r="Z203" s="1489"/>
      <c r="AA203" s="1493"/>
      <c r="AB203" s="1494"/>
      <c r="AC203" s="1494"/>
      <c r="AD203" s="1494"/>
      <c r="AE203" s="1494"/>
      <c r="AF203" s="1495"/>
      <c r="AG203" s="1502"/>
      <c r="AH203" s="1503"/>
      <c r="AI203" s="1503"/>
      <c r="AJ203" s="1503"/>
      <c r="AK203" s="1503"/>
      <c r="AL203" s="1504"/>
      <c r="AM203" s="1511"/>
      <c r="AN203" s="1512"/>
      <c r="AO203" s="1512"/>
      <c r="AP203" s="1512"/>
      <c r="AQ203" s="1513"/>
      <c r="AR203" s="1520">
        <f>AG203*AM203</f>
        <v>0</v>
      </c>
      <c r="AS203" s="1520"/>
      <c r="AT203" s="1520"/>
      <c r="AU203" s="1520"/>
      <c r="AV203" s="1520"/>
      <c r="AW203" s="1521"/>
      <c r="AX203" s="1522"/>
      <c r="AY203" s="1527"/>
      <c r="AZ203" s="1527"/>
      <c r="BA203" s="1527"/>
      <c r="BB203" s="1527"/>
      <c r="BC203" s="1527"/>
      <c r="BD203" s="1527"/>
      <c r="BE203" s="1528"/>
    </row>
    <row r="204" spans="2:57" ht="15.75" customHeight="1">
      <c r="B204" s="9"/>
      <c r="C204" s="45"/>
      <c r="D204" s="52"/>
      <c r="E204" s="53"/>
      <c r="F204" s="53"/>
      <c r="G204" s="53"/>
      <c r="H204" s="53"/>
      <c r="I204" s="53"/>
      <c r="J204" s="53"/>
      <c r="K204" s="54"/>
      <c r="L204" s="1490"/>
      <c r="M204" s="1491"/>
      <c r="N204" s="1491"/>
      <c r="O204" s="1491"/>
      <c r="P204" s="1491"/>
      <c r="Q204" s="1491"/>
      <c r="R204" s="1491"/>
      <c r="S204" s="1491"/>
      <c r="T204" s="1491"/>
      <c r="U204" s="1491"/>
      <c r="V204" s="1491"/>
      <c r="W204" s="1491"/>
      <c r="X204" s="1491"/>
      <c r="Y204" s="1491"/>
      <c r="Z204" s="1492"/>
      <c r="AA204" s="1496"/>
      <c r="AB204" s="1497"/>
      <c r="AC204" s="1497"/>
      <c r="AD204" s="1497"/>
      <c r="AE204" s="1497"/>
      <c r="AF204" s="1498"/>
      <c r="AG204" s="1505"/>
      <c r="AH204" s="1506"/>
      <c r="AI204" s="1506"/>
      <c r="AJ204" s="1506"/>
      <c r="AK204" s="1506"/>
      <c r="AL204" s="1507"/>
      <c r="AM204" s="1514"/>
      <c r="AN204" s="1515"/>
      <c r="AO204" s="1515"/>
      <c r="AP204" s="1515"/>
      <c r="AQ204" s="1516"/>
      <c r="AR204" s="1520"/>
      <c r="AS204" s="1520"/>
      <c r="AT204" s="1520"/>
      <c r="AU204" s="1520"/>
      <c r="AV204" s="1520"/>
      <c r="AW204" s="1523"/>
      <c r="AX204" s="1524"/>
      <c r="AY204" s="1529"/>
      <c r="AZ204" s="1529"/>
      <c r="BA204" s="1529"/>
      <c r="BB204" s="1529"/>
      <c r="BC204" s="1529"/>
      <c r="BD204" s="1529"/>
      <c r="BE204" s="1530"/>
    </row>
    <row r="205" spans="2:57" ht="15.75" customHeight="1">
      <c r="B205" s="9"/>
      <c r="C205" s="45"/>
      <c r="D205" s="55" t="s">
        <v>214</v>
      </c>
      <c r="E205" s="1482" t="s">
        <v>205</v>
      </c>
      <c r="F205" s="1482"/>
      <c r="G205" s="1482"/>
      <c r="H205" s="1482"/>
      <c r="I205" s="1482"/>
      <c r="J205" s="1482"/>
      <c r="K205" s="1483"/>
      <c r="L205" s="1484"/>
      <c r="M205" s="1485"/>
      <c r="N205" s="1485"/>
      <c r="O205" s="1485"/>
      <c r="P205" s="1485"/>
      <c r="Q205" s="1485"/>
      <c r="R205" s="1485"/>
      <c r="S205" s="1485"/>
      <c r="T205" s="1485"/>
      <c r="U205" s="1485"/>
      <c r="V205" s="1485"/>
      <c r="W205" s="1485"/>
      <c r="X205" s="1485"/>
      <c r="Y205" s="1485"/>
      <c r="Z205" s="1486"/>
      <c r="AA205" s="1499"/>
      <c r="AB205" s="1500"/>
      <c r="AC205" s="1500"/>
      <c r="AD205" s="1500"/>
      <c r="AE205" s="1500"/>
      <c r="AF205" s="1501"/>
      <c r="AG205" s="1508"/>
      <c r="AH205" s="1509"/>
      <c r="AI205" s="1509"/>
      <c r="AJ205" s="1509"/>
      <c r="AK205" s="1509"/>
      <c r="AL205" s="1510"/>
      <c r="AM205" s="1517"/>
      <c r="AN205" s="1518"/>
      <c r="AO205" s="1518"/>
      <c r="AP205" s="1518"/>
      <c r="AQ205" s="1519"/>
      <c r="AR205" s="1520"/>
      <c r="AS205" s="1520"/>
      <c r="AT205" s="1520"/>
      <c r="AU205" s="1520"/>
      <c r="AV205" s="1520"/>
      <c r="AW205" s="1525"/>
      <c r="AX205" s="1526"/>
      <c r="AY205" s="1531"/>
      <c r="AZ205" s="1531"/>
      <c r="BA205" s="1531"/>
      <c r="BB205" s="1531"/>
      <c r="BC205" s="1531"/>
      <c r="BD205" s="1531"/>
      <c r="BE205" s="1532"/>
    </row>
    <row r="206" spans="2:57" ht="15.75" customHeight="1">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828" t="s">
        <v>215</v>
      </c>
      <c r="AB206" s="286"/>
      <c r="AC206" s="286"/>
      <c r="AD206" s="286"/>
      <c r="AE206" s="286"/>
      <c r="AF206" s="281"/>
      <c r="AG206" s="1533">
        <v>6</v>
      </c>
      <c r="AH206" s="1534"/>
      <c r="AI206" s="1534"/>
      <c r="AJ206" s="1535"/>
      <c r="AK206" s="487" t="s">
        <v>12</v>
      </c>
      <c r="AL206" s="290"/>
      <c r="AM206" s="398" t="s">
        <v>31</v>
      </c>
      <c r="AN206" s="398"/>
      <c r="AO206" s="398"/>
      <c r="AP206" s="398"/>
      <c r="AQ206" s="398"/>
      <c r="AR206" s="398"/>
      <c r="AS206" s="398"/>
      <c r="AT206" s="398"/>
      <c r="AU206" s="398"/>
      <c r="AV206" s="398"/>
      <c r="AW206" s="840">
        <f>SUM(AR161:AV205)</f>
        <v>584</v>
      </c>
      <c r="AX206" s="841"/>
      <c r="AY206" s="841"/>
      <c r="AZ206" s="841"/>
      <c r="BA206" s="841"/>
      <c r="BB206" s="841"/>
      <c r="BC206" s="841"/>
      <c r="BD206" s="841"/>
      <c r="BE206" s="842"/>
    </row>
    <row r="207" spans="2:57" ht="15.75" customHeight="1">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282"/>
      <c r="AB207" s="287"/>
      <c r="AC207" s="287"/>
      <c r="AD207" s="287"/>
      <c r="AE207" s="287"/>
      <c r="AF207" s="283"/>
      <c r="AG207" s="1536"/>
      <c r="AH207" s="1537"/>
      <c r="AI207" s="1537"/>
      <c r="AJ207" s="1538"/>
      <c r="AK207" s="463"/>
      <c r="AL207" s="232"/>
      <c r="AM207" s="398"/>
      <c r="AN207" s="398"/>
      <c r="AO207" s="398"/>
      <c r="AP207" s="398"/>
      <c r="AQ207" s="398"/>
      <c r="AR207" s="398"/>
      <c r="AS207" s="398"/>
      <c r="AT207" s="398"/>
      <c r="AU207" s="398"/>
      <c r="AV207" s="398"/>
      <c r="AW207" s="843"/>
      <c r="AX207" s="843"/>
      <c r="AY207" s="843"/>
      <c r="AZ207" s="843"/>
      <c r="BA207" s="843"/>
      <c r="BB207" s="843"/>
      <c r="BC207" s="843"/>
      <c r="BD207" s="843"/>
      <c r="BE207" s="844"/>
    </row>
    <row r="208" spans="2:57" ht="15.75" customHeight="1">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40"/>
      <c r="AB208" s="829"/>
      <c r="AC208" s="829"/>
      <c r="AD208" s="829"/>
      <c r="AE208" s="829"/>
      <c r="AF208" s="431"/>
      <c r="AG208" s="1539"/>
      <c r="AH208" s="1540"/>
      <c r="AI208" s="1540"/>
      <c r="AJ208" s="1541"/>
      <c r="AK208" s="839"/>
      <c r="AL208" s="393"/>
      <c r="AM208" s="398"/>
      <c r="AN208" s="398"/>
      <c r="AO208" s="398"/>
      <c r="AP208" s="398"/>
      <c r="AQ208" s="398"/>
      <c r="AR208" s="398"/>
      <c r="AS208" s="398"/>
      <c r="AT208" s="398"/>
      <c r="AU208" s="398"/>
      <c r="AV208" s="398"/>
      <c r="AW208" s="845"/>
      <c r="AX208" s="845"/>
      <c r="AY208" s="845"/>
      <c r="AZ208" s="845"/>
      <c r="BA208" s="845"/>
      <c r="BB208" s="845"/>
      <c r="BC208" s="845"/>
      <c r="BD208" s="845"/>
      <c r="BE208" s="846"/>
    </row>
    <row r="209" spans="2:60" ht="13.5" customHeight="1">
      <c r="B209" s="58"/>
      <c r="C209" s="58"/>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94"/>
      <c r="AB209" s="94"/>
      <c r="AC209" s="94"/>
      <c r="AD209" s="94"/>
      <c r="AE209" s="94"/>
      <c r="AF209" s="94"/>
      <c r="AG209" s="60"/>
      <c r="AH209" s="60"/>
      <c r="AI209" s="60"/>
      <c r="AJ209" s="60"/>
      <c r="AK209" s="60"/>
      <c r="AL209" s="95"/>
      <c r="AM209" s="95"/>
      <c r="AN209" s="94"/>
      <c r="AO209" s="94"/>
      <c r="AP209" s="94"/>
      <c r="AQ209" s="94"/>
      <c r="AR209" s="94"/>
      <c r="AS209" s="94"/>
      <c r="AT209" s="94"/>
      <c r="AU209" s="94"/>
      <c r="AV209" s="94"/>
      <c r="AW209" s="94"/>
      <c r="AX209" s="94"/>
      <c r="AY209" s="94"/>
      <c r="AZ209" s="48"/>
      <c r="BA209" s="48"/>
      <c r="BB209" s="48"/>
      <c r="BC209" s="48"/>
      <c r="BD209" s="48"/>
      <c r="BE209" s="48"/>
      <c r="BF209" s="58"/>
      <c r="BG209" s="58"/>
      <c r="BH209" s="58"/>
    </row>
    <row r="210" spans="2:60" ht="15" customHeight="1">
      <c r="B210" s="6" t="s">
        <v>216</v>
      </c>
      <c r="D210" s="43"/>
      <c r="E210" s="43"/>
      <c r="F210" s="43"/>
      <c r="G210" s="43"/>
      <c r="H210" s="43"/>
      <c r="I210" s="43"/>
      <c r="J210" s="43"/>
      <c r="K210" s="43"/>
      <c r="L210" s="43"/>
    </row>
    <row r="211" spans="2:60" ht="13.5" customHeight="1">
      <c r="B211" s="9"/>
      <c r="C211" s="45"/>
      <c r="D211" s="280" t="s">
        <v>217</v>
      </c>
      <c r="E211" s="566"/>
      <c r="F211" s="566"/>
      <c r="G211" s="566"/>
      <c r="H211" s="566"/>
      <c r="I211" s="566"/>
      <c r="J211" s="566"/>
      <c r="K211" s="794"/>
      <c r="L211" s="819" t="s">
        <v>32</v>
      </c>
      <c r="M211" s="820"/>
      <c r="N211" s="820"/>
      <c r="O211" s="820"/>
      <c r="P211" s="820"/>
      <c r="Q211" s="820"/>
      <c r="R211" s="820"/>
      <c r="S211" s="820"/>
      <c r="T211" s="820"/>
      <c r="U211" s="820"/>
      <c r="V211" s="820"/>
      <c r="W211" s="820"/>
      <c r="X211" s="820"/>
      <c r="Y211" s="820"/>
      <c r="Z211" s="821"/>
      <c r="AA211" s="280" t="s">
        <v>26</v>
      </c>
      <c r="AB211" s="566"/>
      <c r="AC211" s="566"/>
      <c r="AD211" s="794"/>
      <c r="AE211" s="280" t="s">
        <v>217</v>
      </c>
      <c r="AF211" s="566"/>
      <c r="AG211" s="566"/>
      <c r="AH211" s="566"/>
      <c r="AI211" s="566"/>
      <c r="AJ211" s="566"/>
      <c r="AK211" s="566"/>
      <c r="AL211" s="566"/>
      <c r="AM211" s="794"/>
      <c r="AN211" s="819" t="s">
        <v>32</v>
      </c>
      <c r="AO211" s="820"/>
      <c r="AP211" s="820"/>
      <c r="AQ211" s="820"/>
      <c r="AR211" s="820"/>
      <c r="AS211" s="820"/>
      <c r="AT211" s="820"/>
      <c r="AU211" s="820"/>
      <c r="AV211" s="820"/>
      <c r="AW211" s="820"/>
      <c r="AX211" s="820"/>
      <c r="AY211" s="820"/>
      <c r="AZ211" s="820"/>
      <c r="BA211" s="820"/>
      <c r="BB211" s="821"/>
      <c r="BC211" s="732" t="s">
        <v>26</v>
      </c>
      <c r="BD211" s="801"/>
      <c r="BE211" s="801"/>
      <c r="BF211" s="802"/>
    </row>
    <row r="212" spans="2:60" ht="13.5" customHeight="1">
      <c r="B212" s="9"/>
      <c r="C212" s="45"/>
      <c r="D212" s="568"/>
      <c r="E212" s="468"/>
      <c r="F212" s="468"/>
      <c r="G212" s="468"/>
      <c r="H212" s="468"/>
      <c r="I212" s="468"/>
      <c r="J212" s="468"/>
      <c r="K212" s="469"/>
      <c r="L212" s="822"/>
      <c r="M212" s="823"/>
      <c r="N212" s="823"/>
      <c r="O212" s="823"/>
      <c r="P212" s="823"/>
      <c r="Q212" s="823"/>
      <c r="R212" s="823"/>
      <c r="S212" s="823"/>
      <c r="T212" s="823"/>
      <c r="U212" s="823"/>
      <c r="V212" s="823"/>
      <c r="W212" s="823"/>
      <c r="X212" s="823"/>
      <c r="Y212" s="823"/>
      <c r="Z212" s="824"/>
      <c r="AA212" s="568"/>
      <c r="AB212" s="468"/>
      <c r="AC212" s="468"/>
      <c r="AD212" s="469"/>
      <c r="AE212" s="568"/>
      <c r="AF212" s="468"/>
      <c r="AG212" s="468"/>
      <c r="AH212" s="468"/>
      <c r="AI212" s="468"/>
      <c r="AJ212" s="468"/>
      <c r="AK212" s="468"/>
      <c r="AL212" s="468"/>
      <c r="AM212" s="469"/>
      <c r="AN212" s="822"/>
      <c r="AO212" s="823"/>
      <c r="AP212" s="823"/>
      <c r="AQ212" s="823"/>
      <c r="AR212" s="823"/>
      <c r="AS212" s="823"/>
      <c r="AT212" s="823"/>
      <c r="AU212" s="823"/>
      <c r="AV212" s="823"/>
      <c r="AW212" s="823"/>
      <c r="AX212" s="823"/>
      <c r="AY212" s="823"/>
      <c r="AZ212" s="823"/>
      <c r="BA212" s="823"/>
      <c r="BB212" s="824"/>
      <c r="BC212" s="803"/>
      <c r="BD212" s="346"/>
      <c r="BE212" s="346"/>
      <c r="BF212" s="347"/>
    </row>
    <row r="213" spans="2:60" ht="13.5" customHeight="1">
      <c r="B213" s="9"/>
      <c r="C213" s="45"/>
      <c r="D213" s="568"/>
      <c r="E213" s="468"/>
      <c r="F213" s="468"/>
      <c r="G213" s="468"/>
      <c r="H213" s="468"/>
      <c r="I213" s="468"/>
      <c r="J213" s="468"/>
      <c r="K213" s="469"/>
      <c r="L213" s="825" t="s">
        <v>218</v>
      </c>
      <c r="M213" s="826"/>
      <c r="N213" s="826"/>
      <c r="O213" s="826"/>
      <c r="P213" s="826"/>
      <c r="Q213" s="826"/>
      <c r="R213" s="826"/>
      <c r="S213" s="826"/>
      <c r="T213" s="826"/>
      <c r="U213" s="826"/>
      <c r="V213" s="826"/>
      <c r="W213" s="826"/>
      <c r="X213" s="826"/>
      <c r="Y213" s="826"/>
      <c r="Z213" s="827"/>
      <c r="AA213" s="568"/>
      <c r="AB213" s="468"/>
      <c r="AC213" s="468"/>
      <c r="AD213" s="469"/>
      <c r="AE213" s="568"/>
      <c r="AF213" s="468"/>
      <c r="AG213" s="468"/>
      <c r="AH213" s="468"/>
      <c r="AI213" s="468"/>
      <c r="AJ213" s="468"/>
      <c r="AK213" s="468"/>
      <c r="AL213" s="468"/>
      <c r="AM213" s="469"/>
      <c r="AN213" s="825" t="s">
        <v>218</v>
      </c>
      <c r="AO213" s="826"/>
      <c r="AP213" s="826"/>
      <c r="AQ213" s="826"/>
      <c r="AR213" s="826"/>
      <c r="AS213" s="826"/>
      <c r="AT213" s="826"/>
      <c r="AU213" s="826"/>
      <c r="AV213" s="826"/>
      <c r="AW213" s="826"/>
      <c r="AX213" s="826"/>
      <c r="AY213" s="826"/>
      <c r="AZ213" s="826"/>
      <c r="BA213" s="826"/>
      <c r="BB213" s="827"/>
      <c r="BC213" s="803"/>
      <c r="BD213" s="346"/>
      <c r="BE213" s="346"/>
      <c r="BF213" s="347"/>
    </row>
    <row r="214" spans="2:60" ht="13.5" customHeight="1">
      <c r="B214" s="9"/>
      <c r="C214" s="45"/>
      <c r="D214" s="795"/>
      <c r="E214" s="796"/>
      <c r="F214" s="796"/>
      <c r="G214" s="796"/>
      <c r="H214" s="796"/>
      <c r="I214" s="796"/>
      <c r="J214" s="796"/>
      <c r="K214" s="797"/>
      <c r="L214" s="815" t="s">
        <v>219</v>
      </c>
      <c r="M214" s="816"/>
      <c r="N214" s="816"/>
      <c r="O214" s="816"/>
      <c r="P214" s="816"/>
      <c r="Q214" s="816"/>
      <c r="R214" s="816"/>
      <c r="S214" s="816"/>
      <c r="T214" s="816"/>
      <c r="U214" s="816"/>
      <c r="V214" s="816"/>
      <c r="W214" s="816"/>
      <c r="X214" s="816"/>
      <c r="Y214" s="816"/>
      <c r="Z214" s="817"/>
      <c r="AA214" s="795"/>
      <c r="AB214" s="796"/>
      <c r="AC214" s="796"/>
      <c r="AD214" s="797"/>
      <c r="AE214" s="795"/>
      <c r="AF214" s="796"/>
      <c r="AG214" s="796"/>
      <c r="AH214" s="796"/>
      <c r="AI214" s="796"/>
      <c r="AJ214" s="796"/>
      <c r="AK214" s="796"/>
      <c r="AL214" s="796"/>
      <c r="AM214" s="797"/>
      <c r="AN214" s="815" t="s">
        <v>219</v>
      </c>
      <c r="AO214" s="816"/>
      <c r="AP214" s="816"/>
      <c r="AQ214" s="816"/>
      <c r="AR214" s="816"/>
      <c r="AS214" s="816"/>
      <c r="AT214" s="816"/>
      <c r="AU214" s="816"/>
      <c r="AV214" s="816"/>
      <c r="AW214" s="816"/>
      <c r="AX214" s="816"/>
      <c r="AY214" s="816"/>
      <c r="AZ214" s="816"/>
      <c r="BA214" s="816"/>
      <c r="BB214" s="817"/>
      <c r="BC214" s="804"/>
      <c r="BD214" s="805"/>
      <c r="BE214" s="805"/>
      <c r="BF214" s="806"/>
    </row>
    <row r="215" spans="2:60" ht="13.5" customHeight="1">
      <c r="B215" s="9"/>
      <c r="C215" s="45"/>
      <c r="D215" s="1236"/>
      <c r="E215" s="1237"/>
      <c r="F215" s="1237"/>
      <c r="G215" s="1237"/>
      <c r="H215" s="1237"/>
      <c r="I215" s="1237"/>
      <c r="J215" s="1237"/>
      <c r="K215" s="1238"/>
      <c r="L215" s="1554" t="s">
        <v>220</v>
      </c>
      <c r="M215" s="1555"/>
      <c r="N215" s="1555"/>
      <c r="O215" s="1555"/>
      <c r="P215" s="1555"/>
      <c r="Q215" s="1555"/>
      <c r="R215" s="1555"/>
      <c r="S215" s="1555"/>
      <c r="T215" s="1555"/>
      <c r="U215" s="1555"/>
      <c r="V215" s="1555"/>
      <c r="W215" s="1555"/>
      <c r="X215" s="1555"/>
      <c r="Y215" s="1555"/>
      <c r="Z215" s="1556"/>
      <c r="AA215" s="1542" t="s">
        <v>203</v>
      </c>
      <c r="AB215" s="1543"/>
      <c r="AC215" s="1543"/>
      <c r="AD215" s="1544"/>
      <c r="AE215" s="1236"/>
      <c r="AF215" s="1237"/>
      <c r="AG215" s="1237"/>
      <c r="AH215" s="1237"/>
      <c r="AI215" s="1237"/>
      <c r="AJ215" s="1237"/>
      <c r="AK215" s="1237"/>
      <c r="AL215" s="1237"/>
      <c r="AM215" s="1238"/>
      <c r="AN215" s="1554" t="s">
        <v>221</v>
      </c>
      <c r="AO215" s="1555"/>
      <c r="AP215" s="1555"/>
      <c r="AQ215" s="1555"/>
      <c r="AR215" s="1555"/>
      <c r="AS215" s="1555"/>
      <c r="AT215" s="1555"/>
      <c r="AU215" s="1555"/>
      <c r="AV215" s="1555"/>
      <c r="AW215" s="1555"/>
      <c r="AX215" s="1555"/>
      <c r="AY215" s="1555"/>
      <c r="AZ215" s="1555"/>
      <c r="BA215" s="1555"/>
      <c r="BB215" s="1556"/>
      <c r="BC215" s="1542" t="s">
        <v>195</v>
      </c>
      <c r="BD215" s="1543"/>
      <c r="BE215" s="1543"/>
      <c r="BF215" s="1544"/>
    </row>
    <row r="216" spans="2:60" ht="13.5" customHeight="1">
      <c r="B216" s="9"/>
      <c r="C216" s="45"/>
      <c r="D216" s="1239"/>
      <c r="E216" s="1240"/>
      <c r="F216" s="1240"/>
      <c r="G216" s="1240"/>
      <c r="H216" s="1240"/>
      <c r="I216" s="1240"/>
      <c r="J216" s="1240"/>
      <c r="K216" s="1241"/>
      <c r="L216" s="1557"/>
      <c r="M216" s="1558"/>
      <c r="N216" s="1558"/>
      <c r="O216" s="1558"/>
      <c r="P216" s="1558"/>
      <c r="Q216" s="1558"/>
      <c r="R216" s="1558"/>
      <c r="S216" s="1558"/>
      <c r="T216" s="1558"/>
      <c r="U216" s="1558"/>
      <c r="V216" s="1558"/>
      <c r="W216" s="1558"/>
      <c r="X216" s="1558"/>
      <c r="Y216" s="1558"/>
      <c r="Z216" s="1559"/>
      <c r="AA216" s="1545"/>
      <c r="AB216" s="1546"/>
      <c r="AC216" s="1546"/>
      <c r="AD216" s="1547"/>
      <c r="AE216" s="1239"/>
      <c r="AF216" s="1240"/>
      <c r="AG216" s="1240"/>
      <c r="AH216" s="1240"/>
      <c r="AI216" s="1240"/>
      <c r="AJ216" s="1240"/>
      <c r="AK216" s="1240"/>
      <c r="AL216" s="1240"/>
      <c r="AM216" s="1241"/>
      <c r="AN216" s="1557"/>
      <c r="AO216" s="1558"/>
      <c r="AP216" s="1558"/>
      <c r="AQ216" s="1558"/>
      <c r="AR216" s="1558"/>
      <c r="AS216" s="1558"/>
      <c r="AT216" s="1558"/>
      <c r="AU216" s="1558"/>
      <c r="AV216" s="1558"/>
      <c r="AW216" s="1558"/>
      <c r="AX216" s="1558"/>
      <c r="AY216" s="1558"/>
      <c r="AZ216" s="1558"/>
      <c r="BA216" s="1558"/>
      <c r="BB216" s="1559"/>
      <c r="BC216" s="1545"/>
      <c r="BD216" s="1546"/>
      <c r="BE216" s="1546"/>
      <c r="BF216" s="1547"/>
    </row>
    <row r="217" spans="2:60" ht="13.5" customHeight="1">
      <c r="B217" s="9"/>
      <c r="C217" s="45"/>
      <c r="D217" s="1239"/>
      <c r="E217" s="1240"/>
      <c r="F217" s="1240"/>
      <c r="G217" s="1240"/>
      <c r="H217" s="1240"/>
      <c r="I217" s="1240"/>
      <c r="J217" s="1240"/>
      <c r="K217" s="1241"/>
      <c r="L217" s="1551" t="s">
        <v>222</v>
      </c>
      <c r="M217" s="1552"/>
      <c r="N217" s="1552"/>
      <c r="O217" s="1552"/>
      <c r="P217" s="1552"/>
      <c r="Q217" s="1552"/>
      <c r="R217" s="1552"/>
      <c r="S217" s="1552"/>
      <c r="T217" s="1552"/>
      <c r="U217" s="1552"/>
      <c r="V217" s="1552"/>
      <c r="W217" s="1552"/>
      <c r="X217" s="1552"/>
      <c r="Y217" s="1552"/>
      <c r="Z217" s="1553"/>
      <c r="AA217" s="1545"/>
      <c r="AB217" s="1546"/>
      <c r="AC217" s="1546"/>
      <c r="AD217" s="1547"/>
      <c r="AE217" s="1239"/>
      <c r="AF217" s="1240"/>
      <c r="AG217" s="1240"/>
      <c r="AH217" s="1240"/>
      <c r="AI217" s="1240"/>
      <c r="AJ217" s="1240"/>
      <c r="AK217" s="1240"/>
      <c r="AL217" s="1240"/>
      <c r="AM217" s="1241"/>
      <c r="AN217" s="1551" t="s">
        <v>222</v>
      </c>
      <c r="AO217" s="1552"/>
      <c r="AP217" s="1552"/>
      <c r="AQ217" s="1552"/>
      <c r="AR217" s="1552"/>
      <c r="AS217" s="1552"/>
      <c r="AT217" s="1552"/>
      <c r="AU217" s="1552"/>
      <c r="AV217" s="1552"/>
      <c r="AW217" s="1552"/>
      <c r="AX217" s="1552"/>
      <c r="AY217" s="1552"/>
      <c r="AZ217" s="1552"/>
      <c r="BA217" s="1552"/>
      <c r="BB217" s="1553"/>
      <c r="BC217" s="1545"/>
      <c r="BD217" s="1546"/>
      <c r="BE217" s="1546"/>
      <c r="BF217" s="1547"/>
    </row>
    <row r="218" spans="2:60" ht="13.5" customHeight="1">
      <c r="B218" s="9"/>
      <c r="C218" s="45"/>
      <c r="D218" s="1242" t="s">
        <v>223</v>
      </c>
      <c r="E218" s="1243"/>
      <c r="F218" s="1243"/>
      <c r="G218" s="1243"/>
      <c r="H218" s="1243"/>
      <c r="I218" s="1243"/>
      <c r="J218" s="1243"/>
      <c r="K218" s="1244"/>
      <c r="L218" s="1479" t="s">
        <v>224</v>
      </c>
      <c r="M218" s="1480"/>
      <c r="N218" s="1480"/>
      <c r="O218" s="1480"/>
      <c r="P218" s="1480"/>
      <c r="Q218" s="1480"/>
      <c r="R218" s="1480"/>
      <c r="S218" s="1480"/>
      <c r="T218" s="1480"/>
      <c r="U218" s="1480"/>
      <c r="V218" s="1480"/>
      <c r="W218" s="1480"/>
      <c r="X218" s="1480"/>
      <c r="Y218" s="1480"/>
      <c r="Z218" s="1481"/>
      <c r="AA218" s="1548"/>
      <c r="AB218" s="1549"/>
      <c r="AC218" s="1549"/>
      <c r="AD218" s="1550"/>
      <c r="AE218" s="1242" t="s">
        <v>223</v>
      </c>
      <c r="AF218" s="1243"/>
      <c r="AG218" s="1243"/>
      <c r="AH218" s="1243"/>
      <c r="AI218" s="1243"/>
      <c r="AJ218" s="1243"/>
      <c r="AK218" s="1243"/>
      <c r="AL218" s="1243"/>
      <c r="AM218" s="1244"/>
      <c r="AN218" s="1479" t="s">
        <v>224</v>
      </c>
      <c r="AO218" s="1480"/>
      <c r="AP218" s="1480"/>
      <c r="AQ218" s="1480"/>
      <c r="AR218" s="1480"/>
      <c r="AS218" s="1480"/>
      <c r="AT218" s="1480"/>
      <c r="AU218" s="1480"/>
      <c r="AV218" s="1480"/>
      <c r="AW218" s="1480"/>
      <c r="AX218" s="1480"/>
      <c r="AY218" s="1480"/>
      <c r="AZ218" s="1480"/>
      <c r="BA218" s="1480"/>
      <c r="BB218" s="1481"/>
      <c r="BC218" s="1548"/>
      <c r="BD218" s="1549"/>
      <c r="BE218" s="1549"/>
      <c r="BF218" s="1550"/>
    </row>
    <row r="219" spans="2:60" ht="13.5" customHeight="1">
      <c r="B219" s="9"/>
      <c r="C219" s="45"/>
      <c r="D219" s="1236"/>
      <c r="E219" s="1237"/>
      <c r="F219" s="1237"/>
      <c r="G219" s="1237"/>
      <c r="H219" s="1237"/>
      <c r="I219" s="1237"/>
      <c r="J219" s="1237"/>
      <c r="K219" s="1238"/>
      <c r="L219" s="1554" t="s">
        <v>221</v>
      </c>
      <c r="M219" s="1555"/>
      <c r="N219" s="1555"/>
      <c r="O219" s="1555"/>
      <c r="P219" s="1555"/>
      <c r="Q219" s="1555"/>
      <c r="R219" s="1555"/>
      <c r="S219" s="1555"/>
      <c r="T219" s="1555"/>
      <c r="U219" s="1555"/>
      <c r="V219" s="1555"/>
      <c r="W219" s="1555"/>
      <c r="X219" s="1555"/>
      <c r="Y219" s="1555"/>
      <c r="Z219" s="1556"/>
      <c r="AA219" s="1542" t="s">
        <v>225</v>
      </c>
      <c r="AB219" s="1543"/>
      <c r="AC219" s="1543"/>
      <c r="AD219" s="1544"/>
      <c r="AE219" s="1236"/>
      <c r="AF219" s="1237"/>
      <c r="AG219" s="1237"/>
      <c r="AH219" s="1237"/>
      <c r="AI219" s="1237"/>
      <c r="AJ219" s="1237"/>
      <c r="AK219" s="1237"/>
      <c r="AL219" s="1237"/>
      <c r="AM219" s="1238"/>
      <c r="AN219" s="1554" t="s">
        <v>221</v>
      </c>
      <c r="AO219" s="1555"/>
      <c r="AP219" s="1555"/>
      <c r="AQ219" s="1555"/>
      <c r="AR219" s="1555"/>
      <c r="AS219" s="1555"/>
      <c r="AT219" s="1555"/>
      <c r="AU219" s="1555"/>
      <c r="AV219" s="1555"/>
      <c r="AW219" s="1555"/>
      <c r="AX219" s="1555"/>
      <c r="AY219" s="1555"/>
      <c r="AZ219" s="1555"/>
      <c r="BA219" s="1555"/>
      <c r="BB219" s="1556"/>
      <c r="BC219" s="1542" t="s">
        <v>195</v>
      </c>
      <c r="BD219" s="1543"/>
      <c r="BE219" s="1543"/>
      <c r="BF219" s="1544"/>
    </row>
    <row r="220" spans="2:60" ht="13.5" customHeight="1">
      <c r="B220" s="9"/>
      <c r="C220" s="45"/>
      <c r="D220" s="1239"/>
      <c r="E220" s="1240"/>
      <c r="F220" s="1240"/>
      <c r="G220" s="1240"/>
      <c r="H220" s="1240"/>
      <c r="I220" s="1240"/>
      <c r="J220" s="1240"/>
      <c r="K220" s="1241"/>
      <c r="L220" s="1557"/>
      <c r="M220" s="1558"/>
      <c r="N220" s="1558"/>
      <c r="O220" s="1558"/>
      <c r="P220" s="1558"/>
      <c r="Q220" s="1558"/>
      <c r="R220" s="1558"/>
      <c r="S220" s="1558"/>
      <c r="T220" s="1558"/>
      <c r="U220" s="1558"/>
      <c r="V220" s="1558"/>
      <c r="W220" s="1558"/>
      <c r="X220" s="1558"/>
      <c r="Y220" s="1558"/>
      <c r="Z220" s="1559"/>
      <c r="AA220" s="1545"/>
      <c r="AB220" s="1546"/>
      <c r="AC220" s="1546"/>
      <c r="AD220" s="1547"/>
      <c r="AE220" s="1239"/>
      <c r="AF220" s="1240"/>
      <c r="AG220" s="1240"/>
      <c r="AH220" s="1240"/>
      <c r="AI220" s="1240"/>
      <c r="AJ220" s="1240"/>
      <c r="AK220" s="1240"/>
      <c r="AL220" s="1240"/>
      <c r="AM220" s="1241"/>
      <c r="AN220" s="1557"/>
      <c r="AO220" s="1558"/>
      <c r="AP220" s="1558"/>
      <c r="AQ220" s="1558"/>
      <c r="AR220" s="1558"/>
      <c r="AS220" s="1558"/>
      <c r="AT220" s="1558"/>
      <c r="AU220" s="1558"/>
      <c r="AV220" s="1558"/>
      <c r="AW220" s="1558"/>
      <c r="AX220" s="1558"/>
      <c r="AY220" s="1558"/>
      <c r="AZ220" s="1558"/>
      <c r="BA220" s="1558"/>
      <c r="BB220" s="1559"/>
      <c r="BC220" s="1545"/>
      <c r="BD220" s="1546"/>
      <c r="BE220" s="1546"/>
      <c r="BF220" s="1547"/>
    </row>
    <row r="221" spans="2:60" ht="13.5" customHeight="1">
      <c r="B221" s="9"/>
      <c r="C221" s="45"/>
      <c r="D221" s="1239"/>
      <c r="E221" s="1240"/>
      <c r="F221" s="1240"/>
      <c r="G221" s="1240"/>
      <c r="H221" s="1240"/>
      <c r="I221" s="1240"/>
      <c r="J221" s="1240"/>
      <c r="K221" s="1241"/>
      <c r="L221" s="1551" t="s">
        <v>226</v>
      </c>
      <c r="M221" s="1552"/>
      <c r="N221" s="1552"/>
      <c r="O221" s="1552"/>
      <c r="P221" s="1552"/>
      <c r="Q221" s="1552"/>
      <c r="R221" s="1552"/>
      <c r="S221" s="1552"/>
      <c r="T221" s="1552"/>
      <c r="U221" s="1552"/>
      <c r="V221" s="1552"/>
      <c r="W221" s="1552"/>
      <c r="X221" s="1552"/>
      <c r="Y221" s="1552"/>
      <c r="Z221" s="1553"/>
      <c r="AA221" s="1545"/>
      <c r="AB221" s="1546"/>
      <c r="AC221" s="1546"/>
      <c r="AD221" s="1547"/>
      <c r="AE221" s="1239"/>
      <c r="AF221" s="1240"/>
      <c r="AG221" s="1240"/>
      <c r="AH221" s="1240"/>
      <c r="AI221" s="1240"/>
      <c r="AJ221" s="1240"/>
      <c r="AK221" s="1240"/>
      <c r="AL221" s="1240"/>
      <c r="AM221" s="1241"/>
      <c r="AN221" s="1551" t="s">
        <v>222</v>
      </c>
      <c r="AO221" s="1552"/>
      <c r="AP221" s="1552"/>
      <c r="AQ221" s="1552"/>
      <c r="AR221" s="1552"/>
      <c r="AS221" s="1552"/>
      <c r="AT221" s="1552"/>
      <c r="AU221" s="1552"/>
      <c r="AV221" s="1552"/>
      <c r="AW221" s="1552"/>
      <c r="AX221" s="1552"/>
      <c r="AY221" s="1552"/>
      <c r="AZ221" s="1552"/>
      <c r="BA221" s="1552"/>
      <c r="BB221" s="1553"/>
      <c r="BC221" s="1545"/>
      <c r="BD221" s="1546"/>
      <c r="BE221" s="1546"/>
      <c r="BF221" s="1547"/>
    </row>
    <row r="222" spans="2:60" ht="13.5" customHeight="1">
      <c r="B222" s="9"/>
      <c r="C222" s="45"/>
      <c r="D222" s="1242" t="s">
        <v>223</v>
      </c>
      <c r="E222" s="1243"/>
      <c r="F222" s="1243"/>
      <c r="G222" s="1243"/>
      <c r="H222" s="1243"/>
      <c r="I222" s="1243"/>
      <c r="J222" s="1243"/>
      <c r="K222" s="1244"/>
      <c r="L222" s="1479" t="s">
        <v>224</v>
      </c>
      <c r="M222" s="1480"/>
      <c r="N222" s="1480"/>
      <c r="O222" s="1480"/>
      <c r="P222" s="1480"/>
      <c r="Q222" s="1480"/>
      <c r="R222" s="1480"/>
      <c r="S222" s="1480"/>
      <c r="T222" s="1480"/>
      <c r="U222" s="1480"/>
      <c r="V222" s="1480"/>
      <c r="W222" s="1480"/>
      <c r="X222" s="1480"/>
      <c r="Y222" s="1480"/>
      <c r="Z222" s="1481"/>
      <c r="AA222" s="1548"/>
      <c r="AB222" s="1549"/>
      <c r="AC222" s="1549"/>
      <c r="AD222" s="1550"/>
      <c r="AE222" s="1242" t="s">
        <v>223</v>
      </c>
      <c r="AF222" s="1243"/>
      <c r="AG222" s="1243"/>
      <c r="AH222" s="1243"/>
      <c r="AI222" s="1243"/>
      <c r="AJ222" s="1243"/>
      <c r="AK222" s="1243"/>
      <c r="AL222" s="1243"/>
      <c r="AM222" s="1244"/>
      <c r="AN222" s="1479" t="s">
        <v>224</v>
      </c>
      <c r="AO222" s="1480"/>
      <c r="AP222" s="1480"/>
      <c r="AQ222" s="1480"/>
      <c r="AR222" s="1480"/>
      <c r="AS222" s="1480"/>
      <c r="AT222" s="1480"/>
      <c r="AU222" s="1480"/>
      <c r="AV222" s="1480"/>
      <c r="AW222" s="1480"/>
      <c r="AX222" s="1480"/>
      <c r="AY222" s="1480"/>
      <c r="AZ222" s="1480"/>
      <c r="BA222" s="1480"/>
      <c r="BB222" s="1481"/>
      <c r="BC222" s="1548"/>
      <c r="BD222" s="1549"/>
      <c r="BE222" s="1549"/>
      <c r="BF222" s="1550"/>
    </row>
    <row r="223" spans="2:60" ht="13.5" customHeight="1">
      <c r="B223" s="9"/>
      <c r="C223" s="45"/>
      <c r="D223" s="1236"/>
      <c r="E223" s="1237"/>
      <c r="F223" s="1237"/>
      <c r="G223" s="1237"/>
      <c r="H223" s="1237"/>
      <c r="I223" s="1237"/>
      <c r="J223" s="1237"/>
      <c r="K223" s="1238"/>
      <c r="L223" s="1554" t="s">
        <v>221</v>
      </c>
      <c r="M223" s="1555"/>
      <c r="N223" s="1555"/>
      <c r="O223" s="1555"/>
      <c r="P223" s="1555"/>
      <c r="Q223" s="1555"/>
      <c r="R223" s="1555"/>
      <c r="S223" s="1555"/>
      <c r="T223" s="1555"/>
      <c r="U223" s="1555"/>
      <c r="V223" s="1555"/>
      <c r="W223" s="1555"/>
      <c r="X223" s="1555"/>
      <c r="Y223" s="1555"/>
      <c r="Z223" s="1556"/>
      <c r="AA223" s="1542" t="s">
        <v>195</v>
      </c>
      <c r="AB223" s="1543"/>
      <c r="AC223" s="1543"/>
      <c r="AD223" s="1544"/>
      <c r="AE223" s="1236"/>
      <c r="AF223" s="1237"/>
      <c r="AG223" s="1237"/>
      <c r="AH223" s="1237"/>
      <c r="AI223" s="1237"/>
      <c r="AJ223" s="1237"/>
      <c r="AK223" s="1237"/>
      <c r="AL223" s="1237"/>
      <c r="AM223" s="1238"/>
      <c r="AN223" s="1554" t="s">
        <v>221</v>
      </c>
      <c r="AO223" s="1555"/>
      <c r="AP223" s="1555"/>
      <c r="AQ223" s="1555"/>
      <c r="AR223" s="1555"/>
      <c r="AS223" s="1555"/>
      <c r="AT223" s="1555"/>
      <c r="AU223" s="1555"/>
      <c r="AV223" s="1555"/>
      <c r="AW223" s="1555"/>
      <c r="AX223" s="1555"/>
      <c r="AY223" s="1555"/>
      <c r="AZ223" s="1555"/>
      <c r="BA223" s="1555"/>
      <c r="BB223" s="1556"/>
      <c r="BC223" s="1542" t="s">
        <v>195</v>
      </c>
      <c r="BD223" s="1543"/>
      <c r="BE223" s="1543"/>
      <c r="BF223" s="1544"/>
    </row>
    <row r="224" spans="2:60" ht="13.5" customHeight="1">
      <c r="B224" s="9"/>
      <c r="C224" s="45"/>
      <c r="D224" s="1239"/>
      <c r="E224" s="1240"/>
      <c r="F224" s="1240"/>
      <c r="G224" s="1240"/>
      <c r="H224" s="1240"/>
      <c r="I224" s="1240"/>
      <c r="J224" s="1240"/>
      <c r="K224" s="1241"/>
      <c r="L224" s="1557"/>
      <c r="M224" s="1558"/>
      <c r="N224" s="1558"/>
      <c r="O224" s="1558"/>
      <c r="P224" s="1558"/>
      <c r="Q224" s="1558"/>
      <c r="R224" s="1558"/>
      <c r="S224" s="1558"/>
      <c r="T224" s="1558"/>
      <c r="U224" s="1558"/>
      <c r="V224" s="1558"/>
      <c r="W224" s="1558"/>
      <c r="X224" s="1558"/>
      <c r="Y224" s="1558"/>
      <c r="Z224" s="1559"/>
      <c r="AA224" s="1545"/>
      <c r="AB224" s="1546"/>
      <c r="AC224" s="1546"/>
      <c r="AD224" s="1547"/>
      <c r="AE224" s="1239"/>
      <c r="AF224" s="1240"/>
      <c r="AG224" s="1240"/>
      <c r="AH224" s="1240"/>
      <c r="AI224" s="1240"/>
      <c r="AJ224" s="1240"/>
      <c r="AK224" s="1240"/>
      <c r="AL224" s="1240"/>
      <c r="AM224" s="1241"/>
      <c r="AN224" s="1557"/>
      <c r="AO224" s="1558"/>
      <c r="AP224" s="1558"/>
      <c r="AQ224" s="1558"/>
      <c r="AR224" s="1558"/>
      <c r="AS224" s="1558"/>
      <c r="AT224" s="1558"/>
      <c r="AU224" s="1558"/>
      <c r="AV224" s="1558"/>
      <c r="AW224" s="1558"/>
      <c r="AX224" s="1558"/>
      <c r="AY224" s="1558"/>
      <c r="AZ224" s="1558"/>
      <c r="BA224" s="1558"/>
      <c r="BB224" s="1559"/>
      <c r="BC224" s="1545"/>
      <c r="BD224" s="1546"/>
      <c r="BE224" s="1546"/>
      <c r="BF224" s="1547"/>
    </row>
    <row r="225" spans="2:58" ht="13.5" customHeight="1">
      <c r="B225" s="9"/>
      <c r="C225" s="45"/>
      <c r="D225" s="1239"/>
      <c r="E225" s="1240"/>
      <c r="F225" s="1240"/>
      <c r="G225" s="1240"/>
      <c r="H225" s="1240"/>
      <c r="I225" s="1240"/>
      <c r="J225" s="1240"/>
      <c r="K225" s="1241"/>
      <c r="L225" s="1551" t="s">
        <v>222</v>
      </c>
      <c r="M225" s="1552"/>
      <c r="N225" s="1552"/>
      <c r="O225" s="1552"/>
      <c r="P225" s="1552"/>
      <c r="Q225" s="1552"/>
      <c r="R225" s="1552"/>
      <c r="S225" s="1552"/>
      <c r="T225" s="1552"/>
      <c r="U225" s="1552"/>
      <c r="V225" s="1552"/>
      <c r="W225" s="1552"/>
      <c r="X225" s="1552"/>
      <c r="Y225" s="1552"/>
      <c r="Z225" s="1553"/>
      <c r="AA225" s="1545"/>
      <c r="AB225" s="1546"/>
      <c r="AC225" s="1546"/>
      <c r="AD225" s="1547"/>
      <c r="AE225" s="1239"/>
      <c r="AF225" s="1240"/>
      <c r="AG225" s="1240"/>
      <c r="AH225" s="1240"/>
      <c r="AI225" s="1240"/>
      <c r="AJ225" s="1240"/>
      <c r="AK225" s="1240"/>
      <c r="AL225" s="1240"/>
      <c r="AM225" s="1241"/>
      <c r="AN225" s="1551" t="s">
        <v>222</v>
      </c>
      <c r="AO225" s="1552"/>
      <c r="AP225" s="1552"/>
      <c r="AQ225" s="1552"/>
      <c r="AR225" s="1552"/>
      <c r="AS225" s="1552"/>
      <c r="AT225" s="1552"/>
      <c r="AU225" s="1552"/>
      <c r="AV225" s="1552"/>
      <c r="AW225" s="1552"/>
      <c r="AX225" s="1552"/>
      <c r="AY225" s="1552"/>
      <c r="AZ225" s="1552"/>
      <c r="BA225" s="1552"/>
      <c r="BB225" s="1553"/>
      <c r="BC225" s="1545"/>
      <c r="BD225" s="1546"/>
      <c r="BE225" s="1546"/>
      <c r="BF225" s="1547"/>
    </row>
    <row r="226" spans="2:58" ht="13.5" customHeight="1">
      <c r="B226" s="9"/>
      <c r="C226" s="45"/>
      <c r="D226" s="1242" t="s">
        <v>223</v>
      </c>
      <c r="E226" s="1243"/>
      <c r="F226" s="1243"/>
      <c r="G226" s="1243"/>
      <c r="H226" s="1243"/>
      <c r="I226" s="1243"/>
      <c r="J226" s="1243"/>
      <c r="K226" s="1244"/>
      <c r="L226" s="1479" t="s">
        <v>227</v>
      </c>
      <c r="M226" s="1480"/>
      <c r="N226" s="1480"/>
      <c r="O226" s="1480"/>
      <c r="P226" s="1480"/>
      <c r="Q226" s="1480"/>
      <c r="R226" s="1480"/>
      <c r="S226" s="1480"/>
      <c r="T226" s="1480"/>
      <c r="U226" s="1480"/>
      <c r="V226" s="1480"/>
      <c r="W226" s="1480"/>
      <c r="X226" s="1480"/>
      <c r="Y226" s="1480"/>
      <c r="Z226" s="1481"/>
      <c r="AA226" s="1548"/>
      <c r="AB226" s="1549"/>
      <c r="AC226" s="1549"/>
      <c r="AD226" s="1550"/>
      <c r="AE226" s="1242" t="s">
        <v>223</v>
      </c>
      <c r="AF226" s="1243"/>
      <c r="AG226" s="1243"/>
      <c r="AH226" s="1243"/>
      <c r="AI226" s="1243"/>
      <c r="AJ226" s="1243"/>
      <c r="AK226" s="1243"/>
      <c r="AL226" s="1243"/>
      <c r="AM226" s="1244"/>
      <c r="AN226" s="1479" t="s">
        <v>224</v>
      </c>
      <c r="AO226" s="1480"/>
      <c r="AP226" s="1480"/>
      <c r="AQ226" s="1480"/>
      <c r="AR226" s="1480"/>
      <c r="AS226" s="1480"/>
      <c r="AT226" s="1480"/>
      <c r="AU226" s="1480"/>
      <c r="AV226" s="1480"/>
      <c r="AW226" s="1480"/>
      <c r="AX226" s="1480"/>
      <c r="AY226" s="1480"/>
      <c r="AZ226" s="1480"/>
      <c r="BA226" s="1480"/>
      <c r="BB226" s="1481"/>
      <c r="BC226" s="1548"/>
      <c r="BD226" s="1549"/>
      <c r="BE226" s="1549"/>
      <c r="BF226" s="1550"/>
    </row>
    <row r="227" spans="2:58" ht="13.5" customHeight="1">
      <c r="B227" s="9"/>
      <c r="C227" s="45"/>
      <c r="D227" s="1236"/>
      <c r="E227" s="1237"/>
      <c r="F227" s="1237"/>
      <c r="G227" s="1237"/>
      <c r="H227" s="1237"/>
      <c r="I227" s="1237"/>
      <c r="J227" s="1237"/>
      <c r="K227" s="1238"/>
      <c r="L227" s="1554" t="s">
        <v>221</v>
      </c>
      <c r="M227" s="1555"/>
      <c r="N227" s="1555"/>
      <c r="O227" s="1555"/>
      <c r="P227" s="1555"/>
      <c r="Q227" s="1555"/>
      <c r="R227" s="1555"/>
      <c r="S227" s="1555"/>
      <c r="T227" s="1555"/>
      <c r="U227" s="1555"/>
      <c r="V227" s="1555"/>
      <c r="W227" s="1555"/>
      <c r="X227" s="1555"/>
      <c r="Y227" s="1555"/>
      <c r="Z227" s="1556"/>
      <c r="AA227" s="1542" t="s">
        <v>195</v>
      </c>
      <c r="AB227" s="1543"/>
      <c r="AC227" s="1543"/>
      <c r="AD227" s="1544"/>
      <c r="AE227" s="1236"/>
      <c r="AF227" s="1237"/>
      <c r="AG227" s="1237"/>
      <c r="AH227" s="1237"/>
      <c r="AI227" s="1237"/>
      <c r="AJ227" s="1237"/>
      <c r="AK227" s="1237"/>
      <c r="AL227" s="1237"/>
      <c r="AM227" s="1238"/>
      <c r="AN227" s="1554" t="s">
        <v>221</v>
      </c>
      <c r="AO227" s="1555"/>
      <c r="AP227" s="1555"/>
      <c r="AQ227" s="1555"/>
      <c r="AR227" s="1555"/>
      <c r="AS227" s="1555"/>
      <c r="AT227" s="1555"/>
      <c r="AU227" s="1555"/>
      <c r="AV227" s="1555"/>
      <c r="AW227" s="1555"/>
      <c r="AX227" s="1555"/>
      <c r="AY227" s="1555"/>
      <c r="AZ227" s="1555"/>
      <c r="BA227" s="1555"/>
      <c r="BB227" s="1556"/>
      <c r="BC227" s="1542" t="s">
        <v>195</v>
      </c>
      <c r="BD227" s="1543"/>
      <c r="BE227" s="1543"/>
      <c r="BF227" s="1544"/>
    </row>
    <row r="228" spans="2:58" ht="13.5" customHeight="1">
      <c r="B228" s="9"/>
      <c r="C228" s="45"/>
      <c r="D228" s="1239"/>
      <c r="E228" s="1240"/>
      <c r="F228" s="1240"/>
      <c r="G228" s="1240"/>
      <c r="H228" s="1240"/>
      <c r="I228" s="1240"/>
      <c r="J228" s="1240"/>
      <c r="K228" s="1241"/>
      <c r="L228" s="1557"/>
      <c r="M228" s="1558"/>
      <c r="N228" s="1558"/>
      <c r="O228" s="1558"/>
      <c r="P228" s="1558"/>
      <c r="Q228" s="1558"/>
      <c r="R228" s="1558"/>
      <c r="S228" s="1558"/>
      <c r="T228" s="1558"/>
      <c r="U228" s="1558"/>
      <c r="V228" s="1558"/>
      <c r="W228" s="1558"/>
      <c r="X228" s="1558"/>
      <c r="Y228" s="1558"/>
      <c r="Z228" s="1559"/>
      <c r="AA228" s="1545"/>
      <c r="AB228" s="1546"/>
      <c r="AC228" s="1546"/>
      <c r="AD228" s="1547"/>
      <c r="AE228" s="1239"/>
      <c r="AF228" s="1240"/>
      <c r="AG228" s="1240"/>
      <c r="AH228" s="1240"/>
      <c r="AI228" s="1240"/>
      <c r="AJ228" s="1240"/>
      <c r="AK228" s="1240"/>
      <c r="AL228" s="1240"/>
      <c r="AM228" s="1241"/>
      <c r="AN228" s="1557"/>
      <c r="AO228" s="1558"/>
      <c r="AP228" s="1558"/>
      <c r="AQ228" s="1558"/>
      <c r="AR228" s="1558"/>
      <c r="AS228" s="1558"/>
      <c r="AT228" s="1558"/>
      <c r="AU228" s="1558"/>
      <c r="AV228" s="1558"/>
      <c r="AW228" s="1558"/>
      <c r="AX228" s="1558"/>
      <c r="AY228" s="1558"/>
      <c r="AZ228" s="1558"/>
      <c r="BA228" s="1558"/>
      <c r="BB228" s="1559"/>
      <c r="BC228" s="1545"/>
      <c r="BD228" s="1546"/>
      <c r="BE228" s="1546"/>
      <c r="BF228" s="1547"/>
    </row>
    <row r="229" spans="2:58" ht="13.5" customHeight="1">
      <c r="B229" s="9"/>
      <c r="C229" s="45"/>
      <c r="D229" s="1239"/>
      <c r="E229" s="1240"/>
      <c r="F229" s="1240"/>
      <c r="G229" s="1240"/>
      <c r="H229" s="1240"/>
      <c r="I229" s="1240"/>
      <c r="J229" s="1240"/>
      <c r="K229" s="1241"/>
      <c r="L229" s="1551" t="s">
        <v>222</v>
      </c>
      <c r="M229" s="1552"/>
      <c r="N229" s="1552"/>
      <c r="O229" s="1552"/>
      <c r="P229" s="1552"/>
      <c r="Q229" s="1552"/>
      <c r="R229" s="1552"/>
      <c r="S229" s="1552"/>
      <c r="T229" s="1552"/>
      <c r="U229" s="1552"/>
      <c r="V229" s="1552"/>
      <c r="W229" s="1552"/>
      <c r="X229" s="1552"/>
      <c r="Y229" s="1552"/>
      <c r="Z229" s="1553"/>
      <c r="AA229" s="1545"/>
      <c r="AB229" s="1546"/>
      <c r="AC229" s="1546"/>
      <c r="AD229" s="1547"/>
      <c r="AE229" s="1239"/>
      <c r="AF229" s="1240"/>
      <c r="AG229" s="1240"/>
      <c r="AH229" s="1240"/>
      <c r="AI229" s="1240"/>
      <c r="AJ229" s="1240"/>
      <c r="AK229" s="1240"/>
      <c r="AL229" s="1240"/>
      <c r="AM229" s="1241"/>
      <c r="AN229" s="1551" t="s">
        <v>222</v>
      </c>
      <c r="AO229" s="1552"/>
      <c r="AP229" s="1552"/>
      <c r="AQ229" s="1552"/>
      <c r="AR229" s="1552"/>
      <c r="AS229" s="1552"/>
      <c r="AT229" s="1552"/>
      <c r="AU229" s="1552"/>
      <c r="AV229" s="1552"/>
      <c r="AW229" s="1552"/>
      <c r="AX229" s="1552"/>
      <c r="AY229" s="1552"/>
      <c r="AZ229" s="1552"/>
      <c r="BA229" s="1552"/>
      <c r="BB229" s="1553"/>
      <c r="BC229" s="1545"/>
      <c r="BD229" s="1546"/>
      <c r="BE229" s="1546"/>
      <c r="BF229" s="1547"/>
    </row>
    <row r="230" spans="2:58" ht="13.5" customHeight="1">
      <c r="B230" s="9"/>
      <c r="C230" s="45"/>
      <c r="D230" s="1242" t="s">
        <v>223</v>
      </c>
      <c r="E230" s="1243"/>
      <c r="F230" s="1243"/>
      <c r="G230" s="1243"/>
      <c r="H230" s="1243"/>
      <c r="I230" s="1243"/>
      <c r="J230" s="1243"/>
      <c r="K230" s="1244"/>
      <c r="L230" s="1479" t="s">
        <v>224</v>
      </c>
      <c r="M230" s="1480"/>
      <c r="N230" s="1480"/>
      <c r="O230" s="1480"/>
      <c r="P230" s="1480"/>
      <c r="Q230" s="1480"/>
      <c r="R230" s="1480"/>
      <c r="S230" s="1480"/>
      <c r="T230" s="1480"/>
      <c r="U230" s="1480"/>
      <c r="V230" s="1480"/>
      <c r="W230" s="1480"/>
      <c r="X230" s="1480"/>
      <c r="Y230" s="1480"/>
      <c r="Z230" s="1481"/>
      <c r="AA230" s="1548"/>
      <c r="AB230" s="1549"/>
      <c r="AC230" s="1549"/>
      <c r="AD230" s="1550"/>
      <c r="AE230" s="1242" t="s">
        <v>223</v>
      </c>
      <c r="AF230" s="1243"/>
      <c r="AG230" s="1243"/>
      <c r="AH230" s="1243"/>
      <c r="AI230" s="1243"/>
      <c r="AJ230" s="1243"/>
      <c r="AK230" s="1243"/>
      <c r="AL230" s="1243"/>
      <c r="AM230" s="1244"/>
      <c r="AN230" s="1479" t="s">
        <v>224</v>
      </c>
      <c r="AO230" s="1480"/>
      <c r="AP230" s="1480"/>
      <c r="AQ230" s="1480"/>
      <c r="AR230" s="1480"/>
      <c r="AS230" s="1480"/>
      <c r="AT230" s="1480"/>
      <c r="AU230" s="1480"/>
      <c r="AV230" s="1480"/>
      <c r="AW230" s="1480"/>
      <c r="AX230" s="1480"/>
      <c r="AY230" s="1480"/>
      <c r="AZ230" s="1480"/>
      <c r="BA230" s="1480"/>
      <c r="BB230" s="1481"/>
      <c r="BC230" s="1548"/>
      <c r="BD230" s="1549"/>
      <c r="BE230" s="1549"/>
      <c r="BF230" s="1550"/>
    </row>
    <row r="231" spans="2:58" ht="13.5" customHeight="1">
      <c r="B231" s="9"/>
      <c r="C231" s="45"/>
      <c r="D231" s="1236"/>
      <c r="E231" s="1237"/>
      <c r="F231" s="1237"/>
      <c r="G231" s="1237"/>
      <c r="H231" s="1237"/>
      <c r="I231" s="1237"/>
      <c r="J231" s="1237"/>
      <c r="K231" s="1238"/>
      <c r="L231" s="1554" t="s">
        <v>221</v>
      </c>
      <c r="M231" s="1555"/>
      <c r="N231" s="1555"/>
      <c r="O231" s="1555"/>
      <c r="P231" s="1555"/>
      <c r="Q231" s="1555"/>
      <c r="R231" s="1555"/>
      <c r="S231" s="1555"/>
      <c r="T231" s="1555"/>
      <c r="U231" s="1555"/>
      <c r="V231" s="1555"/>
      <c r="W231" s="1555"/>
      <c r="X231" s="1555"/>
      <c r="Y231" s="1555"/>
      <c r="Z231" s="1556"/>
      <c r="AA231" s="1542" t="s">
        <v>195</v>
      </c>
      <c r="AB231" s="1543"/>
      <c r="AC231" s="1543"/>
      <c r="AD231" s="1544"/>
      <c r="AE231" s="1236"/>
      <c r="AF231" s="1237"/>
      <c r="AG231" s="1237"/>
      <c r="AH231" s="1237"/>
      <c r="AI231" s="1237"/>
      <c r="AJ231" s="1237"/>
      <c r="AK231" s="1237"/>
      <c r="AL231" s="1237"/>
      <c r="AM231" s="1238"/>
      <c r="AN231" s="1554" t="s">
        <v>221</v>
      </c>
      <c r="AO231" s="1555"/>
      <c r="AP231" s="1555"/>
      <c r="AQ231" s="1555"/>
      <c r="AR231" s="1555"/>
      <c r="AS231" s="1555"/>
      <c r="AT231" s="1555"/>
      <c r="AU231" s="1555"/>
      <c r="AV231" s="1555"/>
      <c r="AW231" s="1555"/>
      <c r="AX231" s="1555"/>
      <c r="AY231" s="1555"/>
      <c r="AZ231" s="1555"/>
      <c r="BA231" s="1555"/>
      <c r="BB231" s="1556"/>
      <c r="BC231" s="1542" t="s">
        <v>195</v>
      </c>
      <c r="BD231" s="1543"/>
      <c r="BE231" s="1543"/>
      <c r="BF231" s="1544"/>
    </row>
    <row r="232" spans="2:58" ht="13.5" customHeight="1">
      <c r="B232" s="9"/>
      <c r="C232" s="45"/>
      <c r="D232" s="1239"/>
      <c r="E232" s="1240"/>
      <c r="F232" s="1240"/>
      <c r="G232" s="1240"/>
      <c r="H232" s="1240"/>
      <c r="I232" s="1240"/>
      <c r="J232" s="1240"/>
      <c r="K232" s="1241"/>
      <c r="L232" s="1557"/>
      <c r="M232" s="1558"/>
      <c r="N232" s="1558"/>
      <c r="O232" s="1558"/>
      <c r="P232" s="1558"/>
      <c r="Q232" s="1558"/>
      <c r="R232" s="1558"/>
      <c r="S232" s="1558"/>
      <c r="T232" s="1558"/>
      <c r="U232" s="1558"/>
      <c r="V232" s="1558"/>
      <c r="W232" s="1558"/>
      <c r="X232" s="1558"/>
      <c r="Y232" s="1558"/>
      <c r="Z232" s="1559"/>
      <c r="AA232" s="1545"/>
      <c r="AB232" s="1546"/>
      <c r="AC232" s="1546"/>
      <c r="AD232" s="1547"/>
      <c r="AE232" s="1239"/>
      <c r="AF232" s="1240"/>
      <c r="AG232" s="1240"/>
      <c r="AH232" s="1240"/>
      <c r="AI232" s="1240"/>
      <c r="AJ232" s="1240"/>
      <c r="AK232" s="1240"/>
      <c r="AL232" s="1240"/>
      <c r="AM232" s="1241"/>
      <c r="AN232" s="1557"/>
      <c r="AO232" s="1558"/>
      <c r="AP232" s="1558"/>
      <c r="AQ232" s="1558"/>
      <c r="AR232" s="1558"/>
      <c r="AS232" s="1558"/>
      <c r="AT232" s="1558"/>
      <c r="AU232" s="1558"/>
      <c r="AV232" s="1558"/>
      <c r="AW232" s="1558"/>
      <c r="AX232" s="1558"/>
      <c r="AY232" s="1558"/>
      <c r="AZ232" s="1558"/>
      <c r="BA232" s="1558"/>
      <c r="BB232" s="1559"/>
      <c r="BC232" s="1545"/>
      <c r="BD232" s="1546"/>
      <c r="BE232" s="1546"/>
      <c r="BF232" s="1547"/>
    </row>
    <row r="233" spans="2:58" ht="13.5" customHeight="1">
      <c r="B233" s="9"/>
      <c r="C233" s="45"/>
      <c r="D233" s="1239"/>
      <c r="E233" s="1240"/>
      <c r="F233" s="1240"/>
      <c r="G233" s="1240"/>
      <c r="H233" s="1240"/>
      <c r="I233" s="1240"/>
      <c r="J233" s="1240"/>
      <c r="K233" s="1241"/>
      <c r="L233" s="1551" t="s">
        <v>222</v>
      </c>
      <c r="M233" s="1552"/>
      <c r="N233" s="1552"/>
      <c r="O233" s="1552"/>
      <c r="P233" s="1552"/>
      <c r="Q233" s="1552"/>
      <c r="R233" s="1552"/>
      <c r="S233" s="1552"/>
      <c r="T233" s="1552"/>
      <c r="U233" s="1552"/>
      <c r="V233" s="1552"/>
      <c r="W233" s="1552"/>
      <c r="X233" s="1552"/>
      <c r="Y233" s="1552"/>
      <c r="Z233" s="1553"/>
      <c r="AA233" s="1545"/>
      <c r="AB233" s="1546"/>
      <c r="AC233" s="1546"/>
      <c r="AD233" s="1547"/>
      <c r="AE233" s="1239"/>
      <c r="AF233" s="1240"/>
      <c r="AG233" s="1240"/>
      <c r="AH233" s="1240"/>
      <c r="AI233" s="1240"/>
      <c r="AJ233" s="1240"/>
      <c r="AK233" s="1240"/>
      <c r="AL233" s="1240"/>
      <c r="AM233" s="1241"/>
      <c r="AN233" s="1551" t="s">
        <v>226</v>
      </c>
      <c r="AO233" s="1552"/>
      <c r="AP233" s="1552"/>
      <c r="AQ233" s="1552"/>
      <c r="AR233" s="1552"/>
      <c r="AS233" s="1552"/>
      <c r="AT233" s="1552"/>
      <c r="AU233" s="1552"/>
      <c r="AV233" s="1552"/>
      <c r="AW233" s="1552"/>
      <c r="AX233" s="1552"/>
      <c r="AY233" s="1552"/>
      <c r="AZ233" s="1552"/>
      <c r="BA233" s="1552"/>
      <c r="BB233" s="1553"/>
      <c r="BC233" s="1545"/>
      <c r="BD233" s="1546"/>
      <c r="BE233" s="1546"/>
      <c r="BF233" s="1547"/>
    </row>
    <row r="234" spans="2:58" ht="13.5" customHeight="1">
      <c r="B234" s="9"/>
      <c r="C234" s="45"/>
      <c r="D234" s="1242" t="s">
        <v>223</v>
      </c>
      <c r="E234" s="1243"/>
      <c r="F234" s="1243"/>
      <c r="G234" s="1243"/>
      <c r="H234" s="1243"/>
      <c r="I234" s="1243"/>
      <c r="J234" s="1243"/>
      <c r="K234" s="1244"/>
      <c r="L234" s="1479" t="s">
        <v>224</v>
      </c>
      <c r="M234" s="1480"/>
      <c r="N234" s="1480"/>
      <c r="O234" s="1480"/>
      <c r="P234" s="1480"/>
      <c r="Q234" s="1480"/>
      <c r="R234" s="1480"/>
      <c r="S234" s="1480"/>
      <c r="T234" s="1480"/>
      <c r="U234" s="1480"/>
      <c r="V234" s="1480"/>
      <c r="W234" s="1480"/>
      <c r="X234" s="1480"/>
      <c r="Y234" s="1480"/>
      <c r="Z234" s="1481"/>
      <c r="AA234" s="1548"/>
      <c r="AB234" s="1549"/>
      <c r="AC234" s="1549"/>
      <c r="AD234" s="1550"/>
      <c r="AE234" s="1242" t="s">
        <v>228</v>
      </c>
      <c r="AF234" s="1243"/>
      <c r="AG234" s="1243"/>
      <c r="AH234" s="1243"/>
      <c r="AI234" s="1243"/>
      <c r="AJ234" s="1243"/>
      <c r="AK234" s="1243"/>
      <c r="AL234" s="1243"/>
      <c r="AM234" s="1244"/>
      <c r="AN234" s="1479" t="s">
        <v>224</v>
      </c>
      <c r="AO234" s="1480"/>
      <c r="AP234" s="1480"/>
      <c r="AQ234" s="1480"/>
      <c r="AR234" s="1480"/>
      <c r="AS234" s="1480"/>
      <c r="AT234" s="1480"/>
      <c r="AU234" s="1480"/>
      <c r="AV234" s="1480"/>
      <c r="AW234" s="1480"/>
      <c r="AX234" s="1480"/>
      <c r="AY234" s="1480"/>
      <c r="AZ234" s="1480"/>
      <c r="BA234" s="1480"/>
      <c r="BB234" s="1481"/>
      <c r="BC234" s="1548"/>
      <c r="BD234" s="1549"/>
      <c r="BE234" s="1549"/>
      <c r="BF234" s="1550"/>
    </row>
    <row r="235" spans="2:58" ht="13.5" customHeight="1">
      <c r="B235" s="9"/>
      <c r="C235" s="45"/>
      <c r="D235" s="1236"/>
      <c r="E235" s="1237"/>
      <c r="F235" s="1237"/>
      <c r="G235" s="1237"/>
      <c r="H235" s="1237"/>
      <c r="I235" s="1237"/>
      <c r="J235" s="1237"/>
      <c r="K235" s="1238"/>
      <c r="L235" s="1554" t="s">
        <v>221</v>
      </c>
      <c r="M235" s="1555"/>
      <c r="N235" s="1555"/>
      <c r="O235" s="1555"/>
      <c r="P235" s="1555"/>
      <c r="Q235" s="1555"/>
      <c r="R235" s="1555"/>
      <c r="S235" s="1555"/>
      <c r="T235" s="1555"/>
      <c r="U235" s="1555"/>
      <c r="V235" s="1555"/>
      <c r="W235" s="1555"/>
      <c r="X235" s="1555"/>
      <c r="Y235" s="1555"/>
      <c r="Z235" s="1556"/>
      <c r="AA235" s="1542" t="s">
        <v>195</v>
      </c>
      <c r="AB235" s="1543"/>
      <c r="AC235" s="1543"/>
      <c r="AD235" s="1544"/>
      <c r="AE235" s="1236"/>
      <c r="AF235" s="1237"/>
      <c r="AG235" s="1237"/>
      <c r="AH235" s="1237"/>
      <c r="AI235" s="1237"/>
      <c r="AJ235" s="1237"/>
      <c r="AK235" s="1237"/>
      <c r="AL235" s="1237"/>
      <c r="AM235" s="1238"/>
      <c r="AN235" s="1554" t="s">
        <v>221</v>
      </c>
      <c r="AO235" s="1555"/>
      <c r="AP235" s="1555"/>
      <c r="AQ235" s="1555"/>
      <c r="AR235" s="1555"/>
      <c r="AS235" s="1555"/>
      <c r="AT235" s="1555"/>
      <c r="AU235" s="1555"/>
      <c r="AV235" s="1555"/>
      <c r="AW235" s="1555"/>
      <c r="AX235" s="1555"/>
      <c r="AY235" s="1555"/>
      <c r="AZ235" s="1555"/>
      <c r="BA235" s="1555"/>
      <c r="BB235" s="1556"/>
      <c r="BC235" s="1542" t="s">
        <v>195</v>
      </c>
      <c r="BD235" s="1543"/>
      <c r="BE235" s="1543"/>
      <c r="BF235" s="1544"/>
    </row>
    <row r="236" spans="2:58" ht="13.5" customHeight="1">
      <c r="B236" s="9"/>
      <c r="C236" s="45"/>
      <c r="D236" s="1239"/>
      <c r="E236" s="1240"/>
      <c r="F236" s="1240"/>
      <c r="G236" s="1240"/>
      <c r="H236" s="1240"/>
      <c r="I236" s="1240"/>
      <c r="J236" s="1240"/>
      <c r="K236" s="1241"/>
      <c r="L236" s="1557"/>
      <c r="M236" s="1558"/>
      <c r="N236" s="1558"/>
      <c r="O236" s="1558"/>
      <c r="P236" s="1558"/>
      <c r="Q236" s="1558"/>
      <c r="R236" s="1558"/>
      <c r="S236" s="1558"/>
      <c r="T236" s="1558"/>
      <c r="U236" s="1558"/>
      <c r="V236" s="1558"/>
      <c r="W236" s="1558"/>
      <c r="X236" s="1558"/>
      <c r="Y236" s="1558"/>
      <c r="Z236" s="1559"/>
      <c r="AA236" s="1545"/>
      <c r="AB236" s="1546"/>
      <c r="AC236" s="1546"/>
      <c r="AD236" s="1547"/>
      <c r="AE236" s="1239"/>
      <c r="AF236" s="1240"/>
      <c r="AG236" s="1240"/>
      <c r="AH236" s="1240"/>
      <c r="AI236" s="1240"/>
      <c r="AJ236" s="1240"/>
      <c r="AK236" s="1240"/>
      <c r="AL236" s="1240"/>
      <c r="AM236" s="1241"/>
      <c r="AN236" s="1557"/>
      <c r="AO236" s="1558"/>
      <c r="AP236" s="1558"/>
      <c r="AQ236" s="1558"/>
      <c r="AR236" s="1558"/>
      <c r="AS236" s="1558"/>
      <c r="AT236" s="1558"/>
      <c r="AU236" s="1558"/>
      <c r="AV236" s="1558"/>
      <c r="AW236" s="1558"/>
      <c r="AX236" s="1558"/>
      <c r="AY236" s="1558"/>
      <c r="AZ236" s="1558"/>
      <c r="BA236" s="1558"/>
      <c r="BB236" s="1559"/>
      <c r="BC236" s="1545"/>
      <c r="BD236" s="1546"/>
      <c r="BE236" s="1546"/>
      <c r="BF236" s="1547"/>
    </row>
    <row r="237" spans="2:58" ht="13.5" customHeight="1">
      <c r="B237" s="9"/>
      <c r="C237" s="45"/>
      <c r="D237" s="1239"/>
      <c r="E237" s="1240"/>
      <c r="F237" s="1240"/>
      <c r="G237" s="1240"/>
      <c r="H237" s="1240"/>
      <c r="I237" s="1240"/>
      <c r="J237" s="1240"/>
      <c r="K237" s="1241"/>
      <c r="L237" s="1551" t="s">
        <v>222</v>
      </c>
      <c r="M237" s="1552"/>
      <c r="N237" s="1552"/>
      <c r="O237" s="1552"/>
      <c r="P237" s="1552"/>
      <c r="Q237" s="1552"/>
      <c r="R237" s="1552"/>
      <c r="S237" s="1552"/>
      <c r="T237" s="1552"/>
      <c r="U237" s="1552"/>
      <c r="V237" s="1552"/>
      <c r="W237" s="1552"/>
      <c r="X237" s="1552"/>
      <c r="Y237" s="1552"/>
      <c r="Z237" s="1553"/>
      <c r="AA237" s="1545"/>
      <c r="AB237" s="1546"/>
      <c r="AC237" s="1546"/>
      <c r="AD237" s="1547"/>
      <c r="AE237" s="1239"/>
      <c r="AF237" s="1240"/>
      <c r="AG237" s="1240"/>
      <c r="AH237" s="1240"/>
      <c r="AI237" s="1240"/>
      <c r="AJ237" s="1240"/>
      <c r="AK237" s="1240"/>
      <c r="AL237" s="1240"/>
      <c r="AM237" s="1241"/>
      <c r="AN237" s="1551" t="s">
        <v>222</v>
      </c>
      <c r="AO237" s="1552"/>
      <c r="AP237" s="1552"/>
      <c r="AQ237" s="1552"/>
      <c r="AR237" s="1552"/>
      <c r="AS237" s="1552"/>
      <c r="AT237" s="1552"/>
      <c r="AU237" s="1552"/>
      <c r="AV237" s="1552"/>
      <c r="AW237" s="1552"/>
      <c r="AX237" s="1552"/>
      <c r="AY237" s="1552"/>
      <c r="AZ237" s="1552"/>
      <c r="BA237" s="1552"/>
      <c r="BB237" s="1553"/>
      <c r="BC237" s="1545"/>
      <c r="BD237" s="1546"/>
      <c r="BE237" s="1546"/>
      <c r="BF237" s="1547"/>
    </row>
    <row r="238" spans="2:58" ht="13.5" customHeight="1">
      <c r="B238" s="9"/>
      <c r="C238" s="45"/>
      <c r="D238" s="1242" t="s">
        <v>223</v>
      </c>
      <c r="E238" s="1243"/>
      <c r="F238" s="1243"/>
      <c r="G238" s="1243"/>
      <c r="H238" s="1243"/>
      <c r="I238" s="1243"/>
      <c r="J238" s="1243"/>
      <c r="K238" s="1244"/>
      <c r="L238" s="1479" t="s">
        <v>224</v>
      </c>
      <c r="M238" s="1480"/>
      <c r="N238" s="1480"/>
      <c r="O238" s="1480"/>
      <c r="P238" s="1480"/>
      <c r="Q238" s="1480"/>
      <c r="R238" s="1480"/>
      <c r="S238" s="1480"/>
      <c r="T238" s="1480"/>
      <c r="U238" s="1480"/>
      <c r="V238" s="1480"/>
      <c r="W238" s="1480"/>
      <c r="X238" s="1480"/>
      <c r="Y238" s="1480"/>
      <c r="Z238" s="1481"/>
      <c r="AA238" s="1548"/>
      <c r="AB238" s="1549"/>
      <c r="AC238" s="1549"/>
      <c r="AD238" s="1550"/>
      <c r="AE238" s="1242" t="s">
        <v>223</v>
      </c>
      <c r="AF238" s="1243"/>
      <c r="AG238" s="1243"/>
      <c r="AH238" s="1243"/>
      <c r="AI238" s="1243"/>
      <c r="AJ238" s="1243"/>
      <c r="AK238" s="1243"/>
      <c r="AL238" s="1243"/>
      <c r="AM238" s="1244"/>
      <c r="AN238" s="1479" t="s">
        <v>224</v>
      </c>
      <c r="AO238" s="1480"/>
      <c r="AP238" s="1480"/>
      <c r="AQ238" s="1480"/>
      <c r="AR238" s="1480"/>
      <c r="AS238" s="1480"/>
      <c r="AT238" s="1480"/>
      <c r="AU238" s="1480"/>
      <c r="AV238" s="1480"/>
      <c r="AW238" s="1480"/>
      <c r="AX238" s="1480"/>
      <c r="AY238" s="1480"/>
      <c r="AZ238" s="1480"/>
      <c r="BA238" s="1480"/>
      <c r="BB238" s="1481"/>
      <c r="BC238" s="1548"/>
      <c r="BD238" s="1549"/>
      <c r="BE238" s="1549"/>
      <c r="BF238" s="1550"/>
    </row>
    <row r="239" spans="2:58" ht="13.5" customHeight="1">
      <c r="B239" s="9"/>
      <c r="C239" s="45"/>
      <c r="D239" s="1236"/>
      <c r="E239" s="1237"/>
      <c r="F239" s="1237"/>
      <c r="G239" s="1237"/>
      <c r="H239" s="1237"/>
      <c r="I239" s="1237"/>
      <c r="J239" s="1237"/>
      <c r="K239" s="1238"/>
      <c r="L239" s="1554" t="s">
        <v>221</v>
      </c>
      <c r="M239" s="1555"/>
      <c r="N239" s="1555"/>
      <c r="O239" s="1555"/>
      <c r="P239" s="1555"/>
      <c r="Q239" s="1555"/>
      <c r="R239" s="1555"/>
      <c r="S239" s="1555"/>
      <c r="T239" s="1555"/>
      <c r="U239" s="1555"/>
      <c r="V239" s="1555"/>
      <c r="W239" s="1555"/>
      <c r="X239" s="1555"/>
      <c r="Y239" s="1555"/>
      <c r="Z239" s="1556"/>
      <c r="AA239" s="1542" t="s">
        <v>195</v>
      </c>
      <c r="AB239" s="1543"/>
      <c r="AC239" s="1543"/>
      <c r="AD239" s="1544"/>
      <c r="AE239" s="1236"/>
      <c r="AF239" s="1237"/>
      <c r="AG239" s="1237"/>
      <c r="AH239" s="1237"/>
      <c r="AI239" s="1237"/>
      <c r="AJ239" s="1237"/>
      <c r="AK239" s="1237"/>
      <c r="AL239" s="1237"/>
      <c r="AM239" s="1238"/>
      <c r="AN239" s="1554" t="s">
        <v>24</v>
      </c>
      <c r="AO239" s="1555"/>
      <c r="AP239" s="1555"/>
      <c r="AQ239" s="1555"/>
      <c r="AR239" s="1555"/>
      <c r="AS239" s="1555"/>
      <c r="AT239" s="1555"/>
      <c r="AU239" s="1555"/>
      <c r="AV239" s="1555"/>
      <c r="AW239" s="1555"/>
      <c r="AX239" s="1555"/>
      <c r="AY239" s="1555"/>
      <c r="AZ239" s="1555"/>
      <c r="BA239" s="1555"/>
      <c r="BB239" s="1556"/>
      <c r="BC239" s="1542" t="s">
        <v>195</v>
      </c>
      <c r="BD239" s="1543"/>
      <c r="BE239" s="1543"/>
      <c r="BF239" s="1544"/>
    </row>
    <row r="240" spans="2:58" ht="13.5" customHeight="1">
      <c r="B240" s="9"/>
      <c r="C240" s="45"/>
      <c r="D240" s="1239"/>
      <c r="E240" s="1240"/>
      <c r="F240" s="1240"/>
      <c r="G240" s="1240"/>
      <c r="H240" s="1240"/>
      <c r="I240" s="1240"/>
      <c r="J240" s="1240"/>
      <c r="K240" s="1241"/>
      <c r="L240" s="1557"/>
      <c r="M240" s="1558"/>
      <c r="N240" s="1558"/>
      <c r="O240" s="1558"/>
      <c r="P240" s="1558"/>
      <c r="Q240" s="1558"/>
      <c r="R240" s="1558"/>
      <c r="S240" s="1558"/>
      <c r="T240" s="1558"/>
      <c r="U240" s="1558"/>
      <c r="V240" s="1558"/>
      <c r="W240" s="1558"/>
      <c r="X240" s="1558"/>
      <c r="Y240" s="1558"/>
      <c r="Z240" s="1559"/>
      <c r="AA240" s="1545"/>
      <c r="AB240" s="1546"/>
      <c r="AC240" s="1546"/>
      <c r="AD240" s="1547"/>
      <c r="AE240" s="1239"/>
      <c r="AF240" s="1240"/>
      <c r="AG240" s="1240"/>
      <c r="AH240" s="1240"/>
      <c r="AI240" s="1240"/>
      <c r="AJ240" s="1240"/>
      <c r="AK240" s="1240"/>
      <c r="AL240" s="1240"/>
      <c r="AM240" s="1241"/>
      <c r="AN240" s="1557"/>
      <c r="AO240" s="1558"/>
      <c r="AP240" s="1558"/>
      <c r="AQ240" s="1558"/>
      <c r="AR240" s="1558"/>
      <c r="AS240" s="1558"/>
      <c r="AT240" s="1558"/>
      <c r="AU240" s="1558"/>
      <c r="AV240" s="1558"/>
      <c r="AW240" s="1558"/>
      <c r="AX240" s="1558"/>
      <c r="AY240" s="1558"/>
      <c r="AZ240" s="1558"/>
      <c r="BA240" s="1558"/>
      <c r="BB240" s="1559"/>
      <c r="BC240" s="1545"/>
      <c r="BD240" s="1546"/>
      <c r="BE240" s="1546"/>
      <c r="BF240" s="1547"/>
    </row>
    <row r="241" spans="2:58" ht="13.5" customHeight="1">
      <c r="B241" s="9"/>
      <c r="C241" s="45"/>
      <c r="D241" s="1239"/>
      <c r="E241" s="1240"/>
      <c r="F241" s="1240"/>
      <c r="G241" s="1240"/>
      <c r="H241" s="1240"/>
      <c r="I241" s="1240"/>
      <c r="J241" s="1240"/>
      <c r="K241" s="1241"/>
      <c r="L241" s="1551" t="s">
        <v>222</v>
      </c>
      <c r="M241" s="1552"/>
      <c r="N241" s="1552"/>
      <c r="O241" s="1552"/>
      <c r="P241" s="1552"/>
      <c r="Q241" s="1552"/>
      <c r="R241" s="1552"/>
      <c r="S241" s="1552"/>
      <c r="T241" s="1552"/>
      <c r="U241" s="1552"/>
      <c r="V241" s="1552"/>
      <c r="W241" s="1552"/>
      <c r="X241" s="1552"/>
      <c r="Y241" s="1552"/>
      <c r="Z241" s="1553"/>
      <c r="AA241" s="1545"/>
      <c r="AB241" s="1546"/>
      <c r="AC241" s="1546"/>
      <c r="AD241" s="1547"/>
      <c r="AE241" s="1239"/>
      <c r="AF241" s="1240"/>
      <c r="AG241" s="1240"/>
      <c r="AH241" s="1240"/>
      <c r="AI241" s="1240"/>
      <c r="AJ241" s="1240"/>
      <c r="AK241" s="1240"/>
      <c r="AL241" s="1240"/>
      <c r="AM241" s="1241"/>
      <c r="AN241" s="1551" t="s">
        <v>222</v>
      </c>
      <c r="AO241" s="1552"/>
      <c r="AP241" s="1552"/>
      <c r="AQ241" s="1552"/>
      <c r="AR241" s="1552"/>
      <c r="AS241" s="1552"/>
      <c r="AT241" s="1552"/>
      <c r="AU241" s="1552"/>
      <c r="AV241" s="1552"/>
      <c r="AW241" s="1552"/>
      <c r="AX241" s="1552"/>
      <c r="AY241" s="1552"/>
      <c r="AZ241" s="1552"/>
      <c r="BA241" s="1552"/>
      <c r="BB241" s="1553"/>
      <c r="BC241" s="1545"/>
      <c r="BD241" s="1546"/>
      <c r="BE241" s="1546"/>
      <c r="BF241" s="1547"/>
    </row>
    <row r="242" spans="2:58" ht="13.5" customHeight="1">
      <c r="B242" s="9"/>
      <c r="C242" s="45"/>
      <c r="D242" s="1242" t="s">
        <v>223</v>
      </c>
      <c r="E242" s="1243"/>
      <c r="F242" s="1243"/>
      <c r="G242" s="1243"/>
      <c r="H242" s="1243"/>
      <c r="I242" s="1243"/>
      <c r="J242" s="1243"/>
      <c r="K242" s="1244"/>
      <c r="L242" s="1479" t="s">
        <v>224</v>
      </c>
      <c r="M242" s="1480"/>
      <c r="N242" s="1480"/>
      <c r="O242" s="1480"/>
      <c r="P242" s="1480"/>
      <c r="Q242" s="1480"/>
      <c r="R242" s="1480"/>
      <c r="S242" s="1480"/>
      <c r="T242" s="1480"/>
      <c r="U242" s="1480"/>
      <c r="V242" s="1480"/>
      <c r="W242" s="1480"/>
      <c r="X242" s="1480"/>
      <c r="Y242" s="1480"/>
      <c r="Z242" s="1481"/>
      <c r="AA242" s="1548"/>
      <c r="AB242" s="1549"/>
      <c r="AC242" s="1549"/>
      <c r="AD242" s="1550"/>
      <c r="AE242" s="1242" t="s">
        <v>223</v>
      </c>
      <c r="AF242" s="1243"/>
      <c r="AG242" s="1243"/>
      <c r="AH242" s="1243"/>
      <c r="AI242" s="1243"/>
      <c r="AJ242" s="1243"/>
      <c r="AK242" s="1243"/>
      <c r="AL242" s="1243"/>
      <c r="AM242" s="1244"/>
      <c r="AN242" s="1479" t="s">
        <v>224</v>
      </c>
      <c r="AO242" s="1480"/>
      <c r="AP242" s="1480"/>
      <c r="AQ242" s="1480"/>
      <c r="AR242" s="1480"/>
      <c r="AS242" s="1480"/>
      <c r="AT242" s="1480"/>
      <c r="AU242" s="1480"/>
      <c r="AV242" s="1480"/>
      <c r="AW242" s="1480"/>
      <c r="AX242" s="1480"/>
      <c r="AY242" s="1480"/>
      <c r="AZ242" s="1480"/>
      <c r="BA242" s="1480"/>
      <c r="BB242" s="1481"/>
      <c r="BC242" s="1548"/>
      <c r="BD242" s="1549"/>
      <c r="BE242" s="1549"/>
      <c r="BF242" s="1550"/>
    </row>
    <row r="243" spans="2:58" ht="13.5" customHeight="1">
      <c r="B243" s="9"/>
      <c r="C243" s="45"/>
      <c r="D243" s="1236"/>
      <c r="E243" s="1237"/>
      <c r="F243" s="1237"/>
      <c r="G243" s="1237"/>
      <c r="H243" s="1237"/>
      <c r="I243" s="1237"/>
      <c r="J243" s="1237"/>
      <c r="K243" s="1238"/>
      <c r="L243" s="1554" t="s">
        <v>221</v>
      </c>
      <c r="M243" s="1555"/>
      <c r="N243" s="1555"/>
      <c r="O243" s="1555"/>
      <c r="P243" s="1555"/>
      <c r="Q243" s="1555"/>
      <c r="R243" s="1555"/>
      <c r="S243" s="1555"/>
      <c r="T243" s="1555"/>
      <c r="U243" s="1555"/>
      <c r="V243" s="1555"/>
      <c r="W243" s="1555"/>
      <c r="X243" s="1555"/>
      <c r="Y243" s="1555"/>
      <c r="Z243" s="1556"/>
      <c r="AA243" s="1542" t="s">
        <v>195</v>
      </c>
      <c r="AB243" s="1543"/>
      <c r="AC243" s="1543"/>
      <c r="AD243" s="1544"/>
      <c r="AE243" s="1236"/>
      <c r="AF243" s="1237"/>
      <c r="AG243" s="1237"/>
      <c r="AH243" s="1237"/>
      <c r="AI243" s="1237"/>
      <c r="AJ243" s="1237"/>
      <c r="AK243" s="1237"/>
      <c r="AL243" s="1237"/>
      <c r="AM243" s="1238"/>
      <c r="AN243" s="1554" t="s">
        <v>221</v>
      </c>
      <c r="AO243" s="1555"/>
      <c r="AP243" s="1555"/>
      <c r="AQ243" s="1555"/>
      <c r="AR243" s="1555"/>
      <c r="AS243" s="1555"/>
      <c r="AT243" s="1555"/>
      <c r="AU243" s="1555"/>
      <c r="AV243" s="1555"/>
      <c r="AW243" s="1555"/>
      <c r="AX243" s="1555"/>
      <c r="AY243" s="1555"/>
      <c r="AZ243" s="1555"/>
      <c r="BA243" s="1555"/>
      <c r="BB243" s="1556"/>
      <c r="BC243" s="1542" t="s">
        <v>195</v>
      </c>
      <c r="BD243" s="1543"/>
      <c r="BE243" s="1543"/>
      <c r="BF243" s="1544"/>
    </row>
    <row r="244" spans="2:58" ht="13.5" customHeight="1">
      <c r="B244" s="9"/>
      <c r="C244" s="45"/>
      <c r="D244" s="1239"/>
      <c r="E244" s="1240"/>
      <c r="F244" s="1240"/>
      <c r="G244" s="1240"/>
      <c r="H244" s="1240"/>
      <c r="I244" s="1240"/>
      <c r="J244" s="1240"/>
      <c r="K244" s="1241"/>
      <c r="L244" s="1557"/>
      <c r="M244" s="1558"/>
      <c r="N244" s="1558"/>
      <c r="O244" s="1558"/>
      <c r="P244" s="1558"/>
      <c r="Q244" s="1558"/>
      <c r="R244" s="1558"/>
      <c r="S244" s="1558"/>
      <c r="T244" s="1558"/>
      <c r="U244" s="1558"/>
      <c r="V244" s="1558"/>
      <c r="W244" s="1558"/>
      <c r="X244" s="1558"/>
      <c r="Y244" s="1558"/>
      <c r="Z244" s="1559"/>
      <c r="AA244" s="1545"/>
      <c r="AB244" s="1546"/>
      <c r="AC244" s="1546"/>
      <c r="AD244" s="1547"/>
      <c r="AE244" s="1239"/>
      <c r="AF244" s="1240"/>
      <c r="AG244" s="1240"/>
      <c r="AH244" s="1240"/>
      <c r="AI244" s="1240"/>
      <c r="AJ244" s="1240"/>
      <c r="AK244" s="1240"/>
      <c r="AL244" s="1240"/>
      <c r="AM244" s="1241"/>
      <c r="AN244" s="1557"/>
      <c r="AO244" s="1558"/>
      <c r="AP244" s="1558"/>
      <c r="AQ244" s="1558"/>
      <c r="AR244" s="1558"/>
      <c r="AS244" s="1558"/>
      <c r="AT244" s="1558"/>
      <c r="AU244" s="1558"/>
      <c r="AV244" s="1558"/>
      <c r="AW244" s="1558"/>
      <c r="AX244" s="1558"/>
      <c r="AY244" s="1558"/>
      <c r="AZ244" s="1558"/>
      <c r="BA244" s="1558"/>
      <c r="BB244" s="1559"/>
      <c r="BC244" s="1545"/>
      <c r="BD244" s="1546"/>
      <c r="BE244" s="1546"/>
      <c r="BF244" s="1547"/>
    </row>
    <row r="245" spans="2:58" ht="13.5" customHeight="1">
      <c r="B245" s="9"/>
      <c r="C245" s="45"/>
      <c r="D245" s="1239"/>
      <c r="E245" s="1240"/>
      <c r="F245" s="1240"/>
      <c r="G245" s="1240"/>
      <c r="H245" s="1240"/>
      <c r="I245" s="1240"/>
      <c r="J245" s="1240"/>
      <c r="K245" s="1241"/>
      <c r="L245" s="1551" t="s">
        <v>222</v>
      </c>
      <c r="M245" s="1552"/>
      <c r="N245" s="1552"/>
      <c r="O245" s="1552"/>
      <c r="P245" s="1552"/>
      <c r="Q245" s="1552"/>
      <c r="R245" s="1552"/>
      <c r="S245" s="1552"/>
      <c r="T245" s="1552"/>
      <c r="U245" s="1552"/>
      <c r="V245" s="1552"/>
      <c r="W245" s="1552"/>
      <c r="X245" s="1552"/>
      <c r="Y245" s="1552"/>
      <c r="Z245" s="1553"/>
      <c r="AA245" s="1545"/>
      <c r="AB245" s="1546"/>
      <c r="AC245" s="1546"/>
      <c r="AD245" s="1547"/>
      <c r="AE245" s="1239"/>
      <c r="AF245" s="1240"/>
      <c r="AG245" s="1240"/>
      <c r="AH245" s="1240"/>
      <c r="AI245" s="1240"/>
      <c r="AJ245" s="1240"/>
      <c r="AK245" s="1240"/>
      <c r="AL245" s="1240"/>
      <c r="AM245" s="1241"/>
      <c r="AN245" s="1551" t="s">
        <v>222</v>
      </c>
      <c r="AO245" s="1552"/>
      <c r="AP245" s="1552"/>
      <c r="AQ245" s="1552"/>
      <c r="AR245" s="1552"/>
      <c r="AS245" s="1552"/>
      <c r="AT245" s="1552"/>
      <c r="AU245" s="1552"/>
      <c r="AV245" s="1552"/>
      <c r="AW245" s="1552"/>
      <c r="AX245" s="1552"/>
      <c r="AY245" s="1552"/>
      <c r="AZ245" s="1552"/>
      <c r="BA245" s="1552"/>
      <c r="BB245" s="1553"/>
      <c r="BC245" s="1545"/>
      <c r="BD245" s="1546"/>
      <c r="BE245" s="1546"/>
      <c r="BF245" s="1547"/>
    </row>
    <row r="246" spans="2:58" ht="13.5" customHeight="1">
      <c r="B246" s="9"/>
      <c r="C246" s="45"/>
      <c r="D246" s="1242" t="s">
        <v>223</v>
      </c>
      <c r="E246" s="1243"/>
      <c r="F246" s="1243"/>
      <c r="G246" s="1243"/>
      <c r="H246" s="1243"/>
      <c r="I246" s="1243"/>
      <c r="J246" s="1243"/>
      <c r="K246" s="1244"/>
      <c r="L246" s="1479" t="s">
        <v>224</v>
      </c>
      <c r="M246" s="1480"/>
      <c r="N246" s="1480"/>
      <c r="O246" s="1480"/>
      <c r="P246" s="1480"/>
      <c r="Q246" s="1480"/>
      <c r="R246" s="1480"/>
      <c r="S246" s="1480"/>
      <c r="T246" s="1480"/>
      <c r="U246" s="1480"/>
      <c r="V246" s="1480"/>
      <c r="W246" s="1480"/>
      <c r="X246" s="1480"/>
      <c r="Y246" s="1480"/>
      <c r="Z246" s="1481"/>
      <c r="AA246" s="1548"/>
      <c r="AB246" s="1549"/>
      <c r="AC246" s="1549"/>
      <c r="AD246" s="1550"/>
      <c r="AE246" s="1242" t="s">
        <v>223</v>
      </c>
      <c r="AF246" s="1243"/>
      <c r="AG246" s="1243"/>
      <c r="AH246" s="1243"/>
      <c r="AI246" s="1243"/>
      <c r="AJ246" s="1243"/>
      <c r="AK246" s="1243"/>
      <c r="AL246" s="1243"/>
      <c r="AM246" s="1244"/>
      <c r="AN246" s="1479" t="s">
        <v>224</v>
      </c>
      <c r="AO246" s="1480"/>
      <c r="AP246" s="1480"/>
      <c r="AQ246" s="1480"/>
      <c r="AR246" s="1480"/>
      <c r="AS246" s="1480"/>
      <c r="AT246" s="1480"/>
      <c r="AU246" s="1480"/>
      <c r="AV246" s="1480"/>
      <c r="AW246" s="1480"/>
      <c r="AX246" s="1480"/>
      <c r="AY246" s="1480"/>
      <c r="AZ246" s="1480"/>
      <c r="BA246" s="1480"/>
      <c r="BB246" s="1481"/>
      <c r="BC246" s="1548"/>
      <c r="BD246" s="1549"/>
      <c r="BE246" s="1549"/>
      <c r="BF246" s="1550"/>
    </row>
    <row r="247" spans="2:58" ht="13.5" customHeight="1">
      <c r="B247" s="9"/>
      <c r="C247" s="45"/>
      <c r="D247" s="1236"/>
      <c r="E247" s="1237"/>
      <c r="F247" s="1237"/>
      <c r="G247" s="1237"/>
      <c r="H247" s="1237"/>
      <c r="I247" s="1237"/>
      <c r="J247" s="1237"/>
      <c r="K247" s="1238"/>
      <c r="L247" s="1554" t="s">
        <v>221</v>
      </c>
      <c r="M247" s="1555"/>
      <c r="N247" s="1555"/>
      <c r="O247" s="1555"/>
      <c r="P247" s="1555"/>
      <c r="Q247" s="1555"/>
      <c r="R247" s="1555"/>
      <c r="S247" s="1555"/>
      <c r="T247" s="1555"/>
      <c r="U247" s="1555"/>
      <c r="V247" s="1555"/>
      <c r="W247" s="1555"/>
      <c r="X247" s="1555"/>
      <c r="Y247" s="1555"/>
      <c r="Z247" s="1556"/>
      <c r="AA247" s="1542" t="s">
        <v>195</v>
      </c>
      <c r="AB247" s="1543"/>
      <c r="AC247" s="1543"/>
      <c r="AD247" s="1544"/>
      <c r="AE247" s="1236"/>
      <c r="AF247" s="1237"/>
      <c r="AG247" s="1237"/>
      <c r="AH247" s="1237"/>
      <c r="AI247" s="1237"/>
      <c r="AJ247" s="1237"/>
      <c r="AK247" s="1237"/>
      <c r="AL247" s="1237"/>
      <c r="AM247" s="1238"/>
      <c r="AN247" s="1554"/>
      <c r="AO247" s="1555"/>
      <c r="AP247" s="1555"/>
      <c r="AQ247" s="1555"/>
      <c r="AR247" s="1555"/>
      <c r="AS247" s="1555"/>
      <c r="AT247" s="1555"/>
      <c r="AU247" s="1555"/>
      <c r="AV247" s="1555"/>
      <c r="AW247" s="1555"/>
      <c r="AX247" s="1555"/>
      <c r="AY247" s="1555"/>
      <c r="AZ247" s="1555"/>
      <c r="BA247" s="1555"/>
      <c r="BB247" s="1556"/>
      <c r="BC247" s="1542"/>
      <c r="BD247" s="1543"/>
      <c r="BE247" s="1543"/>
      <c r="BF247" s="1544"/>
    </row>
    <row r="248" spans="2:58" ht="13.5" customHeight="1">
      <c r="B248" s="9"/>
      <c r="C248" s="45"/>
      <c r="D248" s="1239"/>
      <c r="E248" s="1240"/>
      <c r="F248" s="1240"/>
      <c r="G248" s="1240"/>
      <c r="H248" s="1240"/>
      <c r="I248" s="1240"/>
      <c r="J248" s="1240"/>
      <c r="K248" s="1241"/>
      <c r="L248" s="1557"/>
      <c r="M248" s="1558"/>
      <c r="N248" s="1558"/>
      <c r="O248" s="1558"/>
      <c r="P248" s="1558"/>
      <c r="Q248" s="1558"/>
      <c r="R248" s="1558"/>
      <c r="S248" s="1558"/>
      <c r="T248" s="1558"/>
      <c r="U248" s="1558"/>
      <c r="V248" s="1558"/>
      <c r="W248" s="1558"/>
      <c r="X248" s="1558"/>
      <c r="Y248" s="1558"/>
      <c r="Z248" s="1559"/>
      <c r="AA248" s="1545"/>
      <c r="AB248" s="1546"/>
      <c r="AC248" s="1546"/>
      <c r="AD248" s="1547"/>
      <c r="AE248" s="1239"/>
      <c r="AF248" s="1240"/>
      <c r="AG248" s="1240"/>
      <c r="AH248" s="1240"/>
      <c r="AI248" s="1240"/>
      <c r="AJ248" s="1240"/>
      <c r="AK248" s="1240"/>
      <c r="AL248" s="1240"/>
      <c r="AM248" s="1241"/>
      <c r="AN248" s="1557"/>
      <c r="AO248" s="1558"/>
      <c r="AP248" s="1558"/>
      <c r="AQ248" s="1558"/>
      <c r="AR248" s="1558"/>
      <c r="AS248" s="1558"/>
      <c r="AT248" s="1558"/>
      <c r="AU248" s="1558"/>
      <c r="AV248" s="1558"/>
      <c r="AW248" s="1558"/>
      <c r="AX248" s="1558"/>
      <c r="AY248" s="1558"/>
      <c r="AZ248" s="1558"/>
      <c r="BA248" s="1558"/>
      <c r="BB248" s="1559"/>
      <c r="BC248" s="1545"/>
      <c r="BD248" s="1546"/>
      <c r="BE248" s="1546"/>
      <c r="BF248" s="1547"/>
    </row>
    <row r="249" spans="2:58" ht="13.5" customHeight="1">
      <c r="B249" s="9"/>
      <c r="C249" s="45"/>
      <c r="D249" s="1239"/>
      <c r="E249" s="1240"/>
      <c r="F249" s="1240"/>
      <c r="G249" s="1240"/>
      <c r="H249" s="1240"/>
      <c r="I249" s="1240"/>
      <c r="J249" s="1240"/>
      <c r="K249" s="1241"/>
      <c r="L249" s="1551" t="s">
        <v>222</v>
      </c>
      <c r="M249" s="1552"/>
      <c r="N249" s="1552"/>
      <c r="O249" s="1552"/>
      <c r="P249" s="1552"/>
      <c r="Q249" s="1552"/>
      <c r="R249" s="1552"/>
      <c r="S249" s="1552"/>
      <c r="T249" s="1552"/>
      <c r="U249" s="1552"/>
      <c r="V249" s="1552"/>
      <c r="W249" s="1552"/>
      <c r="X249" s="1552"/>
      <c r="Y249" s="1552"/>
      <c r="Z249" s="1553"/>
      <c r="AA249" s="1545"/>
      <c r="AB249" s="1546"/>
      <c r="AC249" s="1546"/>
      <c r="AD249" s="1547"/>
      <c r="AE249" s="1239"/>
      <c r="AF249" s="1240"/>
      <c r="AG249" s="1240"/>
      <c r="AH249" s="1240"/>
      <c r="AI249" s="1240"/>
      <c r="AJ249" s="1240"/>
      <c r="AK249" s="1240"/>
      <c r="AL249" s="1240"/>
      <c r="AM249" s="1241"/>
      <c r="AN249" s="1551"/>
      <c r="AO249" s="1552"/>
      <c r="AP249" s="1552"/>
      <c r="AQ249" s="1552"/>
      <c r="AR249" s="1552"/>
      <c r="AS249" s="1552"/>
      <c r="AT249" s="1552"/>
      <c r="AU249" s="1552"/>
      <c r="AV249" s="1552"/>
      <c r="AW249" s="1552"/>
      <c r="AX249" s="1552"/>
      <c r="AY249" s="1552"/>
      <c r="AZ249" s="1552"/>
      <c r="BA249" s="1552"/>
      <c r="BB249" s="1553"/>
      <c r="BC249" s="1545"/>
      <c r="BD249" s="1546"/>
      <c r="BE249" s="1546"/>
      <c r="BF249" s="1547"/>
    </row>
    <row r="250" spans="2:58" ht="13.5" customHeight="1">
      <c r="B250" s="9"/>
      <c r="C250" s="45"/>
      <c r="D250" s="1242" t="s">
        <v>223</v>
      </c>
      <c r="E250" s="1243"/>
      <c r="F250" s="1243"/>
      <c r="G250" s="1243"/>
      <c r="H250" s="1243"/>
      <c r="I250" s="1243"/>
      <c r="J250" s="1243"/>
      <c r="K250" s="1244"/>
      <c r="L250" s="1479" t="s">
        <v>224</v>
      </c>
      <c r="M250" s="1480"/>
      <c r="N250" s="1480"/>
      <c r="O250" s="1480"/>
      <c r="P250" s="1480"/>
      <c r="Q250" s="1480"/>
      <c r="R250" s="1480"/>
      <c r="S250" s="1480"/>
      <c r="T250" s="1480"/>
      <c r="U250" s="1480"/>
      <c r="V250" s="1480"/>
      <c r="W250" s="1480"/>
      <c r="X250" s="1480"/>
      <c r="Y250" s="1480"/>
      <c r="Z250" s="1481"/>
      <c r="AA250" s="1548"/>
      <c r="AB250" s="1549"/>
      <c r="AC250" s="1549"/>
      <c r="AD250" s="1550"/>
      <c r="AE250" s="1242" t="s">
        <v>223</v>
      </c>
      <c r="AF250" s="1243"/>
      <c r="AG250" s="1243"/>
      <c r="AH250" s="1243"/>
      <c r="AI250" s="1243"/>
      <c r="AJ250" s="1243"/>
      <c r="AK250" s="1243"/>
      <c r="AL250" s="1243"/>
      <c r="AM250" s="1244"/>
      <c r="AN250" s="1479"/>
      <c r="AO250" s="1480"/>
      <c r="AP250" s="1480"/>
      <c r="AQ250" s="1480"/>
      <c r="AR250" s="1480"/>
      <c r="AS250" s="1480"/>
      <c r="AT250" s="1480"/>
      <c r="AU250" s="1480"/>
      <c r="AV250" s="1480"/>
      <c r="AW250" s="1480"/>
      <c r="AX250" s="1480"/>
      <c r="AY250" s="1480"/>
      <c r="AZ250" s="1480"/>
      <c r="BA250" s="1480"/>
      <c r="BB250" s="1481"/>
      <c r="BC250" s="1548"/>
      <c r="BD250" s="1549"/>
      <c r="BE250" s="1549"/>
      <c r="BF250" s="1550"/>
    </row>
    <row r="251" spans="2:58" ht="13.5" customHeight="1">
      <c r="B251" s="9"/>
      <c r="C251" s="45"/>
      <c r="D251" s="1236"/>
      <c r="E251" s="1237"/>
      <c r="F251" s="1237"/>
      <c r="G251" s="1237"/>
      <c r="H251" s="1237"/>
      <c r="I251" s="1237"/>
      <c r="J251" s="1237"/>
      <c r="K251" s="1238"/>
      <c r="L251" s="1554" t="s">
        <v>221</v>
      </c>
      <c r="M251" s="1555"/>
      <c r="N251" s="1555"/>
      <c r="O251" s="1555"/>
      <c r="P251" s="1555"/>
      <c r="Q251" s="1555"/>
      <c r="R251" s="1555"/>
      <c r="S251" s="1555"/>
      <c r="T251" s="1555"/>
      <c r="U251" s="1555"/>
      <c r="V251" s="1555"/>
      <c r="W251" s="1555"/>
      <c r="X251" s="1555"/>
      <c r="Y251" s="1555"/>
      <c r="Z251" s="1556"/>
      <c r="AA251" s="1542" t="s">
        <v>195</v>
      </c>
      <c r="AB251" s="1543"/>
      <c r="AC251" s="1543"/>
      <c r="AD251" s="1544"/>
      <c r="AE251" s="1236"/>
      <c r="AF251" s="1237"/>
      <c r="AG251" s="1237"/>
      <c r="AH251" s="1237"/>
      <c r="AI251" s="1237"/>
      <c r="AJ251" s="1237"/>
      <c r="AK251" s="1237"/>
      <c r="AL251" s="1237"/>
      <c r="AM251" s="1238"/>
      <c r="AN251" s="1554"/>
      <c r="AO251" s="1555"/>
      <c r="AP251" s="1555"/>
      <c r="AQ251" s="1555"/>
      <c r="AR251" s="1555"/>
      <c r="AS251" s="1555"/>
      <c r="AT251" s="1555"/>
      <c r="AU251" s="1555"/>
      <c r="AV251" s="1555"/>
      <c r="AW251" s="1555"/>
      <c r="AX251" s="1555"/>
      <c r="AY251" s="1555"/>
      <c r="AZ251" s="1555"/>
      <c r="BA251" s="1555"/>
      <c r="BB251" s="1556"/>
      <c r="BC251" s="1542"/>
      <c r="BD251" s="1543"/>
      <c r="BE251" s="1543"/>
      <c r="BF251" s="1544"/>
    </row>
    <row r="252" spans="2:58" ht="13.5" customHeight="1">
      <c r="B252" s="9"/>
      <c r="C252" s="45"/>
      <c r="D252" s="1239"/>
      <c r="E252" s="1240"/>
      <c r="F252" s="1240"/>
      <c r="G252" s="1240"/>
      <c r="H252" s="1240"/>
      <c r="I252" s="1240"/>
      <c r="J252" s="1240"/>
      <c r="K252" s="1241"/>
      <c r="L252" s="1557"/>
      <c r="M252" s="1558"/>
      <c r="N252" s="1558"/>
      <c r="O252" s="1558"/>
      <c r="P252" s="1558"/>
      <c r="Q252" s="1558"/>
      <c r="R252" s="1558"/>
      <c r="S252" s="1558"/>
      <c r="T252" s="1558"/>
      <c r="U252" s="1558"/>
      <c r="V252" s="1558"/>
      <c r="W252" s="1558"/>
      <c r="X252" s="1558"/>
      <c r="Y252" s="1558"/>
      <c r="Z252" s="1559"/>
      <c r="AA252" s="1545"/>
      <c r="AB252" s="1546"/>
      <c r="AC252" s="1546"/>
      <c r="AD252" s="1547"/>
      <c r="AE252" s="1239"/>
      <c r="AF252" s="1240"/>
      <c r="AG252" s="1240"/>
      <c r="AH252" s="1240"/>
      <c r="AI252" s="1240"/>
      <c r="AJ252" s="1240"/>
      <c r="AK252" s="1240"/>
      <c r="AL252" s="1240"/>
      <c r="AM252" s="1241"/>
      <c r="AN252" s="1557"/>
      <c r="AO252" s="1558"/>
      <c r="AP252" s="1558"/>
      <c r="AQ252" s="1558"/>
      <c r="AR252" s="1558"/>
      <c r="AS252" s="1558"/>
      <c r="AT252" s="1558"/>
      <c r="AU252" s="1558"/>
      <c r="AV252" s="1558"/>
      <c r="AW252" s="1558"/>
      <c r="AX252" s="1558"/>
      <c r="AY252" s="1558"/>
      <c r="AZ252" s="1558"/>
      <c r="BA252" s="1558"/>
      <c r="BB252" s="1559"/>
      <c r="BC252" s="1545"/>
      <c r="BD252" s="1546"/>
      <c r="BE252" s="1546"/>
      <c r="BF252" s="1547"/>
    </row>
    <row r="253" spans="2:58" ht="13.5" customHeight="1">
      <c r="B253" s="9"/>
      <c r="C253" s="45"/>
      <c r="D253" s="1239"/>
      <c r="E253" s="1240"/>
      <c r="F253" s="1240"/>
      <c r="G253" s="1240"/>
      <c r="H253" s="1240"/>
      <c r="I253" s="1240"/>
      <c r="J253" s="1240"/>
      <c r="K253" s="1241"/>
      <c r="L253" s="1551" t="s">
        <v>222</v>
      </c>
      <c r="M253" s="1552"/>
      <c r="N253" s="1552"/>
      <c r="O253" s="1552"/>
      <c r="P253" s="1552"/>
      <c r="Q253" s="1552"/>
      <c r="R253" s="1552"/>
      <c r="S253" s="1552"/>
      <c r="T253" s="1552"/>
      <c r="U253" s="1552"/>
      <c r="V253" s="1552"/>
      <c r="W253" s="1552"/>
      <c r="X253" s="1552"/>
      <c r="Y253" s="1552"/>
      <c r="Z253" s="1553"/>
      <c r="AA253" s="1545"/>
      <c r="AB253" s="1546"/>
      <c r="AC253" s="1546"/>
      <c r="AD253" s="1547"/>
      <c r="AE253" s="1239"/>
      <c r="AF253" s="1240"/>
      <c r="AG253" s="1240"/>
      <c r="AH253" s="1240"/>
      <c r="AI253" s="1240"/>
      <c r="AJ253" s="1240"/>
      <c r="AK253" s="1240"/>
      <c r="AL253" s="1240"/>
      <c r="AM253" s="1241"/>
      <c r="AN253" s="1551"/>
      <c r="AO253" s="1552"/>
      <c r="AP253" s="1552"/>
      <c r="AQ253" s="1552"/>
      <c r="AR253" s="1552"/>
      <c r="AS253" s="1552"/>
      <c r="AT253" s="1552"/>
      <c r="AU253" s="1552"/>
      <c r="AV253" s="1552"/>
      <c r="AW253" s="1552"/>
      <c r="AX253" s="1552"/>
      <c r="AY253" s="1552"/>
      <c r="AZ253" s="1552"/>
      <c r="BA253" s="1552"/>
      <c r="BB253" s="1553"/>
      <c r="BC253" s="1545"/>
      <c r="BD253" s="1546"/>
      <c r="BE253" s="1546"/>
      <c r="BF253" s="1547"/>
    </row>
    <row r="254" spans="2:58" ht="13.5" customHeight="1">
      <c r="B254" s="9"/>
      <c r="C254" s="45"/>
      <c r="D254" s="1242" t="s">
        <v>229</v>
      </c>
      <c r="E254" s="1243"/>
      <c r="F254" s="1243"/>
      <c r="G254" s="1243"/>
      <c r="H254" s="1243"/>
      <c r="I254" s="1243"/>
      <c r="J254" s="1243"/>
      <c r="K254" s="1244"/>
      <c r="L254" s="1479" t="s">
        <v>224</v>
      </c>
      <c r="M254" s="1480"/>
      <c r="N254" s="1480"/>
      <c r="O254" s="1480"/>
      <c r="P254" s="1480"/>
      <c r="Q254" s="1480"/>
      <c r="R254" s="1480"/>
      <c r="S254" s="1480"/>
      <c r="T254" s="1480"/>
      <c r="U254" s="1480"/>
      <c r="V254" s="1480"/>
      <c r="W254" s="1480"/>
      <c r="X254" s="1480"/>
      <c r="Y254" s="1480"/>
      <c r="Z254" s="1481"/>
      <c r="AA254" s="1548"/>
      <c r="AB254" s="1549"/>
      <c r="AC254" s="1549"/>
      <c r="AD254" s="1550"/>
      <c r="AE254" s="1242" t="s">
        <v>223</v>
      </c>
      <c r="AF254" s="1243"/>
      <c r="AG254" s="1243"/>
      <c r="AH254" s="1243"/>
      <c r="AI254" s="1243"/>
      <c r="AJ254" s="1243"/>
      <c r="AK254" s="1243"/>
      <c r="AL254" s="1243"/>
      <c r="AM254" s="1244"/>
      <c r="AN254" s="1479"/>
      <c r="AO254" s="1480"/>
      <c r="AP254" s="1480"/>
      <c r="AQ254" s="1480"/>
      <c r="AR254" s="1480"/>
      <c r="AS254" s="1480"/>
      <c r="AT254" s="1480"/>
      <c r="AU254" s="1480"/>
      <c r="AV254" s="1480"/>
      <c r="AW254" s="1480"/>
      <c r="AX254" s="1480"/>
      <c r="AY254" s="1480"/>
      <c r="AZ254" s="1480"/>
      <c r="BA254" s="1480"/>
      <c r="BB254" s="1481"/>
      <c r="BC254" s="1548"/>
      <c r="BD254" s="1549"/>
      <c r="BE254" s="1549"/>
      <c r="BF254" s="1550"/>
    </row>
    <row r="255" spans="2:58" ht="13.5" customHeight="1">
      <c r="B255" s="9"/>
      <c r="C255" s="45"/>
      <c r="D255" s="1236"/>
      <c r="E255" s="1237"/>
      <c r="F255" s="1237"/>
      <c r="G255" s="1237"/>
      <c r="H255" s="1237"/>
      <c r="I255" s="1237"/>
      <c r="J255" s="1237"/>
      <c r="K255" s="1238"/>
      <c r="L255" s="1554" t="s">
        <v>221</v>
      </c>
      <c r="M255" s="1555"/>
      <c r="N255" s="1555"/>
      <c r="O255" s="1555"/>
      <c r="P255" s="1555"/>
      <c r="Q255" s="1555"/>
      <c r="R255" s="1555"/>
      <c r="S255" s="1555"/>
      <c r="T255" s="1555"/>
      <c r="U255" s="1555"/>
      <c r="V255" s="1555"/>
      <c r="W255" s="1555"/>
      <c r="X255" s="1555"/>
      <c r="Y255" s="1555"/>
      <c r="Z255" s="1556"/>
      <c r="AA255" s="1542" t="s">
        <v>195</v>
      </c>
      <c r="AB255" s="1543"/>
      <c r="AC255" s="1543"/>
      <c r="AD255" s="1544"/>
      <c r="AE255" s="1236"/>
      <c r="AF255" s="1237"/>
      <c r="AG255" s="1237"/>
      <c r="AH255" s="1237"/>
      <c r="AI255" s="1237"/>
      <c r="AJ255" s="1237"/>
      <c r="AK255" s="1237"/>
      <c r="AL255" s="1237"/>
      <c r="AM255" s="1238"/>
      <c r="AN255" s="1554"/>
      <c r="AO255" s="1555"/>
      <c r="AP255" s="1555"/>
      <c r="AQ255" s="1555"/>
      <c r="AR255" s="1555"/>
      <c r="AS255" s="1555"/>
      <c r="AT255" s="1555"/>
      <c r="AU255" s="1555"/>
      <c r="AV255" s="1555"/>
      <c r="AW255" s="1555"/>
      <c r="AX255" s="1555"/>
      <c r="AY255" s="1555"/>
      <c r="AZ255" s="1555"/>
      <c r="BA255" s="1555"/>
      <c r="BB255" s="1556"/>
      <c r="BC255" s="1542"/>
      <c r="BD255" s="1543"/>
      <c r="BE255" s="1543"/>
      <c r="BF255" s="1544"/>
    </row>
    <row r="256" spans="2:58" ht="13.5" customHeight="1">
      <c r="B256" s="9"/>
      <c r="C256" s="45"/>
      <c r="D256" s="1239"/>
      <c r="E256" s="1240"/>
      <c r="F256" s="1240"/>
      <c r="G256" s="1240"/>
      <c r="H256" s="1240"/>
      <c r="I256" s="1240"/>
      <c r="J256" s="1240"/>
      <c r="K256" s="1241"/>
      <c r="L256" s="1557"/>
      <c r="M256" s="1558"/>
      <c r="N256" s="1558"/>
      <c r="O256" s="1558"/>
      <c r="P256" s="1558"/>
      <c r="Q256" s="1558"/>
      <c r="R256" s="1558"/>
      <c r="S256" s="1558"/>
      <c r="T256" s="1558"/>
      <c r="U256" s="1558"/>
      <c r="V256" s="1558"/>
      <c r="W256" s="1558"/>
      <c r="X256" s="1558"/>
      <c r="Y256" s="1558"/>
      <c r="Z256" s="1559"/>
      <c r="AA256" s="1545"/>
      <c r="AB256" s="1546"/>
      <c r="AC256" s="1546"/>
      <c r="AD256" s="1547"/>
      <c r="AE256" s="1239"/>
      <c r="AF256" s="1240"/>
      <c r="AG256" s="1240"/>
      <c r="AH256" s="1240"/>
      <c r="AI256" s="1240"/>
      <c r="AJ256" s="1240"/>
      <c r="AK256" s="1240"/>
      <c r="AL256" s="1240"/>
      <c r="AM256" s="1241"/>
      <c r="AN256" s="1557"/>
      <c r="AO256" s="1558"/>
      <c r="AP256" s="1558"/>
      <c r="AQ256" s="1558"/>
      <c r="AR256" s="1558"/>
      <c r="AS256" s="1558"/>
      <c r="AT256" s="1558"/>
      <c r="AU256" s="1558"/>
      <c r="AV256" s="1558"/>
      <c r="AW256" s="1558"/>
      <c r="AX256" s="1558"/>
      <c r="AY256" s="1558"/>
      <c r="AZ256" s="1558"/>
      <c r="BA256" s="1558"/>
      <c r="BB256" s="1559"/>
      <c r="BC256" s="1545"/>
      <c r="BD256" s="1546"/>
      <c r="BE256" s="1546"/>
      <c r="BF256" s="1547"/>
    </row>
    <row r="257" spans="2:58" ht="13.5" customHeight="1">
      <c r="B257" s="9"/>
      <c r="C257" s="45"/>
      <c r="D257" s="1239"/>
      <c r="E257" s="1240"/>
      <c r="F257" s="1240"/>
      <c r="G257" s="1240"/>
      <c r="H257" s="1240"/>
      <c r="I257" s="1240"/>
      <c r="J257" s="1240"/>
      <c r="K257" s="1241"/>
      <c r="L257" s="1551" t="s">
        <v>230</v>
      </c>
      <c r="M257" s="1552"/>
      <c r="N257" s="1552"/>
      <c r="O257" s="1552"/>
      <c r="P257" s="1552"/>
      <c r="Q257" s="1552"/>
      <c r="R257" s="1552"/>
      <c r="S257" s="1552"/>
      <c r="T257" s="1552"/>
      <c r="U257" s="1552"/>
      <c r="V257" s="1552"/>
      <c r="W257" s="1552"/>
      <c r="X257" s="1552"/>
      <c r="Y257" s="1552"/>
      <c r="Z257" s="1553"/>
      <c r="AA257" s="1545"/>
      <c r="AB257" s="1546"/>
      <c r="AC257" s="1546"/>
      <c r="AD257" s="1547"/>
      <c r="AE257" s="1239"/>
      <c r="AF257" s="1240"/>
      <c r="AG257" s="1240"/>
      <c r="AH257" s="1240"/>
      <c r="AI257" s="1240"/>
      <c r="AJ257" s="1240"/>
      <c r="AK257" s="1240"/>
      <c r="AL257" s="1240"/>
      <c r="AM257" s="1241"/>
      <c r="AN257" s="1551"/>
      <c r="AO257" s="1552"/>
      <c r="AP257" s="1552"/>
      <c r="AQ257" s="1552"/>
      <c r="AR257" s="1552"/>
      <c r="AS257" s="1552"/>
      <c r="AT257" s="1552"/>
      <c r="AU257" s="1552"/>
      <c r="AV257" s="1552"/>
      <c r="AW257" s="1552"/>
      <c r="AX257" s="1552"/>
      <c r="AY257" s="1552"/>
      <c r="AZ257" s="1552"/>
      <c r="BA257" s="1552"/>
      <c r="BB257" s="1553"/>
      <c r="BC257" s="1545"/>
      <c r="BD257" s="1546"/>
      <c r="BE257" s="1546"/>
      <c r="BF257" s="1547"/>
    </row>
    <row r="258" spans="2:58" ht="13.5" customHeight="1">
      <c r="B258" s="9"/>
      <c r="C258" s="45"/>
      <c r="D258" s="1242" t="s">
        <v>223</v>
      </c>
      <c r="E258" s="1243"/>
      <c r="F258" s="1243"/>
      <c r="G258" s="1243"/>
      <c r="H258" s="1243"/>
      <c r="I258" s="1243"/>
      <c r="J258" s="1243"/>
      <c r="K258" s="1244"/>
      <c r="L258" s="1479" t="s">
        <v>224</v>
      </c>
      <c r="M258" s="1480"/>
      <c r="N258" s="1480"/>
      <c r="O258" s="1480"/>
      <c r="P258" s="1480"/>
      <c r="Q258" s="1480"/>
      <c r="R258" s="1480"/>
      <c r="S258" s="1480"/>
      <c r="T258" s="1480"/>
      <c r="U258" s="1480"/>
      <c r="V258" s="1480"/>
      <c r="W258" s="1480"/>
      <c r="X258" s="1480"/>
      <c r="Y258" s="1480"/>
      <c r="Z258" s="1481"/>
      <c r="AA258" s="1548"/>
      <c r="AB258" s="1549"/>
      <c r="AC258" s="1549"/>
      <c r="AD258" s="1550"/>
      <c r="AE258" s="1242" t="s">
        <v>223</v>
      </c>
      <c r="AF258" s="1243"/>
      <c r="AG258" s="1243"/>
      <c r="AH258" s="1243"/>
      <c r="AI258" s="1243"/>
      <c r="AJ258" s="1243"/>
      <c r="AK258" s="1243"/>
      <c r="AL258" s="1243"/>
      <c r="AM258" s="1244"/>
      <c r="AN258" s="1479"/>
      <c r="AO258" s="1480"/>
      <c r="AP258" s="1480"/>
      <c r="AQ258" s="1480"/>
      <c r="AR258" s="1480"/>
      <c r="AS258" s="1480"/>
      <c r="AT258" s="1480"/>
      <c r="AU258" s="1480"/>
      <c r="AV258" s="1480"/>
      <c r="AW258" s="1480"/>
      <c r="AX258" s="1480"/>
      <c r="AY258" s="1480"/>
      <c r="AZ258" s="1480"/>
      <c r="BA258" s="1480"/>
      <c r="BB258" s="1481"/>
      <c r="BC258" s="1548"/>
      <c r="BD258" s="1549"/>
      <c r="BE258" s="1549"/>
      <c r="BF258" s="1550"/>
    </row>
    <row r="259" spans="2:58" ht="13.5" customHeight="1">
      <c r="B259" s="9"/>
      <c r="C259" s="45"/>
      <c r="D259" s="1236"/>
      <c r="E259" s="1237"/>
      <c r="F259" s="1237"/>
      <c r="G259" s="1237"/>
      <c r="H259" s="1237"/>
      <c r="I259" s="1237"/>
      <c r="J259" s="1237"/>
      <c r="K259" s="1238"/>
      <c r="L259" s="1554" t="s">
        <v>221</v>
      </c>
      <c r="M259" s="1555"/>
      <c r="N259" s="1555"/>
      <c r="O259" s="1555"/>
      <c r="P259" s="1555"/>
      <c r="Q259" s="1555"/>
      <c r="R259" s="1555"/>
      <c r="S259" s="1555"/>
      <c r="T259" s="1555"/>
      <c r="U259" s="1555"/>
      <c r="V259" s="1555"/>
      <c r="W259" s="1555"/>
      <c r="X259" s="1555"/>
      <c r="Y259" s="1555"/>
      <c r="Z259" s="1556"/>
      <c r="AA259" s="1542" t="s">
        <v>195</v>
      </c>
      <c r="AB259" s="1543"/>
      <c r="AC259" s="1543"/>
      <c r="AD259" s="1544"/>
      <c r="AE259" s="1236"/>
      <c r="AF259" s="1237"/>
      <c r="AG259" s="1237"/>
      <c r="AH259" s="1237"/>
      <c r="AI259" s="1237"/>
      <c r="AJ259" s="1237"/>
      <c r="AK259" s="1237"/>
      <c r="AL259" s="1237"/>
      <c r="AM259" s="1238"/>
      <c r="AN259" s="1554"/>
      <c r="AO259" s="1555"/>
      <c r="AP259" s="1555"/>
      <c r="AQ259" s="1555"/>
      <c r="AR259" s="1555"/>
      <c r="AS259" s="1555"/>
      <c r="AT259" s="1555"/>
      <c r="AU259" s="1555"/>
      <c r="AV259" s="1555"/>
      <c r="AW259" s="1555"/>
      <c r="AX259" s="1555"/>
      <c r="AY259" s="1555"/>
      <c r="AZ259" s="1555"/>
      <c r="BA259" s="1555"/>
      <c r="BB259" s="1556"/>
      <c r="BC259" s="1542"/>
      <c r="BD259" s="1543"/>
      <c r="BE259" s="1543"/>
      <c r="BF259" s="1544"/>
    </row>
    <row r="260" spans="2:58" ht="13.5" customHeight="1">
      <c r="B260" s="9"/>
      <c r="C260" s="45"/>
      <c r="D260" s="1239"/>
      <c r="E260" s="1240"/>
      <c r="F260" s="1240"/>
      <c r="G260" s="1240"/>
      <c r="H260" s="1240"/>
      <c r="I260" s="1240"/>
      <c r="J260" s="1240"/>
      <c r="K260" s="1241"/>
      <c r="L260" s="1557"/>
      <c r="M260" s="1558"/>
      <c r="N260" s="1558"/>
      <c r="O260" s="1558"/>
      <c r="P260" s="1558"/>
      <c r="Q260" s="1558"/>
      <c r="R260" s="1558"/>
      <c r="S260" s="1558"/>
      <c r="T260" s="1558"/>
      <c r="U260" s="1558"/>
      <c r="V260" s="1558"/>
      <c r="W260" s="1558"/>
      <c r="X260" s="1558"/>
      <c r="Y260" s="1558"/>
      <c r="Z260" s="1559"/>
      <c r="AA260" s="1545"/>
      <c r="AB260" s="1546"/>
      <c r="AC260" s="1546"/>
      <c r="AD260" s="1547"/>
      <c r="AE260" s="1239"/>
      <c r="AF260" s="1240"/>
      <c r="AG260" s="1240"/>
      <c r="AH260" s="1240"/>
      <c r="AI260" s="1240"/>
      <c r="AJ260" s="1240"/>
      <c r="AK260" s="1240"/>
      <c r="AL260" s="1240"/>
      <c r="AM260" s="1241"/>
      <c r="AN260" s="1557"/>
      <c r="AO260" s="1558"/>
      <c r="AP260" s="1558"/>
      <c r="AQ260" s="1558"/>
      <c r="AR260" s="1558"/>
      <c r="AS260" s="1558"/>
      <c r="AT260" s="1558"/>
      <c r="AU260" s="1558"/>
      <c r="AV260" s="1558"/>
      <c r="AW260" s="1558"/>
      <c r="AX260" s="1558"/>
      <c r="AY260" s="1558"/>
      <c r="AZ260" s="1558"/>
      <c r="BA260" s="1558"/>
      <c r="BB260" s="1559"/>
      <c r="BC260" s="1545"/>
      <c r="BD260" s="1546"/>
      <c r="BE260" s="1546"/>
      <c r="BF260" s="1547"/>
    </row>
    <row r="261" spans="2:58" ht="13.5" customHeight="1">
      <c r="B261" s="9"/>
      <c r="C261" s="45"/>
      <c r="D261" s="1239"/>
      <c r="E261" s="1240"/>
      <c r="F261" s="1240"/>
      <c r="G261" s="1240"/>
      <c r="H261" s="1240"/>
      <c r="I261" s="1240"/>
      <c r="J261" s="1240"/>
      <c r="K261" s="1241"/>
      <c r="L261" s="1551" t="s">
        <v>222</v>
      </c>
      <c r="M261" s="1552"/>
      <c r="N261" s="1552"/>
      <c r="O261" s="1552"/>
      <c r="P261" s="1552"/>
      <c r="Q261" s="1552"/>
      <c r="R261" s="1552"/>
      <c r="S261" s="1552"/>
      <c r="T261" s="1552"/>
      <c r="U261" s="1552"/>
      <c r="V261" s="1552"/>
      <c r="W261" s="1552"/>
      <c r="X261" s="1552"/>
      <c r="Y261" s="1552"/>
      <c r="Z261" s="1553"/>
      <c r="AA261" s="1545"/>
      <c r="AB261" s="1546"/>
      <c r="AC261" s="1546"/>
      <c r="AD261" s="1547"/>
      <c r="AE261" s="1239"/>
      <c r="AF261" s="1240"/>
      <c r="AG261" s="1240"/>
      <c r="AH261" s="1240"/>
      <c r="AI261" s="1240"/>
      <c r="AJ261" s="1240"/>
      <c r="AK261" s="1240"/>
      <c r="AL261" s="1240"/>
      <c r="AM261" s="1241"/>
      <c r="AN261" s="1551"/>
      <c r="AO261" s="1552"/>
      <c r="AP261" s="1552"/>
      <c r="AQ261" s="1552"/>
      <c r="AR261" s="1552"/>
      <c r="AS261" s="1552"/>
      <c r="AT261" s="1552"/>
      <c r="AU261" s="1552"/>
      <c r="AV261" s="1552"/>
      <c r="AW261" s="1552"/>
      <c r="AX261" s="1552"/>
      <c r="AY261" s="1552"/>
      <c r="AZ261" s="1552"/>
      <c r="BA261" s="1552"/>
      <c r="BB261" s="1553"/>
      <c r="BC261" s="1545"/>
      <c r="BD261" s="1546"/>
      <c r="BE261" s="1546"/>
      <c r="BF261" s="1547"/>
    </row>
    <row r="262" spans="2:58" ht="13.5" customHeight="1">
      <c r="B262" s="9"/>
      <c r="C262" s="45"/>
      <c r="D262" s="1242" t="s">
        <v>223</v>
      </c>
      <c r="E262" s="1243"/>
      <c r="F262" s="1243"/>
      <c r="G262" s="1243"/>
      <c r="H262" s="1243"/>
      <c r="I262" s="1243"/>
      <c r="J262" s="1243"/>
      <c r="K262" s="1244"/>
      <c r="L262" s="1479" t="s">
        <v>224</v>
      </c>
      <c r="M262" s="1480"/>
      <c r="N262" s="1480"/>
      <c r="O262" s="1480"/>
      <c r="P262" s="1480"/>
      <c r="Q262" s="1480"/>
      <c r="R262" s="1480"/>
      <c r="S262" s="1480"/>
      <c r="T262" s="1480"/>
      <c r="U262" s="1480"/>
      <c r="V262" s="1480"/>
      <c r="W262" s="1480"/>
      <c r="X262" s="1480"/>
      <c r="Y262" s="1480"/>
      <c r="Z262" s="1481"/>
      <c r="AA262" s="1548"/>
      <c r="AB262" s="1549"/>
      <c r="AC262" s="1549"/>
      <c r="AD262" s="1550"/>
      <c r="AE262" s="1242" t="s">
        <v>229</v>
      </c>
      <c r="AF262" s="1243"/>
      <c r="AG262" s="1243"/>
      <c r="AH262" s="1243"/>
      <c r="AI262" s="1243"/>
      <c r="AJ262" s="1243"/>
      <c r="AK262" s="1243"/>
      <c r="AL262" s="1243"/>
      <c r="AM262" s="1244"/>
      <c r="AN262" s="1479"/>
      <c r="AO262" s="1480"/>
      <c r="AP262" s="1480"/>
      <c r="AQ262" s="1480"/>
      <c r="AR262" s="1480"/>
      <c r="AS262" s="1480"/>
      <c r="AT262" s="1480"/>
      <c r="AU262" s="1480"/>
      <c r="AV262" s="1480"/>
      <c r="AW262" s="1480"/>
      <c r="AX262" s="1480"/>
      <c r="AY262" s="1480"/>
      <c r="AZ262" s="1480"/>
      <c r="BA262" s="1480"/>
      <c r="BB262" s="1481"/>
      <c r="BC262" s="1548"/>
      <c r="BD262" s="1549"/>
      <c r="BE262" s="1549"/>
      <c r="BF262" s="1550"/>
    </row>
    <row r="263" spans="2:58" ht="13.5" customHeight="1">
      <c r="B263" s="9"/>
      <c r="C263" s="45"/>
      <c r="D263" s="1236"/>
      <c r="E263" s="1237"/>
      <c r="F263" s="1237"/>
      <c r="G263" s="1237"/>
      <c r="H263" s="1237"/>
      <c r="I263" s="1237"/>
      <c r="J263" s="1237"/>
      <c r="K263" s="1238"/>
      <c r="L263" s="1554" t="s">
        <v>221</v>
      </c>
      <c r="M263" s="1555"/>
      <c r="N263" s="1555"/>
      <c r="O263" s="1555"/>
      <c r="P263" s="1555"/>
      <c r="Q263" s="1555"/>
      <c r="R263" s="1555"/>
      <c r="S263" s="1555"/>
      <c r="T263" s="1555"/>
      <c r="U263" s="1555"/>
      <c r="V263" s="1555"/>
      <c r="W263" s="1555"/>
      <c r="X263" s="1555"/>
      <c r="Y263" s="1555"/>
      <c r="Z263" s="1556"/>
      <c r="AA263" s="1542" t="s">
        <v>195</v>
      </c>
      <c r="AB263" s="1543"/>
      <c r="AC263" s="1543"/>
      <c r="AD263" s="1544"/>
      <c r="AE263" s="1236"/>
      <c r="AF263" s="1237"/>
      <c r="AG263" s="1237"/>
      <c r="AH263" s="1237"/>
      <c r="AI263" s="1237"/>
      <c r="AJ263" s="1237"/>
      <c r="AK263" s="1237"/>
      <c r="AL263" s="1237"/>
      <c r="AM263" s="1238"/>
      <c r="AN263" s="1554"/>
      <c r="AO263" s="1555"/>
      <c r="AP263" s="1555"/>
      <c r="AQ263" s="1555"/>
      <c r="AR263" s="1555"/>
      <c r="AS263" s="1555"/>
      <c r="AT263" s="1555"/>
      <c r="AU263" s="1555"/>
      <c r="AV263" s="1555"/>
      <c r="AW263" s="1555"/>
      <c r="AX263" s="1555"/>
      <c r="AY263" s="1555"/>
      <c r="AZ263" s="1555"/>
      <c r="BA263" s="1555"/>
      <c r="BB263" s="1556"/>
      <c r="BC263" s="1542"/>
      <c r="BD263" s="1543"/>
      <c r="BE263" s="1543"/>
      <c r="BF263" s="1544"/>
    </row>
    <row r="264" spans="2:58" ht="13.5" customHeight="1">
      <c r="B264" s="9"/>
      <c r="C264" s="45"/>
      <c r="D264" s="1239"/>
      <c r="E264" s="1240"/>
      <c r="F264" s="1240"/>
      <c r="G264" s="1240"/>
      <c r="H264" s="1240"/>
      <c r="I264" s="1240"/>
      <c r="J264" s="1240"/>
      <c r="K264" s="1241"/>
      <c r="L264" s="1557"/>
      <c r="M264" s="1558"/>
      <c r="N264" s="1558"/>
      <c r="O264" s="1558"/>
      <c r="P264" s="1558"/>
      <c r="Q264" s="1558"/>
      <c r="R264" s="1558"/>
      <c r="S264" s="1558"/>
      <c r="T264" s="1558"/>
      <c r="U264" s="1558"/>
      <c r="V264" s="1558"/>
      <c r="W264" s="1558"/>
      <c r="X264" s="1558"/>
      <c r="Y264" s="1558"/>
      <c r="Z264" s="1559"/>
      <c r="AA264" s="1545"/>
      <c r="AB264" s="1546"/>
      <c r="AC264" s="1546"/>
      <c r="AD264" s="1547"/>
      <c r="AE264" s="1239"/>
      <c r="AF264" s="1240"/>
      <c r="AG264" s="1240"/>
      <c r="AH264" s="1240"/>
      <c r="AI264" s="1240"/>
      <c r="AJ264" s="1240"/>
      <c r="AK264" s="1240"/>
      <c r="AL264" s="1240"/>
      <c r="AM264" s="1241"/>
      <c r="AN264" s="1557"/>
      <c r="AO264" s="1558"/>
      <c r="AP264" s="1558"/>
      <c r="AQ264" s="1558"/>
      <c r="AR264" s="1558"/>
      <c r="AS264" s="1558"/>
      <c r="AT264" s="1558"/>
      <c r="AU264" s="1558"/>
      <c r="AV264" s="1558"/>
      <c r="AW264" s="1558"/>
      <c r="AX264" s="1558"/>
      <c r="AY264" s="1558"/>
      <c r="AZ264" s="1558"/>
      <c r="BA264" s="1558"/>
      <c r="BB264" s="1559"/>
      <c r="BC264" s="1545"/>
      <c r="BD264" s="1546"/>
      <c r="BE264" s="1546"/>
      <c r="BF264" s="1547"/>
    </row>
    <row r="265" spans="2:58" ht="13.5" customHeight="1">
      <c r="B265" s="9"/>
      <c r="C265" s="45"/>
      <c r="D265" s="1239"/>
      <c r="E265" s="1240"/>
      <c r="F265" s="1240"/>
      <c r="G265" s="1240"/>
      <c r="H265" s="1240"/>
      <c r="I265" s="1240"/>
      <c r="J265" s="1240"/>
      <c r="K265" s="1241"/>
      <c r="L265" s="1551" t="s">
        <v>222</v>
      </c>
      <c r="M265" s="1552"/>
      <c r="N265" s="1552"/>
      <c r="O265" s="1552"/>
      <c r="P265" s="1552"/>
      <c r="Q265" s="1552"/>
      <c r="R265" s="1552"/>
      <c r="S265" s="1552"/>
      <c r="T265" s="1552"/>
      <c r="U265" s="1552"/>
      <c r="V265" s="1552"/>
      <c r="W265" s="1552"/>
      <c r="X265" s="1552"/>
      <c r="Y265" s="1552"/>
      <c r="Z265" s="1553"/>
      <c r="AA265" s="1545"/>
      <c r="AB265" s="1546"/>
      <c r="AC265" s="1546"/>
      <c r="AD265" s="1547"/>
      <c r="AE265" s="1239"/>
      <c r="AF265" s="1240"/>
      <c r="AG265" s="1240"/>
      <c r="AH265" s="1240"/>
      <c r="AI265" s="1240"/>
      <c r="AJ265" s="1240"/>
      <c r="AK265" s="1240"/>
      <c r="AL265" s="1240"/>
      <c r="AM265" s="1241"/>
      <c r="AN265" s="1551"/>
      <c r="AO265" s="1552"/>
      <c r="AP265" s="1552"/>
      <c r="AQ265" s="1552"/>
      <c r="AR265" s="1552"/>
      <c r="AS265" s="1552"/>
      <c r="AT265" s="1552"/>
      <c r="AU265" s="1552"/>
      <c r="AV265" s="1552"/>
      <c r="AW265" s="1552"/>
      <c r="AX265" s="1552"/>
      <c r="AY265" s="1552"/>
      <c r="AZ265" s="1552"/>
      <c r="BA265" s="1552"/>
      <c r="BB265" s="1553"/>
      <c r="BC265" s="1545"/>
      <c r="BD265" s="1546"/>
      <c r="BE265" s="1546"/>
      <c r="BF265" s="1547"/>
    </row>
    <row r="266" spans="2:58" ht="13.5" customHeight="1">
      <c r="B266" s="9"/>
      <c r="C266" s="45"/>
      <c r="D266" s="1242" t="s">
        <v>223</v>
      </c>
      <c r="E266" s="1243"/>
      <c r="F266" s="1243"/>
      <c r="G266" s="1243"/>
      <c r="H266" s="1243"/>
      <c r="I266" s="1243"/>
      <c r="J266" s="1243"/>
      <c r="K266" s="1244"/>
      <c r="L266" s="1479" t="s">
        <v>227</v>
      </c>
      <c r="M266" s="1480"/>
      <c r="N266" s="1480"/>
      <c r="O266" s="1480"/>
      <c r="P266" s="1480"/>
      <c r="Q266" s="1480"/>
      <c r="R266" s="1480"/>
      <c r="S266" s="1480"/>
      <c r="T266" s="1480"/>
      <c r="U266" s="1480"/>
      <c r="V266" s="1480"/>
      <c r="W266" s="1480"/>
      <c r="X266" s="1480"/>
      <c r="Y266" s="1480"/>
      <c r="Z266" s="1481"/>
      <c r="AA266" s="1548"/>
      <c r="AB266" s="1549"/>
      <c r="AC266" s="1549"/>
      <c r="AD266" s="1550"/>
      <c r="AE266" s="1242" t="s">
        <v>223</v>
      </c>
      <c r="AF266" s="1243"/>
      <c r="AG266" s="1243"/>
      <c r="AH266" s="1243"/>
      <c r="AI266" s="1243"/>
      <c r="AJ266" s="1243"/>
      <c r="AK266" s="1243"/>
      <c r="AL266" s="1243"/>
      <c r="AM266" s="1244"/>
      <c r="AN266" s="1479"/>
      <c r="AO266" s="1480"/>
      <c r="AP266" s="1480"/>
      <c r="AQ266" s="1480"/>
      <c r="AR266" s="1480"/>
      <c r="AS266" s="1480"/>
      <c r="AT266" s="1480"/>
      <c r="AU266" s="1480"/>
      <c r="AV266" s="1480"/>
      <c r="AW266" s="1480"/>
      <c r="AX266" s="1480"/>
      <c r="AY266" s="1480"/>
      <c r="AZ266" s="1480"/>
      <c r="BA266" s="1480"/>
      <c r="BB266" s="1481"/>
      <c r="BC266" s="1548"/>
      <c r="BD266" s="1549"/>
      <c r="BE266" s="1549"/>
      <c r="BF266" s="1550"/>
    </row>
    <row r="267" spans="2:58" ht="13.5" customHeight="1">
      <c r="B267" s="9"/>
      <c r="C267" s="45"/>
      <c r="D267" s="1236"/>
      <c r="E267" s="1237"/>
      <c r="F267" s="1237"/>
      <c r="G267" s="1237"/>
      <c r="H267" s="1237"/>
      <c r="I267" s="1237"/>
      <c r="J267" s="1237"/>
      <c r="K267" s="1238"/>
      <c r="L267" s="1554" t="s">
        <v>221</v>
      </c>
      <c r="M267" s="1555"/>
      <c r="N267" s="1555"/>
      <c r="O267" s="1555"/>
      <c r="P267" s="1555"/>
      <c r="Q267" s="1555"/>
      <c r="R267" s="1555"/>
      <c r="S267" s="1555"/>
      <c r="T267" s="1555"/>
      <c r="U267" s="1555"/>
      <c r="V267" s="1555"/>
      <c r="W267" s="1555"/>
      <c r="X267" s="1555"/>
      <c r="Y267" s="1555"/>
      <c r="Z267" s="1556"/>
      <c r="AA267" s="1542" t="s">
        <v>195</v>
      </c>
      <c r="AB267" s="1543"/>
      <c r="AC267" s="1543"/>
      <c r="AD267" s="1544"/>
      <c r="AE267" s="1236"/>
      <c r="AF267" s="1237"/>
      <c r="AG267" s="1237"/>
      <c r="AH267" s="1237"/>
      <c r="AI267" s="1237"/>
      <c r="AJ267" s="1237"/>
      <c r="AK267" s="1237"/>
      <c r="AL267" s="1237"/>
      <c r="AM267" s="1238"/>
      <c r="AN267" s="1554"/>
      <c r="AO267" s="1555"/>
      <c r="AP267" s="1555"/>
      <c r="AQ267" s="1555"/>
      <c r="AR267" s="1555"/>
      <c r="AS267" s="1555"/>
      <c r="AT267" s="1555"/>
      <c r="AU267" s="1555"/>
      <c r="AV267" s="1555"/>
      <c r="AW267" s="1555"/>
      <c r="AX267" s="1555"/>
      <c r="AY267" s="1555"/>
      <c r="AZ267" s="1555"/>
      <c r="BA267" s="1555"/>
      <c r="BB267" s="1556"/>
      <c r="BC267" s="1542"/>
      <c r="BD267" s="1543"/>
      <c r="BE267" s="1543"/>
      <c r="BF267" s="1544"/>
    </row>
    <row r="268" spans="2:58" ht="13.5" customHeight="1">
      <c r="B268" s="9"/>
      <c r="C268" s="45"/>
      <c r="D268" s="1239"/>
      <c r="E268" s="1240"/>
      <c r="F268" s="1240"/>
      <c r="G268" s="1240"/>
      <c r="H268" s="1240"/>
      <c r="I268" s="1240"/>
      <c r="J268" s="1240"/>
      <c r="K268" s="1241"/>
      <c r="L268" s="1557"/>
      <c r="M268" s="1558"/>
      <c r="N268" s="1558"/>
      <c r="O268" s="1558"/>
      <c r="P268" s="1558"/>
      <c r="Q268" s="1558"/>
      <c r="R268" s="1558"/>
      <c r="S268" s="1558"/>
      <c r="T268" s="1558"/>
      <c r="U268" s="1558"/>
      <c r="V268" s="1558"/>
      <c r="W268" s="1558"/>
      <c r="X268" s="1558"/>
      <c r="Y268" s="1558"/>
      <c r="Z268" s="1559"/>
      <c r="AA268" s="1545"/>
      <c r="AB268" s="1546"/>
      <c r="AC268" s="1546"/>
      <c r="AD268" s="1547"/>
      <c r="AE268" s="1239"/>
      <c r="AF268" s="1240"/>
      <c r="AG268" s="1240"/>
      <c r="AH268" s="1240"/>
      <c r="AI268" s="1240"/>
      <c r="AJ268" s="1240"/>
      <c r="AK268" s="1240"/>
      <c r="AL268" s="1240"/>
      <c r="AM268" s="1241"/>
      <c r="AN268" s="1557"/>
      <c r="AO268" s="1558"/>
      <c r="AP268" s="1558"/>
      <c r="AQ268" s="1558"/>
      <c r="AR268" s="1558"/>
      <c r="AS268" s="1558"/>
      <c r="AT268" s="1558"/>
      <c r="AU268" s="1558"/>
      <c r="AV268" s="1558"/>
      <c r="AW268" s="1558"/>
      <c r="AX268" s="1558"/>
      <c r="AY268" s="1558"/>
      <c r="AZ268" s="1558"/>
      <c r="BA268" s="1558"/>
      <c r="BB268" s="1559"/>
      <c r="BC268" s="1545"/>
      <c r="BD268" s="1546"/>
      <c r="BE268" s="1546"/>
      <c r="BF268" s="1547"/>
    </row>
    <row r="269" spans="2:58" ht="13.5" customHeight="1">
      <c r="B269" s="9"/>
      <c r="C269" s="45"/>
      <c r="D269" s="1239"/>
      <c r="E269" s="1240"/>
      <c r="F269" s="1240"/>
      <c r="G269" s="1240"/>
      <c r="H269" s="1240"/>
      <c r="I269" s="1240"/>
      <c r="J269" s="1240"/>
      <c r="K269" s="1241"/>
      <c r="L269" s="1551" t="s">
        <v>222</v>
      </c>
      <c r="M269" s="1552"/>
      <c r="N269" s="1552"/>
      <c r="O269" s="1552"/>
      <c r="P269" s="1552"/>
      <c r="Q269" s="1552"/>
      <c r="R269" s="1552"/>
      <c r="S269" s="1552"/>
      <c r="T269" s="1552"/>
      <c r="U269" s="1552"/>
      <c r="V269" s="1552"/>
      <c r="W269" s="1552"/>
      <c r="X269" s="1552"/>
      <c r="Y269" s="1552"/>
      <c r="Z269" s="1553"/>
      <c r="AA269" s="1545"/>
      <c r="AB269" s="1546"/>
      <c r="AC269" s="1546"/>
      <c r="AD269" s="1547"/>
      <c r="AE269" s="1239"/>
      <c r="AF269" s="1240"/>
      <c r="AG269" s="1240"/>
      <c r="AH269" s="1240"/>
      <c r="AI269" s="1240"/>
      <c r="AJ269" s="1240"/>
      <c r="AK269" s="1240"/>
      <c r="AL269" s="1240"/>
      <c r="AM269" s="1241"/>
      <c r="AN269" s="1551"/>
      <c r="AO269" s="1552"/>
      <c r="AP269" s="1552"/>
      <c r="AQ269" s="1552"/>
      <c r="AR269" s="1552"/>
      <c r="AS269" s="1552"/>
      <c r="AT269" s="1552"/>
      <c r="AU269" s="1552"/>
      <c r="AV269" s="1552"/>
      <c r="AW269" s="1552"/>
      <c r="AX269" s="1552"/>
      <c r="AY269" s="1552"/>
      <c r="AZ269" s="1552"/>
      <c r="BA269" s="1552"/>
      <c r="BB269" s="1553"/>
      <c r="BC269" s="1545"/>
      <c r="BD269" s="1546"/>
      <c r="BE269" s="1546"/>
      <c r="BF269" s="1547"/>
    </row>
    <row r="270" spans="2:58" ht="13.5" customHeight="1">
      <c r="B270" s="9"/>
      <c r="C270" s="45"/>
      <c r="D270" s="1242" t="s">
        <v>223</v>
      </c>
      <c r="E270" s="1243"/>
      <c r="F270" s="1243"/>
      <c r="G270" s="1243"/>
      <c r="H270" s="1243"/>
      <c r="I270" s="1243"/>
      <c r="J270" s="1243"/>
      <c r="K270" s="1244"/>
      <c r="L270" s="1479" t="s">
        <v>224</v>
      </c>
      <c r="M270" s="1480"/>
      <c r="N270" s="1480"/>
      <c r="O270" s="1480"/>
      <c r="P270" s="1480"/>
      <c r="Q270" s="1480"/>
      <c r="R270" s="1480"/>
      <c r="S270" s="1480"/>
      <c r="T270" s="1480"/>
      <c r="U270" s="1480"/>
      <c r="V270" s="1480"/>
      <c r="W270" s="1480"/>
      <c r="X270" s="1480"/>
      <c r="Y270" s="1480"/>
      <c r="Z270" s="1481"/>
      <c r="AA270" s="1548"/>
      <c r="AB270" s="1549"/>
      <c r="AC270" s="1549"/>
      <c r="AD270" s="1550"/>
      <c r="AE270" s="1242" t="s">
        <v>223</v>
      </c>
      <c r="AF270" s="1243"/>
      <c r="AG270" s="1243"/>
      <c r="AH270" s="1243"/>
      <c r="AI270" s="1243"/>
      <c r="AJ270" s="1243"/>
      <c r="AK270" s="1243"/>
      <c r="AL270" s="1243"/>
      <c r="AM270" s="1244"/>
      <c r="AN270" s="1479"/>
      <c r="AO270" s="1480"/>
      <c r="AP270" s="1480"/>
      <c r="AQ270" s="1480"/>
      <c r="AR270" s="1480"/>
      <c r="AS270" s="1480"/>
      <c r="AT270" s="1480"/>
      <c r="AU270" s="1480"/>
      <c r="AV270" s="1480"/>
      <c r="AW270" s="1480"/>
      <c r="AX270" s="1480"/>
      <c r="AY270" s="1480"/>
      <c r="AZ270" s="1480"/>
      <c r="BA270" s="1480"/>
      <c r="BB270" s="1481"/>
      <c r="BC270" s="1548"/>
      <c r="BD270" s="1549"/>
      <c r="BE270" s="1549"/>
      <c r="BF270" s="1550"/>
    </row>
    <row r="271" spans="2:58" ht="13.5" customHeight="1">
      <c r="B271" s="9"/>
      <c r="C271" s="45"/>
      <c r="D271" s="1236"/>
      <c r="E271" s="1237"/>
      <c r="F271" s="1237"/>
      <c r="G271" s="1237"/>
      <c r="H271" s="1237"/>
      <c r="I271" s="1237"/>
      <c r="J271" s="1237"/>
      <c r="K271" s="1238"/>
      <c r="L271" s="1554" t="s">
        <v>221</v>
      </c>
      <c r="M271" s="1555"/>
      <c r="N271" s="1555"/>
      <c r="O271" s="1555"/>
      <c r="P271" s="1555"/>
      <c r="Q271" s="1555"/>
      <c r="R271" s="1555"/>
      <c r="S271" s="1555"/>
      <c r="T271" s="1555"/>
      <c r="U271" s="1555"/>
      <c r="V271" s="1555"/>
      <c r="W271" s="1555"/>
      <c r="X271" s="1555"/>
      <c r="Y271" s="1555"/>
      <c r="Z271" s="1556"/>
      <c r="AA271" s="1542" t="s">
        <v>195</v>
      </c>
      <c r="AB271" s="1543"/>
      <c r="AC271" s="1543"/>
      <c r="AD271" s="1544"/>
      <c r="AE271" s="1236"/>
      <c r="AF271" s="1237"/>
      <c r="AG271" s="1237"/>
      <c r="AH271" s="1237"/>
      <c r="AI271" s="1237"/>
      <c r="AJ271" s="1237"/>
      <c r="AK271" s="1237"/>
      <c r="AL271" s="1237"/>
      <c r="AM271" s="1238"/>
      <c r="AN271" s="1554"/>
      <c r="AO271" s="1555"/>
      <c r="AP271" s="1555"/>
      <c r="AQ271" s="1555"/>
      <c r="AR271" s="1555"/>
      <c r="AS271" s="1555"/>
      <c r="AT271" s="1555"/>
      <c r="AU271" s="1555"/>
      <c r="AV271" s="1555"/>
      <c r="AW271" s="1555"/>
      <c r="AX271" s="1555"/>
      <c r="AY271" s="1555"/>
      <c r="AZ271" s="1555"/>
      <c r="BA271" s="1555"/>
      <c r="BB271" s="1556"/>
      <c r="BC271" s="1542"/>
      <c r="BD271" s="1543"/>
      <c r="BE271" s="1543"/>
      <c r="BF271" s="1544"/>
    </row>
    <row r="272" spans="2:58" ht="13.5" customHeight="1">
      <c r="B272" s="9"/>
      <c r="C272" s="45"/>
      <c r="D272" s="1239"/>
      <c r="E272" s="1240"/>
      <c r="F272" s="1240"/>
      <c r="G272" s="1240"/>
      <c r="H272" s="1240"/>
      <c r="I272" s="1240"/>
      <c r="J272" s="1240"/>
      <c r="K272" s="1241"/>
      <c r="L272" s="1557"/>
      <c r="M272" s="1558"/>
      <c r="N272" s="1558"/>
      <c r="O272" s="1558"/>
      <c r="P272" s="1558"/>
      <c r="Q272" s="1558"/>
      <c r="R272" s="1558"/>
      <c r="S272" s="1558"/>
      <c r="T272" s="1558"/>
      <c r="U272" s="1558"/>
      <c r="V272" s="1558"/>
      <c r="W272" s="1558"/>
      <c r="X272" s="1558"/>
      <c r="Y272" s="1558"/>
      <c r="Z272" s="1559"/>
      <c r="AA272" s="1545"/>
      <c r="AB272" s="1546"/>
      <c r="AC272" s="1546"/>
      <c r="AD272" s="1547"/>
      <c r="AE272" s="1239"/>
      <c r="AF272" s="1240"/>
      <c r="AG272" s="1240"/>
      <c r="AH272" s="1240"/>
      <c r="AI272" s="1240"/>
      <c r="AJ272" s="1240"/>
      <c r="AK272" s="1240"/>
      <c r="AL272" s="1240"/>
      <c r="AM272" s="1241"/>
      <c r="AN272" s="1557"/>
      <c r="AO272" s="1558"/>
      <c r="AP272" s="1558"/>
      <c r="AQ272" s="1558"/>
      <c r="AR272" s="1558"/>
      <c r="AS272" s="1558"/>
      <c r="AT272" s="1558"/>
      <c r="AU272" s="1558"/>
      <c r="AV272" s="1558"/>
      <c r="AW272" s="1558"/>
      <c r="AX272" s="1558"/>
      <c r="AY272" s="1558"/>
      <c r="AZ272" s="1558"/>
      <c r="BA272" s="1558"/>
      <c r="BB272" s="1559"/>
      <c r="BC272" s="1545"/>
      <c r="BD272" s="1546"/>
      <c r="BE272" s="1546"/>
      <c r="BF272" s="1547"/>
    </row>
    <row r="273" spans="2:58" ht="13.5" customHeight="1">
      <c r="B273" s="9"/>
      <c r="C273" s="45"/>
      <c r="D273" s="1239"/>
      <c r="E273" s="1240"/>
      <c r="F273" s="1240"/>
      <c r="G273" s="1240"/>
      <c r="H273" s="1240"/>
      <c r="I273" s="1240"/>
      <c r="J273" s="1240"/>
      <c r="K273" s="1241"/>
      <c r="L273" s="1551" t="s">
        <v>222</v>
      </c>
      <c r="M273" s="1552"/>
      <c r="N273" s="1552"/>
      <c r="O273" s="1552"/>
      <c r="P273" s="1552"/>
      <c r="Q273" s="1552"/>
      <c r="R273" s="1552"/>
      <c r="S273" s="1552"/>
      <c r="T273" s="1552"/>
      <c r="U273" s="1552"/>
      <c r="V273" s="1552"/>
      <c r="W273" s="1552"/>
      <c r="X273" s="1552"/>
      <c r="Y273" s="1552"/>
      <c r="Z273" s="1553"/>
      <c r="AA273" s="1545"/>
      <c r="AB273" s="1546"/>
      <c r="AC273" s="1546"/>
      <c r="AD273" s="1547"/>
      <c r="AE273" s="1239"/>
      <c r="AF273" s="1240"/>
      <c r="AG273" s="1240"/>
      <c r="AH273" s="1240"/>
      <c r="AI273" s="1240"/>
      <c r="AJ273" s="1240"/>
      <c r="AK273" s="1240"/>
      <c r="AL273" s="1240"/>
      <c r="AM273" s="1241"/>
      <c r="AN273" s="1551"/>
      <c r="AO273" s="1552"/>
      <c r="AP273" s="1552"/>
      <c r="AQ273" s="1552"/>
      <c r="AR273" s="1552"/>
      <c r="AS273" s="1552"/>
      <c r="AT273" s="1552"/>
      <c r="AU273" s="1552"/>
      <c r="AV273" s="1552"/>
      <c r="AW273" s="1552"/>
      <c r="AX273" s="1552"/>
      <c r="AY273" s="1552"/>
      <c r="AZ273" s="1552"/>
      <c r="BA273" s="1552"/>
      <c r="BB273" s="1553"/>
      <c r="BC273" s="1545"/>
      <c r="BD273" s="1546"/>
      <c r="BE273" s="1546"/>
      <c r="BF273" s="1547"/>
    </row>
    <row r="274" spans="2:58" ht="13.5" customHeight="1">
      <c r="B274" s="9"/>
      <c r="C274" s="45"/>
      <c r="D274" s="1242" t="s">
        <v>223</v>
      </c>
      <c r="E274" s="1243"/>
      <c r="F274" s="1243"/>
      <c r="G274" s="1243"/>
      <c r="H274" s="1243"/>
      <c r="I274" s="1243"/>
      <c r="J274" s="1243"/>
      <c r="K274" s="1244"/>
      <c r="L274" s="1479" t="s">
        <v>224</v>
      </c>
      <c r="M274" s="1480"/>
      <c r="N274" s="1480"/>
      <c r="O274" s="1480"/>
      <c r="P274" s="1480"/>
      <c r="Q274" s="1480"/>
      <c r="R274" s="1480"/>
      <c r="S274" s="1480"/>
      <c r="T274" s="1480"/>
      <c r="U274" s="1480"/>
      <c r="V274" s="1480"/>
      <c r="W274" s="1480"/>
      <c r="X274" s="1480"/>
      <c r="Y274" s="1480"/>
      <c r="Z274" s="1481"/>
      <c r="AA274" s="1548"/>
      <c r="AB274" s="1549"/>
      <c r="AC274" s="1549"/>
      <c r="AD274" s="1550"/>
      <c r="AE274" s="1242" t="s">
        <v>223</v>
      </c>
      <c r="AF274" s="1243"/>
      <c r="AG274" s="1243"/>
      <c r="AH274" s="1243"/>
      <c r="AI274" s="1243"/>
      <c r="AJ274" s="1243"/>
      <c r="AK274" s="1243"/>
      <c r="AL274" s="1243"/>
      <c r="AM274" s="1244"/>
      <c r="AN274" s="1479"/>
      <c r="AO274" s="1480"/>
      <c r="AP274" s="1480"/>
      <c r="AQ274" s="1480"/>
      <c r="AR274" s="1480"/>
      <c r="AS274" s="1480"/>
      <c r="AT274" s="1480"/>
      <c r="AU274" s="1480"/>
      <c r="AV274" s="1480"/>
      <c r="AW274" s="1480"/>
      <c r="AX274" s="1480"/>
      <c r="AY274" s="1480"/>
      <c r="AZ274" s="1480"/>
      <c r="BA274" s="1480"/>
      <c r="BB274" s="1481"/>
      <c r="BC274" s="1548"/>
      <c r="BD274" s="1549"/>
      <c r="BE274" s="1549"/>
      <c r="BF274" s="1550"/>
    </row>
    <row r="275" spans="2:58" ht="13.5" customHeight="1">
      <c r="B275" s="9"/>
      <c r="C275" s="45"/>
      <c r="D275" s="1236"/>
      <c r="E275" s="1237"/>
      <c r="F275" s="1237"/>
      <c r="G275" s="1237"/>
      <c r="H275" s="1237"/>
      <c r="I275" s="1237"/>
      <c r="J275" s="1237"/>
      <c r="K275" s="1238"/>
      <c r="L275" s="1554" t="s">
        <v>221</v>
      </c>
      <c r="M275" s="1555"/>
      <c r="N275" s="1555"/>
      <c r="O275" s="1555"/>
      <c r="P275" s="1555"/>
      <c r="Q275" s="1555"/>
      <c r="R275" s="1555"/>
      <c r="S275" s="1555"/>
      <c r="T275" s="1555"/>
      <c r="U275" s="1555"/>
      <c r="V275" s="1555"/>
      <c r="W275" s="1555"/>
      <c r="X275" s="1555"/>
      <c r="Y275" s="1555"/>
      <c r="Z275" s="1556"/>
      <c r="AA275" s="1542" t="s">
        <v>195</v>
      </c>
      <c r="AB275" s="1543"/>
      <c r="AC275" s="1543"/>
      <c r="AD275" s="1544"/>
      <c r="AE275" s="1236"/>
      <c r="AF275" s="1237"/>
      <c r="AG275" s="1237"/>
      <c r="AH275" s="1237"/>
      <c r="AI275" s="1237"/>
      <c r="AJ275" s="1237"/>
      <c r="AK275" s="1237"/>
      <c r="AL275" s="1237"/>
      <c r="AM275" s="1238"/>
      <c r="AN275" s="1554"/>
      <c r="AO275" s="1555"/>
      <c r="AP275" s="1555"/>
      <c r="AQ275" s="1555"/>
      <c r="AR275" s="1555"/>
      <c r="AS275" s="1555"/>
      <c r="AT275" s="1555"/>
      <c r="AU275" s="1555"/>
      <c r="AV275" s="1555"/>
      <c r="AW275" s="1555"/>
      <c r="AX275" s="1555"/>
      <c r="AY275" s="1555"/>
      <c r="AZ275" s="1555"/>
      <c r="BA275" s="1555"/>
      <c r="BB275" s="1556"/>
      <c r="BC275" s="1542"/>
      <c r="BD275" s="1543"/>
      <c r="BE275" s="1543"/>
      <c r="BF275" s="1544"/>
    </row>
    <row r="276" spans="2:58" ht="13.5" customHeight="1">
      <c r="B276" s="9"/>
      <c r="C276" s="45"/>
      <c r="D276" s="1239"/>
      <c r="E276" s="1240"/>
      <c r="F276" s="1240"/>
      <c r="G276" s="1240"/>
      <c r="H276" s="1240"/>
      <c r="I276" s="1240"/>
      <c r="J276" s="1240"/>
      <c r="K276" s="1241"/>
      <c r="L276" s="1557"/>
      <c r="M276" s="1558"/>
      <c r="N276" s="1558"/>
      <c r="O276" s="1558"/>
      <c r="P276" s="1558"/>
      <c r="Q276" s="1558"/>
      <c r="R276" s="1558"/>
      <c r="S276" s="1558"/>
      <c r="T276" s="1558"/>
      <c r="U276" s="1558"/>
      <c r="V276" s="1558"/>
      <c r="W276" s="1558"/>
      <c r="X276" s="1558"/>
      <c r="Y276" s="1558"/>
      <c r="Z276" s="1559"/>
      <c r="AA276" s="1545"/>
      <c r="AB276" s="1546"/>
      <c r="AC276" s="1546"/>
      <c r="AD276" s="1547"/>
      <c r="AE276" s="1239"/>
      <c r="AF276" s="1240"/>
      <c r="AG276" s="1240"/>
      <c r="AH276" s="1240"/>
      <c r="AI276" s="1240"/>
      <c r="AJ276" s="1240"/>
      <c r="AK276" s="1240"/>
      <c r="AL276" s="1240"/>
      <c r="AM276" s="1241"/>
      <c r="AN276" s="1557"/>
      <c r="AO276" s="1558"/>
      <c r="AP276" s="1558"/>
      <c r="AQ276" s="1558"/>
      <c r="AR276" s="1558"/>
      <c r="AS276" s="1558"/>
      <c r="AT276" s="1558"/>
      <c r="AU276" s="1558"/>
      <c r="AV276" s="1558"/>
      <c r="AW276" s="1558"/>
      <c r="AX276" s="1558"/>
      <c r="AY276" s="1558"/>
      <c r="AZ276" s="1558"/>
      <c r="BA276" s="1558"/>
      <c r="BB276" s="1559"/>
      <c r="BC276" s="1545"/>
      <c r="BD276" s="1546"/>
      <c r="BE276" s="1546"/>
      <c r="BF276" s="1547"/>
    </row>
    <row r="277" spans="2:58" ht="13.5" customHeight="1">
      <c r="B277" s="9"/>
      <c r="C277" s="45"/>
      <c r="D277" s="1239"/>
      <c r="E277" s="1240"/>
      <c r="F277" s="1240"/>
      <c r="G277" s="1240"/>
      <c r="H277" s="1240"/>
      <c r="I277" s="1240"/>
      <c r="J277" s="1240"/>
      <c r="K277" s="1241"/>
      <c r="L277" s="1551" t="s">
        <v>222</v>
      </c>
      <c r="M277" s="1552"/>
      <c r="N277" s="1552"/>
      <c r="O277" s="1552"/>
      <c r="P277" s="1552"/>
      <c r="Q277" s="1552"/>
      <c r="R277" s="1552"/>
      <c r="S277" s="1552"/>
      <c r="T277" s="1552"/>
      <c r="U277" s="1552"/>
      <c r="V277" s="1552"/>
      <c r="W277" s="1552"/>
      <c r="X277" s="1552"/>
      <c r="Y277" s="1552"/>
      <c r="Z277" s="1553"/>
      <c r="AA277" s="1545"/>
      <c r="AB277" s="1546"/>
      <c r="AC277" s="1546"/>
      <c r="AD277" s="1547"/>
      <c r="AE277" s="1239"/>
      <c r="AF277" s="1240"/>
      <c r="AG277" s="1240"/>
      <c r="AH277" s="1240"/>
      <c r="AI277" s="1240"/>
      <c r="AJ277" s="1240"/>
      <c r="AK277" s="1240"/>
      <c r="AL277" s="1240"/>
      <c r="AM277" s="1241"/>
      <c r="AN277" s="1551"/>
      <c r="AO277" s="1552"/>
      <c r="AP277" s="1552"/>
      <c r="AQ277" s="1552"/>
      <c r="AR277" s="1552"/>
      <c r="AS277" s="1552"/>
      <c r="AT277" s="1552"/>
      <c r="AU277" s="1552"/>
      <c r="AV277" s="1552"/>
      <c r="AW277" s="1552"/>
      <c r="AX277" s="1552"/>
      <c r="AY277" s="1552"/>
      <c r="AZ277" s="1552"/>
      <c r="BA277" s="1552"/>
      <c r="BB277" s="1553"/>
      <c r="BC277" s="1545"/>
      <c r="BD277" s="1546"/>
      <c r="BE277" s="1546"/>
      <c r="BF277" s="1547"/>
    </row>
    <row r="278" spans="2:58" ht="13.5" customHeight="1">
      <c r="B278" s="9"/>
      <c r="C278" s="45"/>
      <c r="D278" s="1242" t="s">
        <v>223</v>
      </c>
      <c r="E278" s="1243"/>
      <c r="F278" s="1243"/>
      <c r="G278" s="1243"/>
      <c r="H278" s="1243"/>
      <c r="I278" s="1243"/>
      <c r="J278" s="1243"/>
      <c r="K278" s="1244"/>
      <c r="L278" s="1479" t="s">
        <v>224</v>
      </c>
      <c r="M278" s="1480"/>
      <c r="N278" s="1480"/>
      <c r="O278" s="1480"/>
      <c r="P278" s="1480"/>
      <c r="Q278" s="1480"/>
      <c r="R278" s="1480"/>
      <c r="S278" s="1480"/>
      <c r="T278" s="1480"/>
      <c r="U278" s="1480"/>
      <c r="V278" s="1480"/>
      <c r="W278" s="1480"/>
      <c r="X278" s="1480"/>
      <c r="Y278" s="1480"/>
      <c r="Z278" s="1481"/>
      <c r="AA278" s="1548"/>
      <c r="AB278" s="1549"/>
      <c r="AC278" s="1549"/>
      <c r="AD278" s="1550"/>
      <c r="AE278" s="1242" t="s">
        <v>223</v>
      </c>
      <c r="AF278" s="1243"/>
      <c r="AG278" s="1243"/>
      <c r="AH278" s="1243"/>
      <c r="AI278" s="1243"/>
      <c r="AJ278" s="1243"/>
      <c r="AK278" s="1243"/>
      <c r="AL278" s="1243"/>
      <c r="AM278" s="1244"/>
      <c r="AN278" s="1479"/>
      <c r="AO278" s="1480"/>
      <c r="AP278" s="1480"/>
      <c r="AQ278" s="1480"/>
      <c r="AR278" s="1480"/>
      <c r="AS278" s="1480"/>
      <c r="AT278" s="1480"/>
      <c r="AU278" s="1480"/>
      <c r="AV278" s="1480"/>
      <c r="AW278" s="1480"/>
      <c r="AX278" s="1480"/>
      <c r="AY278" s="1480"/>
      <c r="AZ278" s="1480"/>
      <c r="BA278" s="1480"/>
      <c r="BB278" s="1481"/>
      <c r="BC278" s="1548"/>
      <c r="BD278" s="1549"/>
      <c r="BE278" s="1549"/>
      <c r="BF278" s="1550"/>
    </row>
    <row r="279" spans="2:58" ht="13.5" customHeight="1">
      <c r="B279" s="9"/>
      <c r="C279" s="45"/>
      <c r="D279" s="1236"/>
      <c r="E279" s="1237"/>
      <c r="F279" s="1237"/>
      <c r="G279" s="1237"/>
      <c r="H279" s="1237"/>
      <c r="I279" s="1237"/>
      <c r="J279" s="1237"/>
      <c r="K279" s="1238"/>
      <c r="L279" s="1554" t="s">
        <v>231</v>
      </c>
      <c r="M279" s="1555"/>
      <c r="N279" s="1555"/>
      <c r="O279" s="1555"/>
      <c r="P279" s="1555"/>
      <c r="Q279" s="1555"/>
      <c r="R279" s="1555"/>
      <c r="S279" s="1555"/>
      <c r="T279" s="1555"/>
      <c r="U279" s="1555"/>
      <c r="V279" s="1555"/>
      <c r="W279" s="1555"/>
      <c r="X279" s="1555"/>
      <c r="Y279" s="1555"/>
      <c r="Z279" s="1556"/>
      <c r="AA279" s="1542" t="s">
        <v>195</v>
      </c>
      <c r="AB279" s="1543"/>
      <c r="AC279" s="1543"/>
      <c r="AD279" s="1544"/>
      <c r="AE279" s="1236"/>
      <c r="AF279" s="1237"/>
      <c r="AG279" s="1237"/>
      <c r="AH279" s="1237"/>
      <c r="AI279" s="1237"/>
      <c r="AJ279" s="1237"/>
      <c r="AK279" s="1237"/>
      <c r="AL279" s="1237"/>
      <c r="AM279" s="1238"/>
      <c r="AN279" s="1554"/>
      <c r="AO279" s="1555"/>
      <c r="AP279" s="1555"/>
      <c r="AQ279" s="1555"/>
      <c r="AR279" s="1555"/>
      <c r="AS279" s="1555"/>
      <c r="AT279" s="1555"/>
      <c r="AU279" s="1555"/>
      <c r="AV279" s="1555"/>
      <c r="AW279" s="1555"/>
      <c r="AX279" s="1555"/>
      <c r="AY279" s="1555"/>
      <c r="AZ279" s="1555"/>
      <c r="BA279" s="1555"/>
      <c r="BB279" s="1556"/>
      <c r="BC279" s="1542"/>
      <c r="BD279" s="1543"/>
      <c r="BE279" s="1543"/>
      <c r="BF279" s="1544"/>
    </row>
    <row r="280" spans="2:58" ht="13.5" customHeight="1">
      <c r="B280" s="9"/>
      <c r="C280" s="45"/>
      <c r="D280" s="1239"/>
      <c r="E280" s="1240"/>
      <c r="F280" s="1240"/>
      <c r="G280" s="1240"/>
      <c r="H280" s="1240"/>
      <c r="I280" s="1240"/>
      <c r="J280" s="1240"/>
      <c r="K280" s="1241"/>
      <c r="L280" s="1557"/>
      <c r="M280" s="1558"/>
      <c r="N280" s="1558"/>
      <c r="O280" s="1558"/>
      <c r="P280" s="1558"/>
      <c r="Q280" s="1558"/>
      <c r="R280" s="1558"/>
      <c r="S280" s="1558"/>
      <c r="T280" s="1558"/>
      <c r="U280" s="1558"/>
      <c r="V280" s="1558"/>
      <c r="W280" s="1558"/>
      <c r="X280" s="1558"/>
      <c r="Y280" s="1558"/>
      <c r="Z280" s="1559"/>
      <c r="AA280" s="1545"/>
      <c r="AB280" s="1546"/>
      <c r="AC280" s="1546"/>
      <c r="AD280" s="1547"/>
      <c r="AE280" s="1239"/>
      <c r="AF280" s="1240"/>
      <c r="AG280" s="1240"/>
      <c r="AH280" s="1240"/>
      <c r="AI280" s="1240"/>
      <c r="AJ280" s="1240"/>
      <c r="AK280" s="1240"/>
      <c r="AL280" s="1240"/>
      <c r="AM280" s="1241"/>
      <c r="AN280" s="1557"/>
      <c r="AO280" s="1558"/>
      <c r="AP280" s="1558"/>
      <c r="AQ280" s="1558"/>
      <c r="AR280" s="1558"/>
      <c r="AS280" s="1558"/>
      <c r="AT280" s="1558"/>
      <c r="AU280" s="1558"/>
      <c r="AV280" s="1558"/>
      <c r="AW280" s="1558"/>
      <c r="AX280" s="1558"/>
      <c r="AY280" s="1558"/>
      <c r="AZ280" s="1558"/>
      <c r="BA280" s="1558"/>
      <c r="BB280" s="1559"/>
      <c r="BC280" s="1545"/>
      <c r="BD280" s="1546"/>
      <c r="BE280" s="1546"/>
      <c r="BF280" s="1547"/>
    </row>
    <row r="281" spans="2:58" ht="13.5" customHeight="1">
      <c r="B281" s="9"/>
      <c r="C281" s="45"/>
      <c r="D281" s="1239"/>
      <c r="E281" s="1240"/>
      <c r="F281" s="1240"/>
      <c r="G281" s="1240"/>
      <c r="H281" s="1240"/>
      <c r="I281" s="1240"/>
      <c r="J281" s="1240"/>
      <c r="K281" s="1241"/>
      <c r="L281" s="1551" t="s">
        <v>222</v>
      </c>
      <c r="M281" s="1552"/>
      <c r="N281" s="1552"/>
      <c r="O281" s="1552"/>
      <c r="P281" s="1552"/>
      <c r="Q281" s="1552"/>
      <c r="R281" s="1552"/>
      <c r="S281" s="1552"/>
      <c r="T281" s="1552"/>
      <c r="U281" s="1552"/>
      <c r="V281" s="1552"/>
      <c r="W281" s="1552"/>
      <c r="X281" s="1552"/>
      <c r="Y281" s="1552"/>
      <c r="Z281" s="1553"/>
      <c r="AA281" s="1545"/>
      <c r="AB281" s="1546"/>
      <c r="AC281" s="1546"/>
      <c r="AD281" s="1547"/>
      <c r="AE281" s="1239"/>
      <c r="AF281" s="1240"/>
      <c r="AG281" s="1240"/>
      <c r="AH281" s="1240"/>
      <c r="AI281" s="1240"/>
      <c r="AJ281" s="1240"/>
      <c r="AK281" s="1240"/>
      <c r="AL281" s="1240"/>
      <c r="AM281" s="1241"/>
      <c r="AN281" s="1551"/>
      <c r="AO281" s="1552"/>
      <c r="AP281" s="1552"/>
      <c r="AQ281" s="1552"/>
      <c r="AR281" s="1552"/>
      <c r="AS281" s="1552"/>
      <c r="AT281" s="1552"/>
      <c r="AU281" s="1552"/>
      <c r="AV281" s="1552"/>
      <c r="AW281" s="1552"/>
      <c r="AX281" s="1552"/>
      <c r="AY281" s="1552"/>
      <c r="AZ281" s="1552"/>
      <c r="BA281" s="1552"/>
      <c r="BB281" s="1553"/>
      <c r="BC281" s="1545"/>
      <c r="BD281" s="1546"/>
      <c r="BE281" s="1546"/>
      <c r="BF281" s="1547"/>
    </row>
    <row r="282" spans="2:58" ht="13.5" customHeight="1">
      <c r="B282" s="9"/>
      <c r="C282" s="45"/>
      <c r="D282" s="1242" t="s">
        <v>223</v>
      </c>
      <c r="E282" s="1243"/>
      <c r="F282" s="1243"/>
      <c r="G282" s="1243"/>
      <c r="H282" s="1243"/>
      <c r="I282" s="1243"/>
      <c r="J282" s="1243"/>
      <c r="K282" s="1244"/>
      <c r="L282" s="1479" t="s">
        <v>224</v>
      </c>
      <c r="M282" s="1480"/>
      <c r="N282" s="1480"/>
      <c r="O282" s="1480"/>
      <c r="P282" s="1480"/>
      <c r="Q282" s="1480"/>
      <c r="R282" s="1480"/>
      <c r="S282" s="1480"/>
      <c r="T282" s="1480"/>
      <c r="U282" s="1480"/>
      <c r="V282" s="1480"/>
      <c r="W282" s="1480"/>
      <c r="X282" s="1480"/>
      <c r="Y282" s="1480"/>
      <c r="Z282" s="1481"/>
      <c r="AA282" s="1548"/>
      <c r="AB282" s="1549"/>
      <c r="AC282" s="1549"/>
      <c r="AD282" s="1550"/>
      <c r="AE282" s="1242" t="s">
        <v>232</v>
      </c>
      <c r="AF282" s="1243"/>
      <c r="AG282" s="1243"/>
      <c r="AH282" s="1243"/>
      <c r="AI282" s="1243"/>
      <c r="AJ282" s="1243"/>
      <c r="AK282" s="1243"/>
      <c r="AL282" s="1243"/>
      <c r="AM282" s="1244"/>
      <c r="AN282" s="1479"/>
      <c r="AO282" s="1480"/>
      <c r="AP282" s="1480"/>
      <c r="AQ282" s="1480"/>
      <c r="AR282" s="1480"/>
      <c r="AS282" s="1480"/>
      <c r="AT282" s="1480"/>
      <c r="AU282" s="1480"/>
      <c r="AV282" s="1480"/>
      <c r="AW282" s="1480"/>
      <c r="AX282" s="1480"/>
      <c r="AY282" s="1480"/>
      <c r="AZ282" s="1480"/>
      <c r="BA282" s="1480"/>
      <c r="BB282" s="1481"/>
      <c r="BC282" s="1548"/>
      <c r="BD282" s="1549"/>
      <c r="BE282" s="1549"/>
      <c r="BF282" s="1550"/>
    </row>
    <row r="283" spans="2:58" ht="13.5" customHeight="1">
      <c r="D283" s="933" t="s">
        <v>233</v>
      </c>
      <c r="E283" s="933"/>
      <c r="F283" s="933"/>
      <c r="G283" s="933"/>
      <c r="H283" s="933"/>
      <c r="I283" s="933"/>
      <c r="J283" s="933"/>
      <c r="K283" s="933"/>
      <c r="L283" s="933"/>
      <c r="M283" s="933"/>
      <c r="N283" s="933"/>
      <c r="O283" s="933"/>
      <c r="P283" s="933"/>
      <c r="Q283" s="933"/>
      <c r="R283" s="933"/>
      <c r="S283" s="933"/>
      <c r="T283" s="933"/>
      <c r="U283" s="933"/>
      <c r="V283" s="933"/>
      <c r="W283" s="933"/>
      <c r="X283" s="933"/>
      <c r="Y283" s="933"/>
      <c r="Z283" s="933"/>
      <c r="AA283" s="933"/>
      <c r="AB283" s="933"/>
      <c r="AC283" s="933"/>
      <c r="AD283" s="933"/>
      <c r="AE283" s="933"/>
      <c r="AF283" s="933"/>
      <c r="AG283" s="933"/>
      <c r="AH283" s="933"/>
      <c r="AI283" s="933"/>
      <c r="AJ283" s="933"/>
      <c r="AK283" s="933"/>
      <c r="AL283" s="933"/>
      <c r="AM283" s="933"/>
      <c r="AN283" s="933"/>
      <c r="AO283" s="933"/>
      <c r="AP283" s="933"/>
      <c r="AQ283" s="933"/>
      <c r="AR283" s="933"/>
      <c r="AS283" s="934"/>
      <c r="AT283" s="828" t="s">
        <v>215</v>
      </c>
      <c r="AU283" s="286"/>
      <c r="AV283" s="286"/>
      <c r="AW283" s="286"/>
      <c r="AX283" s="286"/>
      <c r="AY283" s="281"/>
      <c r="AZ283" s="1533">
        <v>25</v>
      </c>
      <c r="BA283" s="1534"/>
      <c r="BB283" s="1534"/>
      <c r="BC283" s="1534"/>
      <c r="BD283" s="1535"/>
      <c r="BE283" s="487" t="s">
        <v>12</v>
      </c>
      <c r="BF283" s="290"/>
    </row>
    <row r="284" spans="2:58" ht="13.5" customHeight="1">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0"/>
      <c r="AA284" s="340"/>
      <c r="AB284" s="340"/>
      <c r="AC284" s="340"/>
      <c r="AD284" s="340"/>
      <c r="AE284" s="340"/>
      <c r="AF284" s="340"/>
      <c r="AG284" s="340"/>
      <c r="AH284" s="340"/>
      <c r="AI284" s="340"/>
      <c r="AJ284" s="340"/>
      <c r="AK284" s="340"/>
      <c r="AL284" s="340"/>
      <c r="AM284" s="340"/>
      <c r="AN284" s="340"/>
      <c r="AO284" s="340"/>
      <c r="AP284" s="340"/>
      <c r="AQ284" s="340"/>
      <c r="AR284" s="340"/>
      <c r="AS284" s="935"/>
      <c r="AT284" s="282"/>
      <c r="AU284" s="287"/>
      <c r="AV284" s="287"/>
      <c r="AW284" s="287"/>
      <c r="AX284" s="287"/>
      <c r="AY284" s="283"/>
      <c r="AZ284" s="1536"/>
      <c r="BA284" s="1537"/>
      <c r="BB284" s="1537"/>
      <c r="BC284" s="1537"/>
      <c r="BD284" s="1538"/>
      <c r="BE284" s="463"/>
      <c r="BF284" s="232"/>
    </row>
    <row r="285" spans="2:58" ht="13.5" customHeight="1">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0"/>
      <c r="AA285" s="340"/>
      <c r="AB285" s="340"/>
      <c r="AC285" s="340"/>
      <c r="AD285" s="340"/>
      <c r="AE285" s="340"/>
      <c r="AF285" s="340"/>
      <c r="AG285" s="340"/>
      <c r="AH285" s="340"/>
      <c r="AI285" s="340"/>
      <c r="AJ285" s="340"/>
      <c r="AK285" s="340"/>
      <c r="AL285" s="340"/>
      <c r="AM285" s="340"/>
      <c r="AN285" s="340"/>
      <c r="AO285" s="340"/>
      <c r="AP285" s="340"/>
      <c r="AQ285" s="340"/>
      <c r="AR285" s="340"/>
      <c r="AS285" s="935"/>
      <c r="AT285" s="540"/>
      <c r="AU285" s="829"/>
      <c r="AV285" s="829"/>
      <c r="AW285" s="829"/>
      <c r="AX285" s="829"/>
      <c r="AY285" s="431"/>
      <c r="AZ285" s="1539"/>
      <c r="BA285" s="1540"/>
      <c r="BB285" s="1540"/>
      <c r="BC285" s="1540"/>
      <c r="BD285" s="1541"/>
      <c r="BE285" s="839"/>
      <c r="BF285" s="393"/>
    </row>
    <row r="286" spans="2:58" ht="15" customHeight="1">
      <c r="B286" s="6" t="s">
        <v>234</v>
      </c>
      <c r="D286" s="43"/>
      <c r="E286" s="43"/>
      <c r="F286" s="43"/>
      <c r="G286" s="43"/>
      <c r="H286" s="43"/>
      <c r="I286" s="43"/>
      <c r="J286" s="43"/>
      <c r="K286" s="43"/>
      <c r="L286" s="43"/>
    </row>
    <row r="287" spans="2:58" ht="15" customHeight="1">
      <c r="B287" s="9"/>
      <c r="C287" s="45"/>
      <c r="D287" s="280" t="s">
        <v>22</v>
      </c>
      <c r="E287" s="250"/>
      <c r="F287" s="250"/>
      <c r="G287" s="250"/>
      <c r="H287" s="250"/>
      <c r="I287" s="250"/>
      <c r="J287" s="290"/>
      <c r="K287" s="289" t="s">
        <v>23</v>
      </c>
      <c r="L287" s="250"/>
      <c r="M287" s="250"/>
      <c r="N287" s="250"/>
      <c r="O287" s="250"/>
      <c r="P287" s="250"/>
      <c r="Q287" s="250"/>
      <c r="R287" s="250"/>
      <c r="S287" s="250"/>
      <c r="T287" s="250"/>
      <c r="U287" s="250"/>
      <c r="V287" s="250"/>
      <c r="W287" s="250"/>
      <c r="X287" s="250"/>
      <c r="Y287" s="250"/>
      <c r="Z287" s="290"/>
      <c r="AA287" s="723" t="s">
        <v>26</v>
      </c>
      <c r="AB287" s="724"/>
      <c r="AC287" s="724"/>
      <c r="AD287" s="724"/>
      <c r="AE287" s="724"/>
      <c r="AF287" s="725"/>
      <c r="AG287" s="732" t="s">
        <v>27</v>
      </c>
      <c r="AH287" s="801"/>
      <c r="AI287" s="801"/>
      <c r="AJ287" s="801"/>
      <c r="AK287" s="801"/>
      <c r="AL287" s="802"/>
      <c r="AM287" s="916" t="s">
        <v>28</v>
      </c>
      <c r="AN287" s="917"/>
      <c r="AO287" s="917"/>
      <c r="AP287" s="917"/>
      <c r="AQ287" s="917"/>
      <c r="AR287" s="918"/>
      <c r="AS287" s="732" t="s">
        <v>29</v>
      </c>
      <c r="AT287" s="925"/>
      <c r="AU287" s="925"/>
      <c r="AV287" s="925"/>
      <c r="AW287" s="925"/>
      <c r="AX287" s="926"/>
    </row>
    <row r="288" spans="2:58" ht="15" customHeight="1">
      <c r="B288" s="9"/>
      <c r="C288" s="45"/>
      <c r="D288" s="230"/>
      <c r="E288" s="231"/>
      <c r="F288" s="231"/>
      <c r="G288" s="231"/>
      <c r="H288" s="231"/>
      <c r="I288" s="231"/>
      <c r="J288" s="232"/>
      <c r="K288" s="230"/>
      <c r="L288" s="231"/>
      <c r="M288" s="231"/>
      <c r="N288" s="231"/>
      <c r="O288" s="231"/>
      <c r="P288" s="231"/>
      <c r="Q288" s="231"/>
      <c r="R288" s="231"/>
      <c r="S288" s="231"/>
      <c r="T288" s="231"/>
      <c r="U288" s="231"/>
      <c r="V288" s="231"/>
      <c r="W288" s="231"/>
      <c r="X288" s="231"/>
      <c r="Y288" s="231"/>
      <c r="Z288" s="232"/>
      <c r="AA288" s="726"/>
      <c r="AB288" s="727"/>
      <c r="AC288" s="727"/>
      <c r="AD288" s="727"/>
      <c r="AE288" s="727"/>
      <c r="AF288" s="728"/>
      <c r="AG288" s="803"/>
      <c r="AH288" s="346"/>
      <c r="AI288" s="346"/>
      <c r="AJ288" s="346"/>
      <c r="AK288" s="346"/>
      <c r="AL288" s="347"/>
      <c r="AM288" s="919"/>
      <c r="AN288" s="920"/>
      <c r="AO288" s="920"/>
      <c r="AP288" s="920"/>
      <c r="AQ288" s="920"/>
      <c r="AR288" s="921"/>
      <c r="AS288" s="927"/>
      <c r="AT288" s="928"/>
      <c r="AU288" s="928"/>
      <c r="AV288" s="928"/>
      <c r="AW288" s="928"/>
      <c r="AX288" s="929"/>
    </row>
    <row r="289" spans="1:63" ht="6" customHeight="1">
      <c r="B289" s="9"/>
      <c r="C289" s="45"/>
      <c r="D289" s="392"/>
      <c r="E289" s="251"/>
      <c r="F289" s="251"/>
      <c r="G289" s="251"/>
      <c r="H289" s="251"/>
      <c r="I289" s="251"/>
      <c r="J289" s="393"/>
      <c r="K289" s="392"/>
      <c r="L289" s="251"/>
      <c r="M289" s="251"/>
      <c r="N289" s="251"/>
      <c r="O289" s="251"/>
      <c r="P289" s="251"/>
      <c r="Q289" s="251"/>
      <c r="R289" s="251"/>
      <c r="S289" s="251"/>
      <c r="T289" s="251"/>
      <c r="U289" s="251"/>
      <c r="V289" s="251"/>
      <c r="W289" s="251"/>
      <c r="X289" s="251"/>
      <c r="Y289" s="251"/>
      <c r="Z289" s="393"/>
      <c r="AA289" s="729"/>
      <c r="AB289" s="730"/>
      <c r="AC289" s="730"/>
      <c r="AD289" s="730"/>
      <c r="AE289" s="730"/>
      <c r="AF289" s="731"/>
      <c r="AG289" s="804"/>
      <c r="AH289" s="805"/>
      <c r="AI289" s="805"/>
      <c r="AJ289" s="805"/>
      <c r="AK289" s="805"/>
      <c r="AL289" s="806"/>
      <c r="AM289" s="922"/>
      <c r="AN289" s="923"/>
      <c r="AO289" s="923"/>
      <c r="AP289" s="923"/>
      <c r="AQ289" s="923"/>
      <c r="AR289" s="924"/>
      <c r="AS289" s="930"/>
      <c r="AT289" s="931"/>
      <c r="AU289" s="931"/>
      <c r="AV289" s="931"/>
      <c r="AW289" s="931"/>
      <c r="AX289" s="932"/>
    </row>
    <row r="290" spans="1:63" ht="12" customHeight="1">
      <c r="B290" s="9"/>
      <c r="C290" s="45"/>
      <c r="D290" s="1560"/>
      <c r="E290" s="1561"/>
      <c r="F290" s="1561"/>
      <c r="G290" s="1561"/>
      <c r="H290" s="1561"/>
      <c r="I290" s="1561"/>
      <c r="J290" s="1562"/>
      <c r="K290" s="1360" t="s">
        <v>235</v>
      </c>
      <c r="L290" s="1361"/>
      <c r="M290" s="1361"/>
      <c r="N290" s="1361"/>
      <c r="O290" s="1361"/>
      <c r="P290" s="1361"/>
      <c r="Q290" s="1361"/>
      <c r="R290" s="1361"/>
      <c r="S290" s="1361"/>
      <c r="T290" s="1361"/>
      <c r="U290" s="1361"/>
      <c r="V290" s="1361"/>
      <c r="W290" s="1361"/>
      <c r="X290" s="1361"/>
      <c r="Y290" s="1361"/>
      <c r="Z290" s="1456"/>
      <c r="AA290" s="1460" t="s">
        <v>25</v>
      </c>
      <c r="AB290" s="1567"/>
      <c r="AC290" s="1567"/>
      <c r="AD290" s="1567"/>
      <c r="AE290" s="1567"/>
      <c r="AF290" s="1568"/>
      <c r="AG290" s="1260">
        <v>5</v>
      </c>
      <c r="AH290" s="1261"/>
      <c r="AI290" s="1261"/>
      <c r="AJ290" s="1261"/>
      <c r="AK290" s="1261"/>
      <c r="AL290" s="1262"/>
      <c r="AM290" s="1266">
        <v>16</v>
      </c>
      <c r="AN290" s="1267"/>
      <c r="AO290" s="1267"/>
      <c r="AP290" s="1267"/>
      <c r="AQ290" s="1267"/>
      <c r="AR290" s="1268"/>
      <c r="AS290" s="1272">
        <f>AM290*AG290</f>
        <v>80</v>
      </c>
      <c r="AT290" s="1273"/>
      <c r="AU290" s="1273"/>
      <c r="AV290" s="1273"/>
      <c r="AW290" s="1273"/>
      <c r="AX290" s="1274"/>
    </row>
    <row r="291" spans="1:63" ht="12" customHeight="1">
      <c r="B291" s="9"/>
      <c r="C291" s="45"/>
      <c r="D291" s="1563"/>
      <c r="E291" s="1564"/>
      <c r="F291" s="1564"/>
      <c r="G291" s="1564"/>
      <c r="H291" s="1564"/>
      <c r="I291" s="1564"/>
      <c r="J291" s="1565"/>
      <c r="K291" s="1457"/>
      <c r="L291" s="1458"/>
      <c r="M291" s="1458"/>
      <c r="N291" s="1458"/>
      <c r="O291" s="1458"/>
      <c r="P291" s="1458"/>
      <c r="Q291" s="1458"/>
      <c r="R291" s="1458"/>
      <c r="S291" s="1458"/>
      <c r="T291" s="1458"/>
      <c r="U291" s="1458"/>
      <c r="V291" s="1458"/>
      <c r="W291" s="1458"/>
      <c r="X291" s="1458"/>
      <c r="Y291" s="1458"/>
      <c r="Z291" s="1459"/>
      <c r="AA291" s="1569"/>
      <c r="AB291" s="1570"/>
      <c r="AC291" s="1570"/>
      <c r="AD291" s="1570"/>
      <c r="AE291" s="1570"/>
      <c r="AF291" s="1571"/>
      <c r="AG291" s="1263"/>
      <c r="AH291" s="1264"/>
      <c r="AI291" s="1264"/>
      <c r="AJ291" s="1264"/>
      <c r="AK291" s="1264"/>
      <c r="AL291" s="1265"/>
      <c r="AM291" s="1269"/>
      <c r="AN291" s="1270"/>
      <c r="AO291" s="1270"/>
      <c r="AP291" s="1270"/>
      <c r="AQ291" s="1270"/>
      <c r="AR291" s="1271"/>
      <c r="AS291" s="1275"/>
      <c r="AT291" s="1276"/>
      <c r="AU291" s="1276"/>
      <c r="AV291" s="1276"/>
      <c r="AW291" s="1276"/>
      <c r="AX291" s="1277"/>
    </row>
    <row r="292" spans="1:63" ht="12" customHeight="1">
      <c r="B292" s="9"/>
      <c r="C292" s="45"/>
      <c r="D292" s="1566"/>
      <c r="E292" s="1482"/>
      <c r="F292" s="1482"/>
      <c r="G292" s="1482"/>
      <c r="H292" s="1482"/>
      <c r="I292" s="1482"/>
      <c r="J292" s="1483"/>
      <c r="K292" s="1479" t="s">
        <v>236</v>
      </c>
      <c r="L292" s="1480"/>
      <c r="M292" s="1480"/>
      <c r="N292" s="1480"/>
      <c r="O292" s="1480"/>
      <c r="P292" s="1480"/>
      <c r="Q292" s="1480"/>
      <c r="R292" s="1480"/>
      <c r="S292" s="1480"/>
      <c r="T292" s="1480"/>
      <c r="U292" s="1480"/>
      <c r="V292" s="1480"/>
      <c r="W292" s="1480"/>
      <c r="X292" s="1480"/>
      <c r="Y292" s="1480"/>
      <c r="Z292" s="1481"/>
      <c r="AA292" s="1572"/>
      <c r="AB292" s="1573"/>
      <c r="AC292" s="1573"/>
      <c r="AD292" s="1573"/>
      <c r="AE292" s="1573"/>
      <c r="AF292" s="1574"/>
      <c r="AG292" s="1575"/>
      <c r="AH292" s="1576"/>
      <c r="AI292" s="1576"/>
      <c r="AJ292" s="1576"/>
      <c r="AK292" s="1576"/>
      <c r="AL292" s="1577"/>
      <c r="AM292" s="1578"/>
      <c r="AN292" s="1579"/>
      <c r="AO292" s="1579"/>
      <c r="AP292" s="1579"/>
      <c r="AQ292" s="1579"/>
      <c r="AR292" s="1580"/>
      <c r="AS292" s="1581"/>
      <c r="AT292" s="1582"/>
      <c r="AU292" s="1582"/>
      <c r="AV292" s="1582"/>
      <c r="AW292" s="1582"/>
      <c r="AX292" s="1583"/>
    </row>
    <row r="293" spans="1:63" ht="19.5" customHeight="1">
      <c r="W293" s="103"/>
      <c r="X293" s="103"/>
      <c r="Y293" s="103"/>
      <c r="Z293" s="103"/>
      <c r="AA293" s="103"/>
      <c r="AB293" s="952" t="s">
        <v>237</v>
      </c>
      <c r="AC293" s="952"/>
      <c r="AD293" s="952"/>
      <c r="AE293" s="952"/>
      <c r="AF293" s="952"/>
      <c r="AG293" s="952"/>
      <c r="AH293" s="952"/>
      <c r="AI293" s="952"/>
      <c r="AJ293" s="952"/>
      <c r="AK293" s="952"/>
      <c r="AL293" s="952"/>
      <c r="AM293" s="952"/>
      <c r="AN293" s="952"/>
      <c r="AO293" s="952"/>
      <c r="AP293" s="952"/>
      <c r="AQ293" s="952"/>
      <c r="AR293" s="953"/>
      <c r="AS293" s="954">
        <f>ROUNDDOWN(AS290/160,1)</f>
        <v>0.5</v>
      </c>
      <c r="AT293" s="955"/>
      <c r="AU293" s="955"/>
      <c r="AV293" s="955"/>
      <c r="AW293" s="955"/>
      <c r="AX293" s="955"/>
      <c r="AY293" s="956" t="s">
        <v>12</v>
      </c>
      <c r="AZ293" s="593"/>
      <c r="BA293" s="396"/>
    </row>
    <row r="294" spans="1:63" ht="14.25" customHeight="1">
      <c r="A294" s="6" t="s">
        <v>60</v>
      </c>
    </row>
    <row r="295" spans="1:63" s="43" customFormat="1">
      <c r="A295" s="6"/>
      <c r="B295" s="98" t="s">
        <v>61</v>
      </c>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I295" s="6"/>
      <c r="BJ295" s="6"/>
      <c r="BK295" s="6"/>
    </row>
    <row r="296" spans="1:63" s="43" customFormat="1" ht="24.75" customHeight="1">
      <c r="A296" s="6"/>
      <c r="B296" s="6"/>
      <c r="C296" s="793" t="s">
        <v>59</v>
      </c>
      <c r="D296" s="793"/>
      <c r="E296" s="793"/>
      <c r="F296" s="793"/>
      <c r="G296" s="793"/>
      <c r="H296" s="793"/>
      <c r="I296" s="793"/>
      <c r="J296" s="793"/>
      <c r="K296" s="793"/>
      <c r="L296" s="793"/>
      <c r="M296" s="793"/>
      <c r="N296" s="793"/>
      <c r="O296" s="793"/>
      <c r="P296" s="793"/>
      <c r="Q296" s="793"/>
      <c r="R296" s="793"/>
      <c r="S296" s="793"/>
      <c r="T296" s="793"/>
      <c r="U296" s="793"/>
      <c r="V296" s="793"/>
      <c r="W296" s="793"/>
      <c r="X296" s="793"/>
      <c r="Y296" s="793"/>
      <c r="Z296" s="793"/>
      <c r="AA296" s="793"/>
      <c r="AB296" s="793"/>
      <c r="AC296" s="793"/>
      <c r="AD296" s="793"/>
      <c r="AE296" s="793"/>
      <c r="AF296" s="793"/>
      <c r="AG296" s="793"/>
      <c r="AH296" s="793"/>
      <c r="AI296" s="793"/>
      <c r="AJ296" s="793"/>
      <c r="AK296" s="793"/>
      <c r="AL296" s="793"/>
      <c r="AM296" s="793"/>
      <c r="AN296" s="793"/>
      <c r="AO296" s="793"/>
      <c r="AP296" s="793"/>
      <c r="AQ296" s="793"/>
      <c r="AR296" s="793"/>
      <c r="AS296" s="793"/>
      <c r="AT296" s="793"/>
      <c r="AU296" s="793"/>
      <c r="AV296" s="793"/>
      <c r="AW296" s="793"/>
      <c r="AX296" s="793"/>
      <c r="AY296" s="793"/>
      <c r="AZ296" s="793"/>
      <c r="BA296" s="793"/>
      <c r="BB296" s="793"/>
      <c r="BC296" s="793"/>
      <c r="BD296" s="793"/>
      <c r="BE296" s="793"/>
      <c r="BF296" s="793"/>
      <c r="BG296" s="61"/>
      <c r="BH296" s="61"/>
      <c r="BI296" s="61"/>
      <c r="BJ296" s="61"/>
      <c r="BK296" s="6"/>
    </row>
    <row r="297" spans="1:63" ht="15.75" customHeight="1">
      <c r="B297" s="9"/>
      <c r="C297" s="45"/>
      <c r="D297" s="280" t="s">
        <v>22</v>
      </c>
      <c r="E297" s="566"/>
      <c r="F297" s="566"/>
      <c r="G297" s="566"/>
      <c r="H297" s="566"/>
      <c r="I297" s="794"/>
      <c r="J297" s="957" t="s">
        <v>32</v>
      </c>
      <c r="K297" s="957"/>
      <c r="L297" s="957"/>
      <c r="M297" s="957"/>
      <c r="N297" s="957"/>
      <c r="O297" s="957"/>
      <c r="P297" s="957"/>
      <c r="Q297" s="957"/>
      <c r="R297" s="957"/>
      <c r="S297" s="957"/>
      <c r="T297" s="957"/>
      <c r="U297" s="957"/>
      <c r="V297" s="957"/>
      <c r="W297" s="957"/>
      <c r="X297" s="957" t="s">
        <v>190</v>
      </c>
      <c r="Y297" s="957"/>
      <c r="Z297" s="957"/>
      <c r="AA297" s="957"/>
      <c r="AB297" s="957"/>
      <c r="AC297" s="808" t="s">
        <v>62</v>
      </c>
      <c r="AD297" s="808"/>
      <c r="AE297" s="808"/>
      <c r="AF297" s="808"/>
      <c r="AG297" s="808"/>
      <c r="AH297" s="808"/>
      <c r="AI297" s="808"/>
      <c r="AJ297" s="808"/>
      <c r="AK297" s="808"/>
      <c r="AL297" s="808" t="s">
        <v>27</v>
      </c>
      <c r="AM297" s="808"/>
      <c r="AN297" s="808"/>
      <c r="AO297" s="808"/>
      <c r="AP297" s="808"/>
      <c r="AQ297" s="916" t="s">
        <v>28</v>
      </c>
      <c r="AR297" s="959"/>
      <c r="AS297" s="959"/>
      <c r="AT297" s="959"/>
      <c r="AU297" s="959"/>
      <c r="AV297" s="808" t="s">
        <v>29</v>
      </c>
      <c r="AW297" s="808"/>
      <c r="AX297" s="808"/>
      <c r="AY297" s="808"/>
      <c r="AZ297" s="808"/>
      <c r="BA297" s="398" t="s">
        <v>63</v>
      </c>
      <c r="BB297" s="398"/>
      <c r="BC297" s="398"/>
      <c r="BD297" s="398"/>
      <c r="BE297" s="398"/>
      <c r="BF297" s="398"/>
    </row>
    <row r="298" spans="1:63" ht="15.75" customHeight="1">
      <c r="B298" s="9"/>
      <c r="C298" s="45"/>
      <c r="D298" s="568"/>
      <c r="E298" s="468"/>
      <c r="F298" s="468"/>
      <c r="G298" s="468"/>
      <c r="H298" s="468"/>
      <c r="I298" s="469"/>
      <c r="J298" s="958"/>
      <c r="K298" s="958"/>
      <c r="L298" s="958"/>
      <c r="M298" s="958"/>
      <c r="N298" s="958"/>
      <c r="O298" s="958"/>
      <c r="P298" s="958"/>
      <c r="Q298" s="958"/>
      <c r="R298" s="958"/>
      <c r="S298" s="958"/>
      <c r="T298" s="958"/>
      <c r="U298" s="958"/>
      <c r="V298" s="958"/>
      <c r="W298" s="958"/>
      <c r="X298" s="957"/>
      <c r="Y298" s="957"/>
      <c r="Z298" s="957"/>
      <c r="AA298" s="957"/>
      <c r="AB298" s="957"/>
      <c r="AC298" s="808"/>
      <c r="AD298" s="808"/>
      <c r="AE298" s="808"/>
      <c r="AF298" s="808"/>
      <c r="AG298" s="808"/>
      <c r="AH298" s="808"/>
      <c r="AI298" s="808"/>
      <c r="AJ298" s="808"/>
      <c r="AK298" s="808"/>
      <c r="AL298" s="808"/>
      <c r="AM298" s="808"/>
      <c r="AN298" s="808"/>
      <c r="AO298" s="808"/>
      <c r="AP298" s="808"/>
      <c r="AQ298" s="960"/>
      <c r="AR298" s="356"/>
      <c r="AS298" s="356"/>
      <c r="AT298" s="356"/>
      <c r="AU298" s="356"/>
      <c r="AV298" s="808"/>
      <c r="AW298" s="808"/>
      <c r="AX298" s="808"/>
      <c r="AY298" s="808"/>
      <c r="AZ298" s="808"/>
      <c r="BA298" s="398"/>
      <c r="BB298" s="398"/>
      <c r="BC298" s="398"/>
      <c r="BD298" s="398"/>
      <c r="BE298" s="398"/>
      <c r="BF298" s="398"/>
    </row>
    <row r="299" spans="1:63" ht="15.75" customHeight="1">
      <c r="B299" s="9"/>
      <c r="C299" s="45"/>
      <c r="D299" s="795"/>
      <c r="E299" s="796"/>
      <c r="F299" s="796"/>
      <c r="G299" s="796"/>
      <c r="H299" s="796"/>
      <c r="I299" s="797"/>
      <c r="J299" s="815" t="s">
        <v>64</v>
      </c>
      <c r="K299" s="816"/>
      <c r="L299" s="816"/>
      <c r="M299" s="816"/>
      <c r="N299" s="816"/>
      <c r="O299" s="816"/>
      <c r="P299" s="816"/>
      <c r="Q299" s="816"/>
      <c r="R299" s="816"/>
      <c r="S299" s="816"/>
      <c r="T299" s="816"/>
      <c r="U299" s="816"/>
      <c r="V299" s="816"/>
      <c r="W299" s="817"/>
      <c r="X299" s="957"/>
      <c r="Y299" s="957"/>
      <c r="Z299" s="957"/>
      <c r="AA299" s="957"/>
      <c r="AB299" s="957"/>
      <c r="AC299" s="808"/>
      <c r="AD299" s="808"/>
      <c r="AE299" s="808"/>
      <c r="AF299" s="808"/>
      <c r="AG299" s="808"/>
      <c r="AH299" s="808"/>
      <c r="AI299" s="808"/>
      <c r="AJ299" s="808"/>
      <c r="AK299" s="808"/>
      <c r="AL299" s="808"/>
      <c r="AM299" s="808"/>
      <c r="AN299" s="808"/>
      <c r="AO299" s="808"/>
      <c r="AP299" s="808"/>
      <c r="AQ299" s="961"/>
      <c r="AR299" s="962"/>
      <c r="AS299" s="962"/>
      <c r="AT299" s="962"/>
      <c r="AU299" s="962"/>
      <c r="AV299" s="808"/>
      <c r="AW299" s="808"/>
      <c r="AX299" s="808"/>
      <c r="AY299" s="808"/>
      <c r="AZ299" s="808"/>
      <c r="BA299" s="398"/>
      <c r="BB299" s="398"/>
      <c r="BC299" s="398"/>
      <c r="BD299" s="398"/>
      <c r="BE299" s="398"/>
      <c r="BF299" s="398"/>
    </row>
    <row r="300" spans="1:63" ht="15.75" customHeight="1">
      <c r="B300" s="9"/>
      <c r="C300" s="45"/>
      <c r="D300" s="1236"/>
      <c r="E300" s="1237"/>
      <c r="F300" s="1237"/>
      <c r="G300" s="1237"/>
      <c r="H300" s="1237"/>
      <c r="I300" s="1238"/>
      <c r="J300" s="1584" t="s">
        <v>238</v>
      </c>
      <c r="K300" s="1584"/>
      <c r="L300" s="1584"/>
      <c r="M300" s="1584"/>
      <c r="N300" s="1584"/>
      <c r="O300" s="1584"/>
      <c r="P300" s="1584"/>
      <c r="Q300" s="1584"/>
      <c r="R300" s="1584"/>
      <c r="S300" s="1584"/>
      <c r="T300" s="1584"/>
      <c r="U300" s="1584"/>
      <c r="V300" s="1584"/>
      <c r="W300" s="1584"/>
      <c r="X300" s="1586" t="s">
        <v>195</v>
      </c>
      <c r="Y300" s="1587"/>
      <c r="Z300" s="1587"/>
      <c r="AA300" s="1587"/>
      <c r="AB300" s="1588"/>
      <c r="AC300" s="1595" t="s">
        <v>65</v>
      </c>
      <c r="AD300" s="1596"/>
      <c r="AE300" s="1596"/>
      <c r="AF300" s="1596"/>
      <c r="AG300" s="1596"/>
      <c r="AH300" s="1597">
        <v>100</v>
      </c>
      <c r="AI300" s="1597"/>
      <c r="AJ300" s="1597"/>
      <c r="AK300" s="1598" t="s">
        <v>11</v>
      </c>
      <c r="AL300" s="1502">
        <v>8</v>
      </c>
      <c r="AM300" s="1503"/>
      <c r="AN300" s="1503"/>
      <c r="AO300" s="1503"/>
      <c r="AP300" s="1504"/>
      <c r="AQ300" s="1511">
        <v>20</v>
      </c>
      <c r="AR300" s="1512"/>
      <c r="AS300" s="1512"/>
      <c r="AT300" s="1512"/>
      <c r="AU300" s="1513"/>
      <c r="AV300" s="1600">
        <f>AL300*AQ300</f>
        <v>160</v>
      </c>
      <c r="AW300" s="1601"/>
      <c r="AX300" s="1601"/>
      <c r="AY300" s="1601"/>
      <c r="AZ300" s="1602"/>
      <c r="BA300" s="1609" t="s">
        <v>324</v>
      </c>
      <c r="BB300" s="1527"/>
      <c r="BC300" s="1527"/>
      <c r="BD300" s="1527"/>
      <c r="BE300" s="1527"/>
      <c r="BF300" s="1528"/>
    </row>
    <row r="301" spans="1:63" ht="15.75" customHeight="1">
      <c r="B301" s="9"/>
      <c r="C301" s="45"/>
      <c r="D301" s="1239"/>
      <c r="E301" s="1240"/>
      <c r="F301" s="1240"/>
      <c r="G301" s="1240"/>
      <c r="H301" s="1240"/>
      <c r="I301" s="1241"/>
      <c r="J301" s="1585"/>
      <c r="K301" s="1585"/>
      <c r="L301" s="1585"/>
      <c r="M301" s="1585"/>
      <c r="N301" s="1585"/>
      <c r="O301" s="1585"/>
      <c r="P301" s="1585"/>
      <c r="Q301" s="1585"/>
      <c r="R301" s="1585"/>
      <c r="S301" s="1585"/>
      <c r="T301" s="1585"/>
      <c r="U301" s="1585"/>
      <c r="V301" s="1585"/>
      <c r="W301" s="1585"/>
      <c r="X301" s="1589"/>
      <c r="Y301" s="1590"/>
      <c r="Z301" s="1590"/>
      <c r="AA301" s="1590"/>
      <c r="AB301" s="1591"/>
      <c r="AC301" s="1611" t="s">
        <v>66</v>
      </c>
      <c r="AD301" s="1612"/>
      <c r="AE301" s="1612"/>
      <c r="AF301" s="1612"/>
      <c r="AG301" s="1612"/>
      <c r="AH301" s="1613">
        <v>120</v>
      </c>
      <c r="AI301" s="1613"/>
      <c r="AJ301" s="1613"/>
      <c r="AK301" s="1599"/>
      <c r="AL301" s="1505"/>
      <c r="AM301" s="1506"/>
      <c r="AN301" s="1506"/>
      <c r="AO301" s="1506"/>
      <c r="AP301" s="1507"/>
      <c r="AQ301" s="1514"/>
      <c r="AR301" s="1515"/>
      <c r="AS301" s="1515"/>
      <c r="AT301" s="1515"/>
      <c r="AU301" s="1516"/>
      <c r="AV301" s="1603"/>
      <c r="AW301" s="1604"/>
      <c r="AX301" s="1604"/>
      <c r="AY301" s="1604"/>
      <c r="AZ301" s="1605"/>
      <c r="BA301" s="1610"/>
      <c r="BB301" s="1529"/>
      <c r="BC301" s="1529"/>
      <c r="BD301" s="1529"/>
      <c r="BE301" s="1529"/>
      <c r="BF301" s="1530"/>
    </row>
    <row r="302" spans="1:63" ht="15.75" customHeight="1">
      <c r="B302" s="9"/>
      <c r="C302" s="45"/>
      <c r="D302" s="1242"/>
      <c r="E302" s="1243"/>
      <c r="F302" s="1243"/>
      <c r="G302" s="1243"/>
      <c r="H302" s="1243"/>
      <c r="I302" s="1244"/>
      <c r="J302" s="1620" t="s">
        <v>67</v>
      </c>
      <c r="K302" s="1620"/>
      <c r="L302" s="1620"/>
      <c r="M302" s="1620"/>
      <c r="N302" s="1620"/>
      <c r="O302" s="1620"/>
      <c r="P302" s="1620"/>
      <c r="Q302" s="1620"/>
      <c r="R302" s="1620"/>
      <c r="S302" s="1620"/>
      <c r="T302" s="1620"/>
      <c r="U302" s="1620"/>
      <c r="V302" s="1620"/>
      <c r="W302" s="1620"/>
      <c r="X302" s="1592"/>
      <c r="Y302" s="1593"/>
      <c r="Z302" s="1593"/>
      <c r="AA302" s="1593"/>
      <c r="AB302" s="1594"/>
      <c r="AC302" s="1614" t="s">
        <v>68</v>
      </c>
      <c r="AD302" s="1615"/>
      <c r="AE302" s="1615"/>
      <c r="AF302" s="1615"/>
      <c r="AG302" s="1615"/>
      <c r="AH302" s="1616">
        <v>120</v>
      </c>
      <c r="AI302" s="1616"/>
      <c r="AJ302" s="1616"/>
      <c r="AK302" s="1599"/>
      <c r="AL302" s="1508"/>
      <c r="AM302" s="1509"/>
      <c r="AN302" s="1509"/>
      <c r="AO302" s="1509"/>
      <c r="AP302" s="1510"/>
      <c r="AQ302" s="1517"/>
      <c r="AR302" s="1518"/>
      <c r="AS302" s="1518"/>
      <c r="AT302" s="1518"/>
      <c r="AU302" s="1519"/>
      <c r="AV302" s="1606"/>
      <c r="AW302" s="1607"/>
      <c r="AX302" s="1607"/>
      <c r="AY302" s="1607"/>
      <c r="AZ302" s="1608"/>
      <c r="BA302" s="392" t="s">
        <v>69</v>
      </c>
      <c r="BB302" s="251"/>
      <c r="BC302" s="251"/>
      <c r="BD302" s="251"/>
      <c r="BE302" s="251"/>
      <c r="BF302" s="393"/>
    </row>
    <row r="303" spans="1:63" ht="15.75" customHeight="1">
      <c r="B303" s="9"/>
      <c r="C303" s="45"/>
      <c r="D303" s="1236"/>
      <c r="E303" s="1237"/>
      <c r="F303" s="1237"/>
      <c r="G303" s="1237"/>
      <c r="H303" s="1237"/>
      <c r="I303" s="1238"/>
      <c r="J303" s="1584" t="s">
        <v>238</v>
      </c>
      <c r="K303" s="1584"/>
      <c r="L303" s="1584"/>
      <c r="M303" s="1584"/>
      <c r="N303" s="1584"/>
      <c r="O303" s="1584"/>
      <c r="P303" s="1584"/>
      <c r="Q303" s="1584"/>
      <c r="R303" s="1584"/>
      <c r="S303" s="1584"/>
      <c r="T303" s="1584"/>
      <c r="U303" s="1584"/>
      <c r="V303" s="1584"/>
      <c r="W303" s="1584"/>
      <c r="X303" s="1586" t="s">
        <v>195</v>
      </c>
      <c r="Y303" s="1587"/>
      <c r="Z303" s="1587"/>
      <c r="AA303" s="1587"/>
      <c r="AB303" s="1588"/>
      <c r="AC303" s="1595" t="s">
        <v>68</v>
      </c>
      <c r="AD303" s="1596"/>
      <c r="AE303" s="1596"/>
      <c r="AF303" s="1596"/>
      <c r="AG303" s="1596"/>
      <c r="AH303" s="1597">
        <v>75</v>
      </c>
      <c r="AI303" s="1597"/>
      <c r="AJ303" s="1597"/>
      <c r="AK303" s="1617" t="s">
        <v>11</v>
      </c>
      <c r="AL303" s="1502">
        <v>5</v>
      </c>
      <c r="AM303" s="1503"/>
      <c r="AN303" s="1503"/>
      <c r="AO303" s="1503"/>
      <c r="AP303" s="1504"/>
      <c r="AQ303" s="1511">
        <v>16</v>
      </c>
      <c r="AR303" s="1512"/>
      <c r="AS303" s="1512"/>
      <c r="AT303" s="1512"/>
      <c r="AU303" s="1513"/>
      <c r="AV303" s="1600">
        <f>AL303*AQ303</f>
        <v>80</v>
      </c>
      <c r="AW303" s="1601"/>
      <c r="AX303" s="1601"/>
      <c r="AY303" s="1601"/>
      <c r="AZ303" s="1602"/>
      <c r="BA303" s="1609" t="s">
        <v>325</v>
      </c>
      <c r="BB303" s="1527"/>
      <c r="BC303" s="1527"/>
      <c r="BD303" s="1527"/>
      <c r="BE303" s="1527"/>
      <c r="BF303" s="1528"/>
      <c r="BG303" s="62"/>
      <c r="BH303" s="63"/>
    </row>
    <row r="304" spans="1:63" ht="15.75" customHeight="1">
      <c r="B304" s="9"/>
      <c r="C304" s="45"/>
      <c r="D304" s="1239"/>
      <c r="E304" s="1240"/>
      <c r="F304" s="1240"/>
      <c r="G304" s="1240"/>
      <c r="H304" s="1240"/>
      <c r="I304" s="1241"/>
      <c r="J304" s="1585"/>
      <c r="K304" s="1585"/>
      <c r="L304" s="1585"/>
      <c r="M304" s="1585"/>
      <c r="N304" s="1585"/>
      <c r="O304" s="1585"/>
      <c r="P304" s="1585"/>
      <c r="Q304" s="1585"/>
      <c r="R304" s="1585"/>
      <c r="S304" s="1585"/>
      <c r="T304" s="1585"/>
      <c r="U304" s="1585"/>
      <c r="V304" s="1585"/>
      <c r="W304" s="1585"/>
      <c r="X304" s="1589"/>
      <c r="Y304" s="1590"/>
      <c r="Z304" s="1590"/>
      <c r="AA304" s="1590"/>
      <c r="AB304" s="1591"/>
      <c r="AC304" s="1611" t="s">
        <v>70</v>
      </c>
      <c r="AD304" s="1612"/>
      <c r="AE304" s="1612"/>
      <c r="AF304" s="1612"/>
      <c r="AG304" s="1612"/>
      <c r="AH304" s="1613">
        <v>80</v>
      </c>
      <c r="AI304" s="1613"/>
      <c r="AJ304" s="1613"/>
      <c r="AK304" s="1618"/>
      <c r="AL304" s="1505"/>
      <c r="AM304" s="1506"/>
      <c r="AN304" s="1506"/>
      <c r="AO304" s="1506"/>
      <c r="AP304" s="1507"/>
      <c r="AQ304" s="1514"/>
      <c r="AR304" s="1515"/>
      <c r="AS304" s="1515"/>
      <c r="AT304" s="1515"/>
      <c r="AU304" s="1516"/>
      <c r="AV304" s="1603"/>
      <c r="AW304" s="1604"/>
      <c r="AX304" s="1604"/>
      <c r="AY304" s="1604"/>
      <c r="AZ304" s="1605"/>
      <c r="BA304" s="1610"/>
      <c r="BB304" s="1529"/>
      <c r="BC304" s="1529"/>
      <c r="BD304" s="1529"/>
      <c r="BE304" s="1529"/>
      <c r="BF304" s="1530"/>
      <c r="BG304" s="62"/>
      <c r="BH304" s="63"/>
    </row>
    <row r="305" spans="1:63" ht="15.75" customHeight="1">
      <c r="B305" s="9"/>
      <c r="C305" s="45"/>
      <c r="D305" s="1242"/>
      <c r="E305" s="1243"/>
      <c r="F305" s="1243"/>
      <c r="G305" s="1243"/>
      <c r="H305" s="1243"/>
      <c r="I305" s="1244"/>
      <c r="J305" s="1620" t="s">
        <v>86</v>
      </c>
      <c r="K305" s="1620"/>
      <c r="L305" s="1620"/>
      <c r="M305" s="1620"/>
      <c r="N305" s="1620"/>
      <c r="O305" s="1620"/>
      <c r="P305" s="1620"/>
      <c r="Q305" s="1620"/>
      <c r="R305" s="1620"/>
      <c r="S305" s="1620"/>
      <c r="T305" s="1620"/>
      <c r="U305" s="1620"/>
      <c r="V305" s="1620"/>
      <c r="W305" s="1620"/>
      <c r="X305" s="1592"/>
      <c r="Y305" s="1593"/>
      <c r="Z305" s="1593"/>
      <c r="AA305" s="1593"/>
      <c r="AB305" s="1594"/>
      <c r="AC305" s="1614" t="s">
        <v>71</v>
      </c>
      <c r="AD305" s="1615"/>
      <c r="AE305" s="1615"/>
      <c r="AF305" s="1615"/>
      <c r="AG305" s="1615"/>
      <c r="AH305" s="1616">
        <v>80</v>
      </c>
      <c r="AI305" s="1616"/>
      <c r="AJ305" s="1616"/>
      <c r="AK305" s="1619"/>
      <c r="AL305" s="1508"/>
      <c r="AM305" s="1509"/>
      <c r="AN305" s="1509"/>
      <c r="AO305" s="1509"/>
      <c r="AP305" s="1510"/>
      <c r="AQ305" s="1517"/>
      <c r="AR305" s="1518"/>
      <c r="AS305" s="1518"/>
      <c r="AT305" s="1518"/>
      <c r="AU305" s="1519"/>
      <c r="AV305" s="1606"/>
      <c r="AW305" s="1607"/>
      <c r="AX305" s="1607"/>
      <c r="AY305" s="1607"/>
      <c r="AZ305" s="1608"/>
      <c r="BA305" s="392" t="s">
        <v>69</v>
      </c>
      <c r="BB305" s="251"/>
      <c r="BC305" s="251"/>
      <c r="BD305" s="251"/>
      <c r="BE305" s="251"/>
      <c r="BF305" s="393"/>
      <c r="BG305" s="64"/>
      <c r="BH305" s="9"/>
    </row>
    <row r="306" spans="1:63" ht="15.75" customHeight="1">
      <c r="B306" s="9"/>
      <c r="C306" s="45"/>
      <c r="D306" s="1236"/>
      <c r="E306" s="1237"/>
      <c r="F306" s="1237"/>
      <c r="G306" s="1237"/>
      <c r="H306" s="1237"/>
      <c r="I306" s="1238"/>
      <c r="J306" s="1245"/>
      <c r="K306" s="1246"/>
      <c r="L306" s="1246"/>
      <c r="M306" s="1246"/>
      <c r="N306" s="1246"/>
      <c r="O306" s="1246"/>
      <c r="P306" s="1246"/>
      <c r="Q306" s="1246"/>
      <c r="R306" s="1246"/>
      <c r="S306" s="1246"/>
      <c r="T306" s="1246"/>
      <c r="U306" s="1246"/>
      <c r="V306" s="1246"/>
      <c r="W306" s="1247"/>
      <c r="X306" s="1624"/>
      <c r="Y306" s="1587"/>
      <c r="Z306" s="1587"/>
      <c r="AA306" s="1587"/>
      <c r="AB306" s="1588"/>
      <c r="AC306" s="1625" t="s">
        <v>72</v>
      </c>
      <c r="AD306" s="1626"/>
      <c r="AE306" s="1626"/>
      <c r="AF306" s="1626"/>
      <c r="AG306" s="1626"/>
      <c r="AH306" s="1597"/>
      <c r="AI306" s="1597"/>
      <c r="AJ306" s="1597"/>
      <c r="AK306" s="1617" t="s">
        <v>11</v>
      </c>
      <c r="AL306" s="1502"/>
      <c r="AM306" s="1503"/>
      <c r="AN306" s="1503"/>
      <c r="AO306" s="1503"/>
      <c r="AP306" s="1504"/>
      <c r="AQ306" s="1511"/>
      <c r="AR306" s="1512"/>
      <c r="AS306" s="1512"/>
      <c r="AT306" s="1512"/>
      <c r="AU306" s="1513"/>
      <c r="AV306" s="1600">
        <f>AL306*AQ306</f>
        <v>0</v>
      </c>
      <c r="AW306" s="1601"/>
      <c r="AX306" s="1601"/>
      <c r="AY306" s="1601"/>
      <c r="AZ306" s="1602"/>
      <c r="BA306" s="1609"/>
      <c r="BB306" s="1527"/>
      <c r="BC306" s="1527"/>
      <c r="BD306" s="1527"/>
      <c r="BE306" s="1527"/>
      <c r="BF306" s="1528"/>
      <c r="BG306" s="65"/>
      <c r="BH306" s="66"/>
    </row>
    <row r="307" spans="1:63" ht="15.75" customHeight="1">
      <c r="B307" s="9"/>
      <c r="C307" s="45"/>
      <c r="D307" s="1239"/>
      <c r="E307" s="1240"/>
      <c r="F307" s="1240"/>
      <c r="G307" s="1240"/>
      <c r="H307" s="1240"/>
      <c r="I307" s="1241"/>
      <c r="J307" s="1248"/>
      <c r="K307" s="1249"/>
      <c r="L307" s="1249"/>
      <c r="M307" s="1249"/>
      <c r="N307" s="1249"/>
      <c r="O307" s="1249"/>
      <c r="P307" s="1249"/>
      <c r="Q307" s="1249"/>
      <c r="R307" s="1249"/>
      <c r="S307" s="1249"/>
      <c r="T307" s="1249"/>
      <c r="U307" s="1249"/>
      <c r="V307" s="1249"/>
      <c r="W307" s="1250"/>
      <c r="X307" s="1589"/>
      <c r="Y307" s="1590"/>
      <c r="Z307" s="1590"/>
      <c r="AA307" s="1590"/>
      <c r="AB307" s="1591"/>
      <c r="AC307" s="1621" t="s">
        <v>72</v>
      </c>
      <c r="AD307" s="1612"/>
      <c r="AE307" s="1612"/>
      <c r="AF307" s="1612"/>
      <c r="AG307" s="1612"/>
      <c r="AH307" s="1613"/>
      <c r="AI307" s="1613"/>
      <c r="AJ307" s="1613"/>
      <c r="AK307" s="1618"/>
      <c r="AL307" s="1505"/>
      <c r="AM307" s="1506"/>
      <c r="AN307" s="1506"/>
      <c r="AO307" s="1506"/>
      <c r="AP307" s="1507"/>
      <c r="AQ307" s="1514"/>
      <c r="AR307" s="1515"/>
      <c r="AS307" s="1515"/>
      <c r="AT307" s="1515"/>
      <c r="AU307" s="1516"/>
      <c r="AV307" s="1603"/>
      <c r="AW307" s="1604"/>
      <c r="AX307" s="1604"/>
      <c r="AY307" s="1604"/>
      <c r="AZ307" s="1605"/>
      <c r="BA307" s="1610"/>
      <c r="BB307" s="1529"/>
      <c r="BC307" s="1529"/>
      <c r="BD307" s="1529"/>
      <c r="BE307" s="1529"/>
      <c r="BF307" s="1530"/>
      <c r="BG307" s="65"/>
      <c r="BH307" s="66"/>
    </row>
    <row r="308" spans="1:63" ht="15.75" customHeight="1">
      <c r="B308" s="9"/>
      <c r="C308" s="45"/>
      <c r="D308" s="1242"/>
      <c r="E308" s="1243"/>
      <c r="F308" s="1243"/>
      <c r="G308" s="1243"/>
      <c r="H308" s="1243"/>
      <c r="I308" s="1244"/>
      <c r="J308" s="1278"/>
      <c r="K308" s="1279"/>
      <c r="L308" s="1279"/>
      <c r="M308" s="1279"/>
      <c r="N308" s="1279"/>
      <c r="O308" s="1279"/>
      <c r="P308" s="1279"/>
      <c r="Q308" s="1279"/>
      <c r="R308" s="1279"/>
      <c r="S308" s="1279"/>
      <c r="T308" s="1279"/>
      <c r="U308" s="1279"/>
      <c r="V308" s="1279"/>
      <c r="W308" s="1280"/>
      <c r="X308" s="1592"/>
      <c r="Y308" s="1593"/>
      <c r="Z308" s="1593"/>
      <c r="AA308" s="1593"/>
      <c r="AB308" s="1594"/>
      <c r="AC308" s="1622" t="s">
        <v>72</v>
      </c>
      <c r="AD308" s="1623"/>
      <c r="AE308" s="1623"/>
      <c r="AF308" s="1623"/>
      <c r="AG308" s="1623"/>
      <c r="AH308" s="1616"/>
      <c r="AI308" s="1616"/>
      <c r="AJ308" s="1616"/>
      <c r="AK308" s="1619"/>
      <c r="AL308" s="1508"/>
      <c r="AM308" s="1509"/>
      <c r="AN308" s="1509"/>
      <c r="AO308" s="1509"/>
      <c r="AP308" s="1510"/>
      <c r="AQ308" s="1517"/>
      <c r="AR308" s="1518"/>
      <c r="AS308" s="1518"/>
      <c r="AT308" s="1518"/>
      <c r="AU308" s="1519"/>
      <c r="AV308" s="1606"/>
      <c r="AW308" s="1607"/>
      <c r="AX308" s="1607"/>
      <c r="AY308" s="1607"/>
      <c r="AZ308" s="1608"/>
      <c r="BA308" s="392" t="s">
        <v>69</v>
      </c>
      <c r="BB308" s="251"/>
      <c r="BC308" s="251"/>
      <c r="BD308" s="251"/>
      <c r="BE308" s="251"/>
      <c r="BF308" s="393"/>
    </row>
    <row r="309" spans="1:63" ht="15.75" customHeight="1">
      <c r="B309" s="9"/>
      <c r="C309" s="9"/>
      <c r="D309" s="13" t="s">
        <v>73</v>
      </c>
      <c r="E309" s="115"/>
      <c r="F309" s="115"/>
      <c r="G309" s="115"/>
      <c r="H309" s="115"/>
      <c r="I309" s="115"/>
      <c r="J309" s="38"/>
      <c r="K309" s="38"/>
      <c r="L309" s="38"/>
      <c r="M309" s="38"/>
      <c r="N309" s="38"/>
      <c r="O309" s="38"/>
      <c r="P309" s="38"/>
      <c r="Q309" s="38"/>
      <c r="R309" s="38"/>
      <c r="S309" s="38"/>
      <c r="T309" s="38"/>
      <c r="U309" s="38"/>
      <c r="V309" s="38"/>
      <c r="W309" s="38"/>
      <c r="X309" s="10"/>
      <c r="Y309" s="10"/>
      <c r="Z309" s="10"/>
      <c r="AA309" s="10"/>
      <c r="AB309" s="10"/>
      <c r="AC309" s="10"/>
      <c r="AD309" s="10"/>
      <c r="AE309" s="10"/>
      <c r="AF309" s="10"/>
      <c r="AG309" s="100"/>
      <c r="AH309" s="100"/>
      <c r="AI309" s="100"/>
      <c r="AJ309" s="100"/>
      <c r="AK309" s="100"/>
      <c r="AL309" s="100"/>
      <c r="AM309" s="100"/>
      <c r="AN309" s="47"/>
      <c r="AO309" s="103"/>
      <c r="AP309" s="67"/>
      <c r="AQ309" s="280" t="s">
        <v>74</v>
      </c>
      <c r="AR309" s="566"/>
      <c r="AS309" s="566"/>
      <c r="AT309" s="566"/>
      <c r="AU309" s="794"/>
      <c r="AV309" s="987">
        <f>SUM(AV300:AZ308)</f>
        <v>240</v>
      </c>
      <c r="AW309" s="988"/>
      <c r="AX309" s="988"/>
      <c r="AY309" s="988"/>
      <c r="AZ309" s="988"/>
      <c r="BA309" s="988"/>
      <c r="BB309" s="988"/>
      <c r="BC309" s="988"/>
      <c r="BD309" s="988"/>
      <c r="BE309" s="988"/>
      <c r="BF309" s="989"/>
    </row>
    <row r="310" spans="1:63" ht="15.75" customHeight="1">
      <c r="B310" s="9"/>
      <c r="C310" s="9"/>
      <c r="D310" s="9" t="s">
        <v>75</v>
      </c>
      <c r="E310" s="115"/>
      <c r="F310" s="115"/>
      <c r="G310" s="115"/>
      <c r="H310" s="115"/>
      <c r="I310" s="115"/>
      <c r="J310" s="38"/>
      <c r="K310" s="38"/>
      <c r="L310" s="38"/>
      <c r="M310" s="38"/>
      <c r="N310" s="38"/>
      <c r="O310" s="38"/>
      <c r="P310" s="38"/>
      <c r="Q310" s="38"/>
      <c r="R310" s="38"/>
      <c r="S310" s="38"/>
      <c r="T310" s="38"/>
      <c r="U310" s="38"/>
      <c r="V310" s="38"/>
      <c r="W310" s="38"/>
      <c r="X310" s="10"/>
      <c r="Y310" s="10"/>
      <c r="Z310" s="10"/>
      <c r="AA310" s="10"/>
      <c r="AB310" s="10"/>
      <c r="AC310" s="10"/>
      <c r="AD310" s="10"/>
      <c r="AE310" s="10"/>
      <c r="AF310" s="10"/>
      <c r="AG310" s="100"/>
      <c r="AH310" s="100"/>
      <c r="AI310" s="100"/>
      <c r="AJ310" s="100"/>
      <c r="AK310" s="100"/>
      <c r="AL310" s="100"/>
      <c r="AM310" s="100"/>
      <c r="AN310" s="47"/>
      <c r="AO310" s="63"/>
      <c r="AP310" s="68"/>
      <c r="AQ310" s="795"/>
      <c r="AR310" s="796"/>
      <c r="AS310" s="796"/>
      <c r="AT310" s="796"/>
      <c r="AU310" s="797"/>
      <c r="AV310" s="990"/>
      <c r="AW310" s="991"/>
      <c r="AX310" s="991"/>
      <c r="AY310" s="991"/>
      <c r="AZ310" s="991"/>
      <c r="BA310" s="991"/>
      <c r="BB310" s="991"/>
      <c r="BC310" s="991"/>
      <c r="BD310" s="991"/>
      <c r="BE310" s="991"/>
      <c r="BF310" s="992"/>
    </row>
    <row r="311" spans="1:63" ht="15" customHeight="1">
      <c r="B311" s="9"/>
      <c r="C311" s="9"/>
      <c r="D311" s="6" t="s">
        <v>76</v>
      </c>
      <c r="E311" s="63"/>
      <c r="F311" s="63"/>
      <c r="G311" s="63"/>
      <c r="H311" s="63"/>
      <c r="I311" s="63"/>
      <c r="J311" s="63"/>
      <c r="K311" s="63"/>
      <c r="L311" s="63"/>
      <c r="M311" s="63"/>
      <c r="N311" s="63"/>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3"/>
      <c r="AW311" s="63"/>
      <c r="AX311" s="63"/>
      <c r="AY311" s="63"/>
      <c r="AZ311" s="63"/>
      <c r="BA311" s="63"/>
      <c r="BB311" s="63"/>
      <c r="BC311" s="63"/>
      <c r="BD311" s="63"/>
      <c r="BE311" s="63"/>
    </row>
    <row r="312" spans="1:63" ht="15" customHeight="1">
      <c r="B312" s="9"/>
      <c r="C312" s="9"/>
      <c r="D312" s="993" t="s">
        <v>77</v>
      </c>
      <c r="E312" s="993"/>
      <c r="F312" s="993"/>
      <c r="G312" s="993"/>
      <c r="H312" s="993"/>
      <c r="I312" s="993"/>
      <c r="J312" s="993"/>
      <c r="K312" s="993"/>
      <c r="L312" s="993"/>
      <c r="M312" s="993"/>
      <c r="N312" s="993"/>
      <c r="O312" s="993"/>
      <c r="P312" s="993"/>
      <c r="Q312" s="993"/>
      <c r="R312" s="993"/>
      <c r="S312" s="993"/>
      <c r="T312" s="993"/>
      <c r="U312" s="993"/>
      <c r="V312" s="993"/>
      <c r="W312" s="993"/>
      <c r="X312" s="993"/>
      <c r="Y312" s="993"/>
      <c r="Z312" s="993"/>
      <c r="AA312" s="993"/>
      <c r="AB312" s="993"/>
      <c r="AC312" s="993"/>
      <c r="AD312" s="993"/>
      <c r="AE312" s="993"/>
      <c r="AF312" s="993"/>
      <c r="AG312" s="993"/>
      <c r="AH312" s="993"/>
      <c r="AI312" s="993"/>
      <c r="AJ312" s="993"/>
      <c r="AK312" s="993"/>
      <c r="AL312" s="993"/>
      <c r="AM312" s="993"/>
      <c r="AN312" s="993"/>
      <c r="AO312" s="993"/>
      <c r="AP312" s="993"/>
      <c r="AQ312" s="993"/>
      <c r="AR312" s="993"/>
      <c r="AS312" s="993"/>
      <c r="AT312" s="993"/>
      <c r="AU312" s="993"/>
      <c r="AV312" s="993"/>
      <c r="AW312" s="993"/>
      <c r="AX312" s="993"/>
      <c r="AY312" s="993"/>
      <c r="AZ312" s="993"/>
      <c r="BA312" s="993"/>
      <c r="BB312" s="993"/>
      <c r="BC312" s="993"/>
      <c r="BD312" s="993"/>
      <c r="BE312" s="993"/>
      <c r="BF312" s="993"/>
      <c r="BG312" s="993"/>
      <c r="BH312" s="993"/>
      <c r="BI312" s="993"/>
      <c r="BJ312" s="993"/>
      <c r="BK312" s="993"/>
    </row>
    <row r="313" spans="1:63" ht="15" customHeight="1">
      <c r="B313" s="9"/>
      <c r="C313" s="9"/>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1"/>
      <c r="AL313" s="111"/>
      <c r="AM313" s="111"/>
      <c r="AN313" s="111"/>
      <c r="AO313" s="111"/>
      <c r="AP313" s="111"/>
      <c r="AQ313" s="111"/>
      <c r="AR313" s="111"/>
      <c r="AS313" s="111"/>
      <c r="AT313" s="111"/>
      <c r="AU313" s="111"/>
      <c r="AV313" s="111"/>
      <c r="AW313" s="111"/>
      <c r="AX313" s="111"/>
      <c r="AY313" s="111"/>
      <c r="AZ313" s="111"/>
      <c r="BA313" s="111"/>
      <c r="BB313" s="111"/>
      <c r="BC313" s="111"/>
      <c r="BD313" s="111"/>
      <c r="BE313" s="111"/>
      <c r="BF313" s="111"/>
      <c r="BG313" s="111"/>
      <c r="BH313" s="111"/>
      <c r="BI313" s="111"/>
      <c r="BJ313" s="111"/>
      <c r="BK313" s="111"/>
    </row>
    <row r="314" spans="1:63" ht="15" customHeight="1">
      <c r="A314" s="6" t="s">
        <v>352</v>
      </c>
    </row>
    <row r="315" spans="1:63" ht="15" customHeight="1">
      <c r="B315" s="6" t="s">
        <v>239</v>
      </c>
    </row>
    <row r="316" spans="1:63" ht="15" customHeight="1">
      <c r="B316" s="9"/>
      <c r="C316" s="45"/>
      <c r="D316" s="289" t="s">
        <v>23</v>
      </c>
      <c r="E316" s="250"/>
      <c r="F316" s="250"/>
      <c r="G316" s="250"/>
      <c r="H316" s="250"/>
      <c r="I316" s="250"/>
      <c r="J316" s="250"/>
      <c r="K316" s="250"/>
      <c r="L316" s="250"/>
      <c r="M316" s="250"/>
      <c r="N316" s="250"/>
      <c r="O316" s="250"/>
      <c r="P316" s="250"/>
      <c r="Q316" s="250"/>
      <c r="R316" s="250"/>
      <c r="S316" s="290"/>
      <c r="T316" s="723" t="s">
        <v>26</v>
      </c>
      <c r="U316" s="724"/>
      <c r="V316" s="724"/>
      <c r="W316" s="724"/>
      <c r="X316" s="724"/>
      <c r="Y316" s="725"/>
      <c r="Z316" s="732" t="s">
        <v>27</v>
      </c>
      <c r="AA316" s="801"/>
      <c r="AB316" s="801"/>
      <c r="AC316" s="801"/>
      <c r="AD316" s="801"/>
      <c r="AE316" s="802"/>
      <c r="AF316" s="916" t="s">
        <v>28</v>
      </c>
      <c r="AG316" s="917"/>
      <c r="AH316" s="917"/>
      <c r="AI316" s="917"/>
      <c r="AJ316" s="917"/>
      <c r="AK316" s="918"/>
      <c r="AL316" s="732" t="s">
        <v>29</v>
      </c>
      <c r="AM316" s="925"/>
      <c r="AN316" s="925"/>
      <c r="AO316" s="925"/>
      <c r="AP316" s="925"/>
      <c r="AQ316" s="926"/>
    </row>
    <row r="317" spans="1:63" ht="15" customHeight="1">
      <c r="B317" s="9"/>
      <c r="C317" s="45"/>
      <c r="D317" s="230"/>
      <c r="E317" s="231"/>
      <c r="F317" s="231"/>
      <c r="G317" s="231"/>
      <c r="H317" s="231"/>
      <c r="I317" s="231"/>
      <c r="J317" s="231"/>
      <c r="K317" s="231"/>
      <c r="L317" s="231"/>
      <c r="M317" s="231"/>
      <c r="N317" s="231"/>
      <c r="O317" s="231"/>
      <c r="P317" s="231"/>
      <c r="Q317" s="231"/>
      <c r="R317" s="231"/>
      <c r="S317" s="232"/>
      <c r="T317" s="726"/>
      <c r="U317" s="727"/>
      <c r="V317" s="727"/>
      <c r="W317" s="727"/>
      <c r="X317" s="727"/>
      <c r="Y317" s="728"/>
      <c r="Z317" s="803"/>
      <c r="AA317" s="346"/>
      <c r="AB317" s="346"/>
      <c r="AC317" s="346"/>
      <c r="AD317" s="346"/>
      <c r="AE317" s="347"/>
      <c r="AF317" s="919"/>
      <c r="AG317" s="920"/>
      <c r="AH317" s="920"/>
      <c r="AI317" s="920"/>
      <c r="AJ317" s="920"/>
      <c r="AK317" s="921"/>
      <c r="AL317" s="927"/>
      <c r="AM317" s="928"/>
      <c r="AN317" s="928"/>
      <c r="AO317" s="928"/>
      <c r="AP317" s="928"/>
      <c r="AQ317" s="929"/>
    </row>
    <row r="318" spans="1:63" ht="15" customHeight="1">
      <c r="B318" s="9"/>
      <c r="C318" s="45"/>
      <c r="D318" s="392"/>
      <c r="E318" s="251"/>
      <c r="F318" s="251"/>
      <c r="G318" s="251"/>
      <c r="H318" s="251"/>
      <c r="I318" s="251"/>
      <c r="J318" s="251"/>
      <c r="K318" s="251"/>
      <c r="L318" s="251"/>
      <c r="M318" s="251"/>
      <c r="N318" s="251"/>
      <c r="O318" s="251"/>
      <c r="P318" s="251"/>
      <c r="Q318" s="251"/>
      <c r="R318" s="251"/>
      <c r="S318" s="393"/>
      <c r="T318" s="729"/>
      <c r="U318" s="730"/>
      <c r="V318" s="730"/>
      <c r="W318" s="730"/>
      <c r="X318" s="730"/>
      <c r="Y318" s="731"/>
      <c r="Z318" s="804"/>
      <c r="AA318" s="805"/>
      <c r="AB318" s="805"/>
      <c r="AC318" s="805"/>
      <c r="AD318" s="805"/>
      <c r="AE318" s="806"/>
      <c r="AF318" s="922"/>
      <c r="AG318" s="923"/>
      <c r="AH318" s="923"/>
      <c r="AI318" s="923"/>
      <c r="AJ318" s="923"/>
      <c r="AK318" s="924"/>
      <c r="AL318" s="930"/>
      <c r="AM318" s="931"/>
      <c r="AN318" s="931"/>
      <c r="AO318" s="931"/>
      <c r="AP318" s="931"/>
      <c r="AQ318" s="932"/>
    </row>
    <row r="319" spans="1:63" ht="15" customHeight="1">
      <c r="B319" s="9"/>
      <c r="C319" s="45"/>
      <c r="D319" s="1360" t="s">
        <v>240</v>
      </c>
      <c r="E319" s="1361"/>
      <c r="F319" s="1361"/>
      <c r="G319" s="1361"/>
      <c r="H319" s="1361"/>
      <c r="I319" s="1361"/>
      <c r="J319" s="1361"/>
      <c r="K319" s="1361"/>
      <c r="L319" s="1361"/>
      <c r="M319" s="1361"/>
      <c r="N319" s="1361"/>
      <c r="O319" s="1361"/>
      <c r="P319" s="1361"/>
      <c r="Q319" s="1361"/>
      <c r="R319" s="1361"/>
      <c r="S319" s="1456"/>
      <c r="T319" s="1460" t="s">
        <v>25</v>
      </c>
      <c r="U319" s="1461"/>
      <c r="V319" s="1461"/>
      <c r="W319" s="1461"/>
      <c r="X319" s="1461"/>
      <c r="Y319" s="1462"/>
      <c r="Z319" s="1260">
        <v>8</v>
      </c>
      <c r="AA319" s="1261"/>
      <c r="AB319" s="1261"/>
      <c r="AC319" s="1261"/>
      <c r="AD319" s="1261"/>
      <c r="AE319" s="1262"/>
      <c r="AF319" s="1266">
        <v>20</v>
      </c>
      <c r="AG319" s="1267"/>
      <c r="AH319" s="1267"/>
      <c r="AI319" s="1267"/>
      <c r="AJ319" s="1267"/>
      <c r="AK319" s="1268"/>
      <c r="AL319" s="1272">
        <f>Z319*AF319</f>
        <v>160</v>
      </c>
      <c r="AM319" s="1273"/>
      <c r="AN319" s="1273"/>
      <c r="AO319" s="1273"/>
      <c r="AP319" s="1273"/>
      <c r="AQ319" s="1274"/>
    </row>
    <row r="320" spans="1:63" ht="15" customHeight="1">
      <c r="B320" s="9"/>
      <c r="C320" s="45"/>
      <c r="D320" s="1457"/>
      <c r="E320" s="1458"/>
      <c r="F320" s="1458"/>
      <c r="G320" s="1458"/>
      <c r="H320" s="1458"/>
      <c r="I320" s="1458"/>
      <c r="J320" s="1458"/>
      <c r="K320" s="1458"/>
      <c r="L320" s="1458"/>
      <c r="M320" s="1458"/>
      <c r="N320" s="1458"/>
      <c r="O320" s="1458"/>
      <c r="P320" s="1458"/>
      <c r="Q320" s="1458"/>
      <c r="R320" s="1458"/>
      <c r="S320" s="1459"/>
      <c r="T320" s="1463"/>
      <c r="U320" s="1464"/>
      <c r="V320" s="1464"/>
      <c r="W320" s="1464"/>
      <c r="X320" s="1464"/>
      <c r="Y320" s="1465"/>
      <c r="Z320" s="1263"/>
      <c r="AA320" s="1264"/>
      <c r="AB320" s="1264"/>
      <c r="AC320" s="1264"/>
      <c r="AD320" s="1264"/>
      <c r="AE320" s="1265"/>
      <c r="AF320" s="1269"/>
      <c r="AG320" s="1270"/>
      <c r="AH320" s="1270"/>
      <c r="AI320" s="1270"/>
      <c r="AJ320" s="1270"/>
      <c r="AK320" s="1271"/>
      <c r="AL320" s="1275"/>
      <c r="AM320" s="1276"/>
      <c r="AN320" s="1276"/>
      <c r="AO320" s="1276"/>
      <c r="AP320" s="1276"/>
      <c r="AQ320" s="1277"/>
    </row>
    <row r="321" spans="1:58" ht="24" customHeight="1">
      <c r="B321" s="9"/>
      <c r="C321" s="45"/>
      <c r="D321" s="1627" t="s">
        <v>241</v>
      </c>
      <c r="E321" s="1628"/>
      <c r="F321" s="1628"/>
      <c r="G321" s="1628"/>
      <c r="H321" s="1628"/>
      <c r="I321" s="1628"/>
      <c r="J321" s="1628"/>
      <c r="K321" s="1628"/>
      <c r="L321" s="1628"/>
      <c r="M321" s="1628"/>
      <c r="N321" s="1628"/>
      <c r="O321" s="1628"/>
      <c r="P321" s="1628"/>
      <c r="Q321" s="1628"/>
      <c r="R321" s="1628"/>
      <c r="S321" s="1629"/>
      <c r="T321" s="1466"/>
      <c r="U321" s="1467"/>
      <c r="V321" s="1467"/>
      <c r="W321" s="1467"/>
      <c r="X321" s="1467"/>
      <c r="Y321" s="1468"/>
      <c r="Z321" s="1575"/>
      <c r="AA321" s="1576"/>
      <c r="AB321" s="1576"/>
      <c r="AC321" s="1576"/>
      <c r="AD321" s="1576"/>
      <c r="AE321" s="1577"/>
      <c r="AF321" s="1578"/>
      <c r="AG321" s="1579"/>
      <c r="AH321" s="1579"/>
      <c r="AI321" s="1579"/>
      <c r="AJ321" s="1579"/>
      <c r="AK321" s="1580"/>
      <c r="AL321" s="1581"/>
      <c r="AM321" s="1582"/>
      <c r="AN321" s="1582"/>
      <c r="AO321" s="1582"/>
      <c r="AP321" s="1582"/>
      <c r="AQ321" s="1583"/>
    </row>
    <row r="322" spans="1:58" ht="15" customHeight="1">
      <c r="B322" s="9"/>
      <c r="C322" s="9"/>
      <c r="D322" s="13" t="s">
        <v>242</v>
      </c>
      <c r="E322" s="115"/>
      <c r="F322" s="115"/>
      <c r="G322" s="115"/>
      <c r="H322" s="115"/>
      <c r="I322" s="115"/>
      <c r="J322" s="115"/>
      <c r="K322" s="46"/>
      <c r="L322" s="46"/>
      <c r="M322" s="46"/>
      <c r="N322" s="46"/>
      <c r="O322" s="46"/>
      <c r="P322" s="46"/>
      <c r="Q322" s="46"/>
      <c r="R322" s="46"/>
      <c r="S322" s="46"/>
      <c r="T322" s="46"/>
      <c r="U322" s="46"/>
      <c r="V322" s="46"/>
      <c r="W322" s="46"/>
      <c r="X322" s="46"/>
      <c r="Y322" s="46"/>
      <c r="Z322" s="46"/>
      <c r="AA322" s="116"/>
      <c r="AB322" s="116"/>
      <c r="AC322" s="116"/>
      <c r="AD322" s="116"/>
      <c r="AE322" s="116"/>
      <c r="AF322" s="116"/>
      <c r="AG322" s="69"/>
      <c r="AH322" s="69"/>
      <c r="AI322" s="69"/>
      <c r="AJ322" s="69"/>
      <c r="AK322" s="69"/>
      <c r="AL322" s="69"/>
      <c r="AM322" s="69"/>
      <c r="AN322" s="21"/>
      <c r="AO322" s="21"/>
      <c r="AP322" s="21"/>
      <c r="AQ322" s="21"/>
      <c r="AR322" s="21"/>
      <c r="AS322" s="21"/>
      <c r="AT322" s="21"/>
      <c r="AU322" s="21"/>
      <c r="AV322" s="21"/>
      <c r="AW322" s="21"/>
      <c r="AX322" s="21"/>
      <c r="AY322" s="21"/>
      <c r="AZ322" s="21"/>
      <c r="BA322" s="21"/>
      <c r="BB322" s="21"/>
      <c r="BC322" s="21"/>
      <c r="BD322" s="21"/>
      <c r="BE322" s="21"/>
    </row>
    <row r="323" spans="1:58" s="70" customFormat="1" ht="15.75" customHeight="1">
      <c r="D323" s="738" t="s">
        <v>243</v>
      </c>
      <c r="E323" s="738"/>
      <c r="F323" s="738"/>
      <c r="G323" s="738"/>
      <c r="H323" s="738"/>
      <c r="I323" s="738"/>
      <c r="J323" s="738"/>
      <c r="K323" s="738"/>
      <c r="L323" s="738"/>
      <c r="M323" s="738"/>
      <c r="N323" s="738"/>
      <c r="O323" s="738"/>
      <c r="P323" s="738"/>
      <c r="Q323" s="738"/>
      <c r="R323" s="738"/>
      <c r="S323" s="738"/>
      <c r="T323" s="738"/>
      <c r="U323" s="738"/>
      <c r="V323" s="738"/>
      <c r="W323" s="738"/>
      <c r="X323" s="738"/>
      <c r="Y323" s="738"/>
      <c r="Z323" s="738"/>
      <c r="AA323" s="738"/>
      <c r="AB323" s="738"/>
      <c r="AC323" s="738"/>
      <c r="AD323" s="738"/>
      <c r="AE323" s="738"/>
      <c r="AF323" s="738"/>
      <c r="AG323" s="738"/>
      <c r="AH323" s="738"/>
      <c r="AI323" s="738"/>
      <c r="AJ323" s="738"/>
      <c r="AK323" s="738"/>
      <c r="AL323" s="738"/>
      <c r="AM323" s="738"/>
      <c r="AN323" s="738"/>
      <c r="AO323" s="738"/>
      <c r="AP323" s="738"/>
      <c r="AQ323" s="738"/>
      <c r="AR323" s="738"/>
      <c r="AS323" s="738"/>
      <c r="AT323" s="738"/>
      <c r="AU323" s="738"/>
      <c r="AV323" s="738"/>
      <c r="AW323" s="738"/>
      <c r="AX323" s="738"/>
      <c r="AY323" s="738"/>
      <c r="AZ323" s="738"/>
      <c r="BA323" s="738"/>
      <c r="BB323" s="738"/>
      <c r="BC323" s="738"/>
      <c r="BD323" s="738"/>
      <c r="BE323" s="738"/>
      <c r="BF323" s="738"/>
    </row>
    <row r="324" spans="1:58" s="70" customFormat="1" ht="9" customHeight="1">
      <c r="D324" s="738"/>
      <c r="E324" s="738"/>
      <c r="F324" s="738"/>
      <c r="G324" s="738"/>
      <c r="H324" s="738"/>
      <c r="I324" s="738"/>
      <c r="J324" s="738"/>
      <c r="K324" s="738"/>
      <c r="L324" s="738"/>
      <c r="M324" s="738"/>
      <c r="N324" s="738"/>
      <c r="O324" s="738"/>
      <c r="P324" s="738"/>
      <c r="Q324" s="738"/>
      <c r="R324" s="738"/>
      <c r="S324" s="738"/>
      <c r="T324" s="738"/>
      <c r="U324" s="738"/>
      <c r="V324" s="738"/>
      <c r="W324" s="738"/>
      <c r="X324" s="738"/>
      <c r="Y324" s="738"/>
      <c r="Z324" s="738"/>
      <c r="AA324" s="738"/>
      <c r="AB324" s="738"/>
      <c r="AC324" s="738"/>
      <c r="AD324" s="738"/>
      <c r="AE324" s="738"/>
      <c r="AF324" s="738"/>
      <c r="AG324" s="738"/>
      <c r="AH324" s="738"/>
      <c r="AI324" s="738"/>
      <c r="AJ324" s="738"/>
      <c r="AK324" s="738"/>
      <c r="AL324" s="738"/>
      <c r="AM324" s="738"/>
      <c r="AN324" s="738"/>
      <c r="AO324" s="738"/>
      <c r="AP324" s="738"/>
      <c r="AQ324" s="738"/>
      <c r="AR324" s="738"/>
      <c r="AS324" s="738"/>
      <c r="AT324" s="738"/>
      <c r="AU324" s="738"/>
      <c r="AV324" s="738"/>
      <c r="AW324" s="738"/>
      <c r="AX324" s="738"/>
      <c r="AY324" s="738"/>
      <c r="AZ324" s="738"/>
      <c r="BA324" s="738"/>
      <c r="BB324" s="738"/>
      <c r="BC324" s="738"/>
      <c r="BD324" s="738"/>
      <c r="BE324" s="738"/>
      <c r="BF324" s="738"/>
    </row>
    <row r="325" spans="1:58" s="70" customFormat="1" ht="8.25" customHeight="1">
      <c r="D325" s="110"/>
      <c r="E325" s="110"/>
      <c r="F325" s="110"/>
      <c r="G325" s="110"/>
      <c r="H325" s="110"/>
      <c r="I325" s="110"/>
      <c r="J325" s="110"/>
      <c r="K325" s="110"/>
      <c r="L325" s="110"/>
      <c r="M325" s="110"/>
      <c r="N325" s="110"/>
      <c r="O325" s="110"/>
      <c r="P325" s="110"/>
      <c r="Q325" s="110"/>
      <c r="R325" s="110"/>
      <c r="S325" s="110"/>
      <c r="T325" s="110"/>
      <c r="U325" s="110"/>
      <c r="V325" s="110"/>
      <c r="W325" s="110"/>
      <c r="X325" s="110"/>
      <c r="Y325" s="110"/>
      <c r="Z325" s="110"/>
      <c r="AA325" s="110"/>
      <c r="AB325" s="110"/>
      <c r="AC325" s="110"/>
      <c r="AD325" s="110"/>
      <c r="AE325" s="110"/>
      <c r="AF325" s="110"/>
      <c r="AG325" s="110"/>
      <c r="AH325" s="110"/>
      <c r="AI325" s="110"/>
      <c r="AJ325" s="110"/>
      <c r="AK325" s="110"/>
      <c r="AL325" s="110"/>
      <c r="AM325" s="110"/>
      <c r="AN325" s="110"/>
      <c r="AO325" s="110"/>
      <c r="AP325" s="110"/>
      <c r="AQ325" s="110"/>
      <c r="AR325" s="110"/>
      <c r="AS325" s="110"/>
      <c r="AT325" s="110"/>
      <c r="AU325" s="110"/>
      <c r="AV325" s="110"/>
      <c r="AW325" s="110"/>
      <c r="AX325" s="110"/>
      <c r="AY325" s="110"/>
      <c r="AZ325" s="110"/>
      <c r="BA325" s="110"/>
      <c r="BB325" s="110"/>
      <c r="BC325" s="110"/>
      <c r="BD325" s="110"/>
      <c r="BE325" s="110"/>
      <c r="BF325" s="110"/>
    </row>
    <row r="326" spans="1:58" s="118" customFormat="1" ht="14.25" customHeight="1">
      <c r="A326" s="118" t="s">
        <v>308</v>
      </c>
    </row>
    <row r="327" spans="1:58" s="118" customFormat="1" ht="14.25" customHeight="1">
      <c r="A327" s="118" t="s">
        <v>328</v>
      </c>
    </row>
    <row r="328" spans="1:58" s="118" customFormat="1" ht="15" customHeight="1"/>
    <row r="329" spans="1:58" s="118" customFormat="1" ht="15" customHeight="1"/>
    <row r="330" spans="1:58" s="118" customFormat="1" ht="15" customHeight="1"/>
    <row r="331" spans="1:58" s="118" customFormat="1" ht="15" customHeight="1">
      <c r="D331" s="1633" t="s">
        <v>346</v>
      </c>
      <c r="E331" s="1633"/>
      <c r="F331" s="1633"/>
      <c r="G331" s="1633"/>
      <c r="H331" s="1633"/>
      <c r="I331" s="1633"/>
      <c r="J331" s="1633"/>
      <c r="K331" s="1633"/>
      <c r="L331" s="1633"/>
      <c r="M331" s="1633"/>
      <c r="N331" s="1633"/>
      <c r="O331" s="1633"/>
      <c r="P331" s="1633"/>
      <c r="Q331" s="1633"/>
      <c r="R331" s="1633"/>
      <c r="S331" s="1633"/>
      <c r="T331" s="1633"/>
      <c r="U331" s="1633"/>
      <c r="V331" s="1633"/>
      <c r="W331" s="1633"/>
      <c r="X331" s="1633"/>
      <c r="Y331" s="1633"/>
      <c r="Z331" s="1633"/>
      <c r="AA331" s="1633"/>
      <c r="AB331" s="1633"/>
      <c r="AC331" s="1633"/>
      <c r="AD331" s="1633"/>
      <c r="AE331" s="1633"/>
      <c r="AF331" s="1633"/>
      <c r="AG331" s="1633"/>
      <c r="AH331" s="1633"/>
      <c r="AI331" s="1633"/>
      <c r="AJ331" s="1633"/>
      <c r="AK331" s="1633"/>
      <c r="AL331" s="1633"/>
      <c r="AM331" s="1633"/>
      <c r="AN331" s="1633"/>
      <c r="AO331" s="1633"/>
      <c r="AP331" s="1633"/>
      <c r="AQ331" s="1633"/>
      <c r="AR331" s="1633"/>
      <c r="AS331" s="1633"/>
      <c r="AT331" s="1633"/>
      <c r="AU331" s="1633"/>
      <c r="AV331" s="1633"/>
      <c r="AW331" s="1633"/>
      <c r="AX331" s="1633"/>
      <c r="AY331" s="1633"/>
      <c r="AZ331" s="1633"/>
      <c r="BA331" s="1633"/>
      <c r="BB331" s="1633"/>
      <c r="BC331" s="1633"/>
      <c r="BD331" s="1633"/>
    </row>
    <row r="332" spans="1:58" s="118" customFormat="1" ht="15" customHeight="1"/>
    <row r="333" spans="1:58" s="118" customFormat="1" ht="14.25" customHeight="1">
      <c r="D333" s="1027" t="s">
        <v>22</v>
      </c>
      <c r="E333" s="1028"/>
      <c r="F333" s="1028"/>
      <c r="G333" s="1028"/>
      <c r="H333" s="1028"/>
      <c r="I333" s="1028"/>
      <c r="J333" s="1029"/>
      <c r="K333" s="1078" t="s">
        <v>23</v>
      </c>
      <c r="L333" s="1028"/>
      <c r="M333" s="1028"/>
      <c r="N333" s="1028"/>
      <c r="O333" s="1028"/>
      <c r="P333" s="1028"/>
      <c r="Q333" s="1028"/>
      <c r="R333" s="1028"/>
      <c r="S333" s="1028"/>
      <c r="T333" s="1028"/>
      <c r="U333" s="1028"/>
      <c r="V333" s="1028"/>
      <c r="W333" s="1028"/>
      <c r="X333" s="1028"/>
      <c r="Y333" s="1028"/>
      <c r="Z333" s="1029"/>
      <c r="AA333" s="1036" t="s">
        <v>26</v>
      </c>
      <c r="AB333" s="1037"/>
      <c r="AC333" s="1037"/>
      <c r="AD333" s="1037"/>
      <c r="AE333" s="1037"/>
      <c r="AF333" s="1037"/>
      <c r="AG333" s="1027" t="s">
        <v>191</v>
      </c>
      <c r="AH333" s="1028"/>
      <c r="AI333" s="1028"/>
      <c r="AJ333" s="1028"/>
      <c r="AK333" s="1028"/>
      <c r="AL333" s="1028"/>
      <c r="AM333" s="1029"/>
      <c r="AN333" s="1039" t="s">
        <v>192</v>
      </c>
      <c r="AO333" s="1039"/>
      <c r="AP333" s="1039"/>
      <c r="AQ333" s="1039"/>
      <c r="AR333" s="1039"/>
      <c r="AS333" s="1039"/>
      <c r="AT333" s="1039"/>
      <c r="AU333" s="1040" t="s">
        <v>193</v>
      </c>
      <c r="AV333" s="1040"/>
      <c r="AW333" s="1040"/>
      <c r="AX333" s="1040"/>
      <c r="AY333" s="1040"/>
      <c r="AZ333" s="1040"/>
      <c r="BA333" s="119"/>
      <c r="BB333" s="119"/>
      <c r="BC333" s="119"/>
      <c r="BD333" s="119"/>
    </row>
    <row r="334" spans="1:58" s="118" customFormat="1" ht="14.25" customHeight="1">
      <c r="D334" s="1030"/>
      <c r="E334" s="1031"/>
      <c r="F334" s="1031"/>
      <c r="G334" s="1031"/>
      <c r="H334" s="1031"/>
      <c r="I334" s="1031"/>
      <c r="J334" s="1032"/>
      <c r="K334" s="1030"/>
      <c r="L334" s="1031"/>
      <c r="M334" s="1031"/>
      <c r="N334" s="1031"/>
      <c r="O334" s="1031"/>
      <c r="P334" s="1031"/>
      <c r="Q334" s="1031"/>
      <c r="R334" s="1031"/>
      <c r="S334" s="1031"/>
      <c r="T334" s="1031"/>
      <c r="U334" s="1031"/>
      <c r="V334" s="1031"/>
      <c r="W334" s="1031"/>
      <c r="X334" s="1031"/>
      <c r="Y334" s="1031"/>
      <c r="Z334" s="1032"/>
      <c r="AA334" s="1037"/>
      <c r="AB334" s="1037"/>
      <c r="AC334" s="1037"/>
      <c r="AD334" s="1037"/>
      <c r="AE334" s="1037"/>
      <c r="AF334" s="1037"/>
      <c r="AG334" s="1030"/>
      <c r="AH334" s="1031"/>
      <c r="AI334" s="1031"/>
      <c r="AJ334" s="1031"/>
      <c r="AK334" s="1031"/>
      <c r="AL334" s="1031"/>
      <c r="AM334" s="1032"/>
      <c r="AN334" s="1039"/>
      <c r="AO334" s="1039"/>
      <c r="AP334" s="1039"/>
      <c r="AQ334" s="1039"/>
      <c r="AR334" s="1039"/>
      <c r="AS334" s="1039"/>
      <c r="AT334" s="1039"/>
      <c r="AU334" s="1040"/>
      <c r="AV334" s="1040"/>
      <c r="AW334" s="1040"/>
      <c r="AX334" s="1040"/>
      <c r="AY334" s="1040"/>
      <c r="AZ334" s="1040"/>
      <c r="BA334" s="119"/>
      <c r="BB334" s="119"/>
      <c r="BC334" s="119"/>
      <c r="BD334" s="119"/>
    </row>
    <row r="335" spans="1:58" s="118" customFormat="1" ht="14.25" customHeight="1">
      <c r="D335" s="1033"/>
      <c r="E335" s="1034"/>
      <c r="F335" s="1034"/>
      <c r="G335" s="1034"/>
      <c r="H335" s="1034"/>
      <c r="I335" s="1034"/>
      <c r="J335" s="1035"/>
      <c r="K335" s="1033"/>
      <c r="L335" s="1034"/>
      <c r="M335" s="1034"/>
      <c r="N335" s="1034"/>
      <c r="O335" s="1034"/>
      <c r="P335" s="1034"/>
      <c r="Q335" s="1034"/>
      <c r="R335" s="1034"/>
      <c r="S335" s="1034"/>
      <c r="T335" s="1034"/>
      <c r="U335" s="1034"/>
      <c r="V335" s="1034"/>
      <c r="W335" s="1034"/>
      <c r="X335" s="1034"/>
      <c r="Y335" s="1034"/>
      <c r="Z335" s="1035"/>
      <c r="AA335" s="1038"/>
      <c r="AB335" s="1037"/>
      <c r="AC335" s="1037"/>
      <c r="AD335" s="1037"/>
      <c r="AE335" s="1037"/>
      <c r="AF335" s="1037"/>
      <c r="AG335" s="1033"/>
      <c r="AH335" s="1034"/>
      <c r="AI335" s="1034"/>
      <c r="AJ335" s="1034"/>
      <c r="AK335" s="1034"/>
      <c r="AL335" s="1034"/>
      <c r="AM335" s="1035"/>
      <c r="AN335" s="1039"/>
      <c r="AO335" s="1039"/>
      <c r="AP335" s="1039"/>
      <c r="AQ335" s="1039"/>
      <c r="AR335" s="1039"/>
      <c r="AS335" s="1039"/>
      <c r="AT335" s="1039"/>
      <c r="AU335" s="1040"/>
      <c r="AV335" s="1040"/>
      <c r="AW335" s="1040"/>
      <c r="AX335" s="1040"/>
      <c r="AY335" s="1040"/>
      <c r="AZ335" s="1040"/>
      <c r="BA335" s="119"/>
      <c r="BB335" s="119"/>
      <c r="BC335" s="119"/>
      <c r="BD335" s="119"/>
    </row>
    <row r="336" spans="1:58" s="120" customFormat="1" ht="14.25" customHeight="1">
      <c r="D336" s="1560"/>
      <c r="E336" s="1561"/>
      <c r="F336" s="1561"/>
      <c r="G336" s="1561"/>
      <c r="H336" s="1561"/>
      <c r="I336" s="1561"/>
      <c r="J336" s="1562"/>
      <c r="K336" s="1634" t="s">
        <v>329</v>
      </c>
      <c r="L336" s="1635"/>
      <c r="M336" s="1635"/>
      <c r="N336" s="1635"/>
      <c r="O336" s="1635"/>
      <c r="P336" s="1635"/>
      <c r="Q336" s="1635"/>
      <c r="R336" s="1635"/>
      <c r="S336" s="1635"/>
      <c r="T336" s="1635"/>
      <c r="U336" s="1635"/>
      <c r="V336" s="1635"/>
      <c r="W336" s="1635"/>
      <c r="X336" s="1635"/>
      <c r="Y336" s="1635"/>
      <c r="Z336" s="1636"/>
      <c r="AA336" s="1640" t="s">
        <v>25</v>
      </c>
      <c r="AB336" s="1641"/>
      <c r="AC336" s="1641"/>
      <c r="AD336" s="1641"/>
      <c r="AE336" s="1641"/>
      <c r="AF336" s="1642"/>
      <c r="AG336" s="1649">
        <v>8</v>
      </c>
      <c r="AH336" s="1650"/>
      <c r="AI336" s="1650"/>
      <c r="AJ336" s="1650"/>
      <c r="AK336" s="1650"/>
      <c r="AL336" s="1650"/>
      <c r="AM336" s="1651"/>
      <c r="AN336" s="1649">
        <v>20</v>
      </c>
      <c r="AO336" s="1650"/>
      <c r="AP336" s="1650"/>
      <c r="AQ336" s="1650"/>
      <c r="AR336" s="1650"/>
      <c r="AS336" s="1650"/>
      <c r="AT336" s="1651"/>
      <c r="AU336" s="702">
        <f>AG336*AN336</f>
        <v>160</v>
      </c>
      <c r="AV336" s="703"/>
      <c r="AW336" s="703"/>
      <c r="AX336" s="703"/>
      <c r="AY336" s="703"/>
      <c r="AZ336" s="704"/>
      <c r="BA336" s="121"/>
      <c r="BB336" s="121"/>
      <c r="BC336" s="121"/>
      <c r="BD336" s="121"/>
    </row>
    <row r="337" spans="1:66" s="120" customFormat="1" ht="14.25" customHeight="1">
      <c r="D337" s="1563"/>
      <c r="E337" s="1564"/>
      <c r="F337" s="1564"/>
      <c r="G337" s="1564"/>
      <c r="H337" s="1564"/>
      <c r="I337" s="1564"/>
      <c r="J337" s="1565"/>
      <c r="K337" s="1637"/>
      <c r="L337" s="1638"/>
      <c r="M337" s="1638"/>
      <c r="N337" s="1638"/>
      <c r="O337" s="1638"/>
      <c r="P337" s="1638"/>
      <c r="Q337" s="1638"/>
      <c r="R337" s="1638"/>
      <c r="S337" s="1638"/>
      <c r="T337" s="1638"/>
      <c r="U337" s="1638"/>
      <c r="V337" s="1638"/>
      <c r="W337" s="1638"/>
      <c r="X337" s="1638"/>
      <c r="Y337" s="1638"/>
      <c r="Z337" s="1639"/>
      <c r="AA337" s="1643"/>
      <c r="AB337" s="1644"/>
      <c r="AC337" s="1644"/>
      <c r="AD337" s="1644"/>
      <c r="AE337" s="1644"/>
      <c r="AF337" s="1645"/>
      <c r="AG337" s="1652"/>
      <c r="AH337" s="1653"/>
      <c r="AI337" s="1653"/>
      <c r="AJ337" s="1653"/>
      <c r="AK337" s="1653"/>
      <c r="AL337" s="1653"/>
      <c r="AM337" s="1654"/>
      <c r="AN337" s="1652"/>
      <c r="AO337" s="1658"/>
      <c r="AP337" s="1658"/>
      <c r="AQ337" s="1658"/>
      <c r="AR337" s="1658"/>
      <c r="AS337" s="1658"/>
      <c r="AT337" s="1654"/>
      <c r="AU337" s="705"/>
      <c r="AV337" s="706"/>
      <c r="AW337" s="706"/>
      <c r="AX337" s="706"/>
      <c r="AY337" s="706"/>
      <c r="AZ337" s="707"/>
      <c r="BA337" s="121"/>
      <c r="BB337" s="121"/>
      <c r="BC337" s="121"/>
      <c r="BD337" s="121"/>
    </row>
    <row r="338" spans="1:66" s="120" customFormat="1" ht="13.5" customHeight="1">
      <c r="D338" s="1566"/>
      <c r="E338" s="1482"/>
      <c r="F338" s="1482"/>
      <c r="G338" s="1482"/>
      <c r="H338" s="1482"/>
      <c r="I338" s="1482"/>
      <c r="J338" s="1483"/>
      <c r="K338" s="1659" t="s">
        <v>296</v>
      </c>
      <c r="L338" s="1660"/>
      <c r="M338" s="1660"/>
      <c r="N338" s="1660"/>
      <c r="O338" s="1660"/>
      <c r="P338" s="1660"/>
      <c r="Q338" s="1660"/>
      <c r="R338" s="1660"/>
      <c r="S338" s="1660"/>
      <c r="T338" s="1660"/>
      <c r="U338" s="1660"/>
      <c r="V338" s="1660"/>
      <c r="W338" s="1660"/>
      <c r="X338" s="1660"/>
      <c r="Y338" s="1660"/>
      <c r="Z338" s="1661"/>
      <c r="AA338" s="1646"/>
      <c r="AB338" s="1647"/>
      <c r="AC338" s="1647"/>
      <c r="AD338" s="1647"/>
      <c r="AE338" s="1647"/>
      <c r="AF338" s="1648"/>
      <c r="AG338" s="1655"/>
      <c r="AH338" s="1656"/>
      <c r="AI338" s="1656"/>
      <c r="AJ338" s="1656"/>
      <c r="AK338" s="1656"/>
      <c r="AL338" s="1656"/>
      <c r="AM338" s="1657"/>
      <c r="AN338" s="1655"/>
      <c r="AO338" s="1656"/>
      <c r="AP338" s="1656"/>
      <c r="AQ338" s="1656"/>
      <c r="AR338" s="1656"/>
      <c r="AS338" s="1656"/>
      <c r="AT338" s="1657"/>
      <c r="AU338" s="708"/>
      <c r="AV338" s="709"/>
      <c r="AW338" s="709"/>
      <c r="AX338" s="709"/>
      <c r="AY338" s="709"/>
      <c r="AZ338" s="710"/>
      <c r="BA338" s="121"/>
      <c r="BB338" s="121"/>
      <c r="BC338" s="121"/>
      <c r="BD338" s="121"/>
      <c r="BN338" s="122"/>
    </row>
    <row r="339" spans="1:66" s="118" customFormat="1" ht="14.25" customHeight="1">
      <c r="D339" s="236" t="s">
        <v>350</v>
      </c>
      <c r="E339" s="236"/>
      <c r="F339" s="236"/>
      <c r="G339" s="236"/>
      <c r="H339" s="236"/>
      <c r="I339" s="236"/>
      <c r="J339" s="236"/>
      <c r="K339" s="236"/>
      <c r="L339" s="236"/>
      <c r="M339" s="236"/>
      <c r="N339" s="236"/>
      <c r="O339" s="236"/>
      <c r="P339" s="236"/>
      <c r="Q339" s="236"/>
      <c r="R339" s="236"/>
      <c r="S339" s="236"/>
      <c r="T339" s="236"/>
      <c r="U339" s="236"/>
      <c r="V339" s="236"/>
      <c r="W339" s="236"/>
      <c r="X339" s="236"/>
      <c r="Y339" s="236"/>
      <c r="Z339" s="236"/>
      <c r="AA339" s="236"/>
      <c r="AB339" s="236"/>
      <c r="AC339" s="236"/>
      <c r="AD339" s="236"/>
      <c r="AE339" s="236"/>
      <c r="AF339" s="236"/>
      <c r="AG339" s="236"/>
      <c r="AH339" s="236"/>
      <c r="AI339" s="236"/>
      <c r="AJ339" s="236"/>
      <c r="AK339" s="236"/>
      <c r="AL339" s="236"/>
      <c r="AM339" s="236"/>
      <c r="AN339" s="236"/>
      <c r="AO339" s="236"/>
      <c r="AP339" s="236"/>
      <c r="AQ339" s="236"/>
      <c r="AR339" s="236"/>
      <c r="AS339" s="236"/>
      <c r="AT339" s="236"/>
      <c r="AU339" s="236"/>
      <c r="AV339" s="236"/>
      <c r="AW339" s="236"/>
      <c r="AX339" s="236"/>
      <c r="AY339" s="236"/>
      <c r="AZ339" s="236"/>
      <c r="BA339" s="236"/>
      <c r="BB339" s="236"/>
      <c r="BC339" s="236"/>
      <c r="BD339" s="236"/>
      <c r="BE339" s="236"/>
      <c r="BF339" s="236"/>
    </row>
    <row r="340" spans="1:66" s="118" customFormat="1" ht="14.25" customHeight="1">
      <c r="E340" s="123"/>
      <c r="F340" s="236" t="s">
        <v>333</v>
      </c>
      <c r="G340" s="236"/>
      <c r="H340" s="236"/>
      <c r="I340" s="236"/>
      <c r="J340" s="236"/>
      <c r="K340" s="236"/>
      <c r="L340" s="236"/>
      <c r="M340" s="236"/>
      <c r="N340" s="236"/>
      <c r="O340" s="236"/>
      <c r="P340" s="236"/>
      <c r="Q340" s="236"/>
      <c r="R340" s="236"/>
      <c r="S340" s="236"/>
      <c r="T340" s="236"/>
      <c r="U340" s="236"/>
      <c r="V340" s="236"/>
      <c r="W340" s="236"/>
      <c r="X340" s="236"/>
      <c r="Y340" s="236"/>
      <c r="Z340" s="236"/>
      <c r="AA340" s="236"/>
      <c r="AB340" s="236"/>
      <c r="AC340" s="236"/>
      <c r="AD340" s="236"/>
      <c r="AE340" s="236"/>
      <c r="AF340" s="236"/>
      <c r="AG340" s="236"/>
      <c r="AH340" s="236"/>
      <c r="AI340" s="236"/>
      <c r="AJ340" s="236"/>
      <c r="AK340" s="236"/>
      <c r="AL340" s="236"/>
      <c r="AM340" s="236"/>
      <c r="AN340" s="236"/>
      <c r="AO340" s="236"/>
      <c r="AP340" s="236"/>
      <c r="AQ340" s="236"/>
      <c r="AR340" s="236"/>
      <c r="AS340" s="236"/>
      <c r="AT340" s="236"/>
      <c r="AU340" s="236"/>
      <c r="AV340" s="236"/>
      <c r="AW340" s="236"/>
      <c r="AX340" s="236"/>
      <c r="AY340" s="236"/>
      <c r="AZ340" s="236"/>
      <c r="BA340" s="124"/>
      <c r="BB340" s="124"/>
      <c r="BC340" s="124"/>
      <c r="BD340" s="124"/>
      <c r="BE340" s="124"/>
      <c r="BF340" s="125"/>
    </row>
    <row r="341" spans="1:66" s="118" customFormat="1" ht="14.25" customHeight="1">
      <c r="D341" s="126" t="s">
        <v>335</v>
      </c>
      <c r="E341" s="123"/>
      <c r="F341" s="236" t="s">
        <v>337</v>
      </c>
      <c r="G341" s="236"/>
      <c r="H341" s="236"/>
      <c r="I341" s="236"/>
      <c r="J341" s="236"/>
      <c r="K341" s="236"/>
      <c r="L341" s="236"/>
      <c r="M341" s="236"/>
      <c r="N341" s="236"/>
      <c r="O341" s="236"/>
      <c r="P341" s="236"/>
      <c r="Q341" s="236"/>
      <c r="R341" s="236"/>
      <c r="S341" s="236"/>
      <c r="T341" s="236"/>
      <c r="U341" s="236"/>
      <c r="V341" s="236"/>
      <c r="W341" s="236"/>
      <c r="X341" s="236"/>
      <c r="Y341" s="236"/>
      <c r="Z341" s="236"/>
      <c r="AA341" s="236"/>
      <c r="AB341" s="236"/>
      <c r="AC341" s="236"/>
      <c r="AD341" s="236"/>
      <c r="AE341" s="236"/>
      <c r="AF341" s="236"/>
      <c r="AG341" s="236"/>
      <c r="AH341" s="236"/>
      <c r="AI341" s="236"/>
      <c r="AJ341" s="236"/>
      <c r="AK341" s="236"/>
      <c r="AL341" s="236"/>
      <c r="AM341" s="236"/>
      <c r="AN341" s="236"/>
      <c r="AO341" s="236"/>
      <c r="AP341" s="236"/>
      <c r="AQ341" s="236"/>
      <c r="AR341" s="236"/>
      <c r="AS341" s="236"/>
      <c r="AT341" s="236"/>
      <c r="AU341" s="236"/>
      <c r="AV341" s="236"/>
      <c r="AW341" s="236"/>
      <c r="AX341" s="236"/>
      <c r="AY341" s="236"/>
      <c r="AZ341" s="124"/>
      <c r="BA341" s="124"/>
      <c r="BB341" s="124"/>
      <c r="BC341" s="124"/>
      <c r="BD341" s="124"/>
      <c r="BE341" s="124"/>
      <c r="BF341" s="125"/>
    </row>
    <row r="342" spans="1:66" ht="9" customHeight="1">
      <c r="B342" s="9"/>
      <c r="C342" s="9"/>
      <c r="D342" s="115"/>
      <c r="E342" s="115"/>
      <c r="F342" s="115"/>
      <c r="G342" s="115"/>
      <c r="H342" s="115"/>
      <c r="I342" s="115"/>
      <c r="J342" s="115"/>
      <c r="K342" s="115"/>
      <c r="L342" s="115"/>
      <c r="M342" s="46"/>
      <c r="N342" s="46"/>
      <c r="O342" s="46"/>
      <c r="P342" s="46"/>
      <c r="Q342" s="46"/>
      <c r="R342" s="46"/>
      <c r="S342" s="46"/>
      <c r="T342" s="46"/>
      <c r="U342" s="46"/>
      <c r="V342" s="46"/>
      <c r="W342" s="46"/>
      <c r="X342" s="46"/>
      <c r="Y342" s="46"/>
      <c r="Z342" s="46"/>
      <c r="AA342" s="46"/>
      <c r="AB342" s="46"/>
      <c r="AC342" s="46"/>
      <c r="AD342" s="46"/>
      <c r="AE342" s="46"/>
      <c r="AF342" s="46"/>
      <c r="AG342" s="69"/>
      <c r="AH342" s="69"/>
      <c r="AI342" s="69"/>
      <c r="AJ342" s="69"/>
      <c r="AK342" s="69"/>
      <c r="AL342" s="69"/>
      <c r="AM342" s="69"/>
      <c r="AN342" s="21"/>
      <c r="AO342" s="21"/>
      <c r="AP342" s="21"/>
      <c r="AQ342" s="21"/>
      <c r="AR342" s="21"/>
      <c r="AS342" s="21"/>
      <c r="AT342" s="21"/>
      <c r="AU342" s="21"/>
      <c r="AV342" s="21"/>
      <c r="AW342" s="21"/>
      <c r="AX342" s="21"/>
      <c r="AY342" s="21"/>
      <c r="AZ342" s="21"/>
      <c r="BA342" s="21"/>
      <c r="BB342" s="21"/>
      <c r="BC342" s="21"/>
      <c r="BD342" s="21"/>
      <c r="BE342" s="21"/>
    </row>
    <row r="343" spans="1:66" ht="15" customHeight="1">
      <c r="A343" s="6" t="s">
        <v>244</v>
      </c>
    </row>
    <row r="344" spans="1:66" ht="15" customHeight="1">
      <c r="B344" s="6" t="s">
        <v>78</v>
      </c>
    </row>
    <row r="345" spans="1:66" ht="15" customHeight="1" thickBot="1">
      <c r="C345" s="6" t="s">
        <v>245</v>
      </c>
      <c r="N345" s="9"/>
    </row>
    <row r="346" spans="1:66" s="13" customFormat="1" ht="18" customHeight="1" thickBot="1">
      <c r="D346" s="13" t="s">
        <v>246</v>
      </c>
      <c r="M346" s="71"/>
      <c r="N346" s="1630">
        <v>4</v>
      </c>
      <c r="O346" s="1631"/>
      <c r="P346" s="1632"/>
      <c r="Q346" s="72" t="s">
        <v>247</v>
      </c>
      <c r="R346" s="72"/>
      <c r="S346" s="72"/>
      <c r="V346" s="13" t="s">
        <v>248</v>
      </c>
    </row>
    <row r="347" spans="1:66" s="13" customFormat="1" ht="6" customHeight="1" thickBot="1">
      <c r="M347" s="71"/>
      <c r="N347" s="71"/>
      <c r="O347" s="71"/>
      <c r="P347" s="71"/>
      <c r="Q347" s="72"/>
      <c r="R347" s="72"/>
      <c r="S347" s="72"/>
    </row>
    <row r="348" spans="1:66" s="13" customFormat="1" ht="18" customHeight="1" thickBot="1">
      <c r="C348" s="13" t="s">
        <v>249</v>
      </c>
      <c r="T348" s="1630">
        <v>2</v>
      </c>
      <c r="U348" s="1631"/>
      <c r="V348" s="1632"/>
      <c r="W348" s="72" t="s">
        <v>250</v>
      </c>
      <c r="X348" s="72"/>
      <c r="Y348" s="72"/>
      <c r="Z348" s="13" t="s">
        <v>251</v>
      </c>
    </row>
    <row r="349" spans="1:66" s="13" customFormat="1" ht="8.25" customHeight="1">
      <c r="T349" s="73"/>
      <c r="U349" s="73"/>
      <c r="V349" s="73"/>
      <c r="W349" s="72"/>
      <c r="X349" s="72"/>
      <c r="Y349" s="72"/>
    </row>
    <row r="350" spans="1:66" ht="15" customHeight="1">
      <c r="C350" s="6" t="s">
        <v>252</v>
      </c>
      <c r="N350" s="9"/>
    </row>
    <row r="351" spans="1:66" ht="15" customHeight="1">
      <c r="D351" s="6" t="s">
        <v>253</v>
      </c>
    </row>
    <row r="352" spans="1:66" ht="15" customHeight="1">
      <c r="B352" s="6" t="s">
        <v>347</v>
      </c>
    </row>
    <row r="353" spans="2:57" ht="14.25" customHeight="1">
      <c r="B353" s="9"/>
      <c r="C353" s="45"/>
      <c r="D353" s="280" t="s">
        <v>22</v>
      </c>
      <c r="E353" s="566"/>
      <c r="F353" s="566"/>
      <c r="G353" s="566"/>
      <c r="H353" s="566"/>
      <c r="I353" s="566"/>
      <c r="J353" s="566"/>
      <c r="K353" s="566"/>
      <c r="L353" s="566"/>
      <c r="M353" s="566"/>
      <c r="N353" s="566"/>
      <c r="O353" s="794"/>
      <c r="P353" s="250" t="s">
        <v>254</v>
      </c>
      <c r="Q353" s="250"/>
      <c r="R353" s="250"/>
      <c r="S353" s="250"/>
      <c r="T353" s="250"/>
      <c r="U353" s="250"/>
      <c r="V353" s="250"/>
      <c r="W353" s="250"/>
      <c r="X353" s="250"/>
      <c r="Y353" s="250"/>
      <c r="Z353" s="250"/>
      <c r="AA353" s="250"/>
      <c r="AB353" s="250"/>
      <c r="AC353" s="250"/>
      <c r="AD353" s="250"/>
      <c r="AE353" s="250"/>
      <c r="AF353" s="290"/>
      <c r="AG353" s="1026" t="s">
        <v>26</v>
      </c>
      <c r="AH353" s="286"/>
      <c r="AI353" s="286"/>
      <c r="AJ353" s="286"/>
      <c r="AK353" s="286"/>
      <c r="AL353" s="286"/>
      <c r="AM353" s="281"/>
      <c r="AN353" s="732" t="s">
        <v>27</v>
      </c>
      <c r="AO353" s="801"/>
      <c r="AP353" s="801"/>
      <c r="AQ353" s="801"/>
      <c r="AR353" s="801"/>
      <c r="AS353" s="802"/>
      <c r="AT353" s="916" t="s">
        <v>28</v>
      </c>
      <c r="AU353" s="917"/>
      <c r="AV353" s="917"/>
      <c r="AW353" s="917"/>
      <c r="AX353" s="917"/>
      <c r="AY353" s="918"/>
      <c r="AZ353" s="732" t="s">
        <v>29</v>
      </c>
      <c r="BA353" s="925"/>
      <c r="BB353" s="925"/>
      <c r="BC353" s="925"/>
      <c r="BD353" s="925"/>
      <c r="BE353" s="926"/>
    </row>
    <row r="354" spans="2:57" ht="14.25" customHeight="1">
      <c r="B354" s="9"/>
      <c r="C354" s="45"/>
      <c r="D354" s="568"/>
      <c r="E354" s="468"/>
      <c r="F354" s="468"/>
      <c r="G354" s="468"/>
      <c r="H354" s="468"/>
      <c r="I354" s="468"/>
      <c r="J354" s="468"/>
      <c r="K354" s="468"/>
      <c r="L354" s="468"/>
      <c r="M354" s="468"/>
      <c r="N354" s="468"/>
      <c r="O354" s="469"/>
      <c r="P354" s="231"/>
      <c r="Q354" s="231"/>
      <c r="R354" s="231"/>
      <c r="S354" s="231"/>
      <c r="T354" s="231"/>
      <c r="U354" s="231"/>
      <c r="V354" s="231"/>
      <c r="W354" s="231"/>
      <c r="X354" s="231"/>
      <c r="Y354" s="231"/>
      <c r="Z354" s="231"/>
      <c r="AA354" s="231"/>
      <c r="AB354" s="231"/>
      <c r="AC354" s="231"/>
      <c r="AD354" s="231"/>
      <c r="AE354" s="231"/>
      <c r="AF354" s="232"/>
      <c r="AG354" s="282"/>
      <c r="AH354" s="287"/>
      <c r="AI354" s="287"/>
      <c r="AJ354" s="287"/>
      <c r="AK354" s="287"/>
      <c r="AL354" s="287"/>
      <c r="AM354" s="283"/>
      <c r="AN354" s="803"/>
      <c r="AO354" s="346"/>
      <c r="AP354" s="346"/>
      <c r="AQ354" s="346"/>
      <c r="AR354" s="346"/>
      <c r="AS354" s="347"/>
      <c r="AT354" s="919"/>
      <c r="AU354" s="920"/>
      <c r="AV354" s="920"/>
      <c r="AW354" s="920"/>
      <c r="AX354" s="920"/>
      <c r="AY354" s="921"/>
      <c r="AZ354" s="927"/>
      <c r="BA354" s="928"/>
      <c r="BB354" s="928"/>
      <c r="BC354" s="928"/>
      <c r="BD354" s="928"/>
      <c r="BE354" s="929"/>
    </row>
    <row r="355" spans="2:57" ht="14.25" customHeight="1">
      <c r="B355" s="9"/>
      <c r="C355" s="45"/>
      <c r="D355" s="795"/>
      <c r="E355" s="796"/>
      <c r="F355" s="796"/>
      <c r="G355" s="796"/>
      <c r="H355" s="796"/>
      <c r="I355" s="796"/>
      <c r="J355" s="796"/>
      <c r="K355" s="796"/>
      <c r="L355" s="796"/>
      <c r="M355" s="796"/>
      <c r="N355" s="796"/>
      <c r="O355" s="797"/>
      <c r="P355" s="251"/>
      <c r="Q355" s="251"/>
      <c r="R355" s="251"/>
      <c r="S355" s="251"/>
      <c r="T355" s="251"/>
      <c r="U355" s="251"/>
      <c r="V355" s="251"/>
      <c r="W355" s="251"/>
      <c r="X355" s="251"/>
      <c r="Y355" s="251"/>
      <c r="Z355" s="251"/>
      <c r="AA355" s="251"/>
      <c r="AB355" s="251"/>
      <c r="AC355" s="251"/>
      <c r="AD355" s="251"/>
      <c r="AE355" s="251"/>
      <c r="AF355" s="393"/>
      <c r="AG355" s="540"/>
      <c r="AH355" s="829"/>
      <c r="AI355" s="829"/>
      <c r="AJ355" s="829"/>
      <c r="AK355" s="829"/>
      <c r="AL355" s="829"/>
      <c r="AM355" s="431"/>
      <c r="AN355" s="804"/>
      <c r="AO355" s="805"/>
      <c r="AP355" s="805"/>
      <c r="AQ355" s="805"/>
      <c r="AR355" s="805"/>
      <c r="AS355" s="806"/>
      <c r="AT355" s="922"/>
      <c r="AU355" s="923"/>
      <c r="AV355" s="923"/>
      <c r="AW355" s="923"/>
      <c r="AX355" s="923"/>
      <c r="AY355" s="924"/>
      <c r="AZ355" s="930"/>
      <c r="BA355" s="931"/>
      <c r="BB355" s="931"/>
      <c r="BC355" s="931"/>
      <c r="BD355" s="931"/>
      <c r="BE355" s="932"/>
    </row>
    <row r="356" spans="2:57" ht="14.25" customHeight="1">
      <c r="B356" s="9"/>
      <c r="C356" s="45"/>
      <c r="D356" s="1236"/>
      <c r="E356" s="1237"/>
      <c r="F356" s="1237"/>
      <c r="G356" s="1237"/>
      <c r="H356" s="1237"/>
      <c r="I356" s="1237"/>
      <c r="J356" s="1237"/>
      <c r="K356" s="1237"/>
      <c r="L356" s="1237"/>
      <c r="M356" s="1237"/>
      <c r="N356" s="1237"/>
      <c r="O356" s="1238"/>
      <c r="P356" s="1245" t="s">
        <v>235</v>
      </c>
      <c r="Q356" s="1246"/>
      <c r="R356" s="1246"/>
      <c r="S356" s="1246"/>
      <c r="T356" s="1246"/>
      <c r="U356" s="1246"/>
      <c r="V356" s="1246"/>
      <c r="W356" s="1246"/>
      <c r="X356" s="1246"/>
      <c r="Y356" s="1246"/>
      <c r="Z356" s="1246"/>
      <c r="AA356" s="1246"/>
      <c r="AB356" s="1246"/>
      <c r="AC356" s="1246"/>
      <c r="AD356" s="1246"/>
      <c r="AE356" s="1246"/>
      <c r="AF356" s="1247"/>
      <c r="AG356" s="1251" t="s">
        <v>195</v>
      </c>
      <c r="AH356" s="1252"/>
      <c r="AI356" s="1252"/>
      <c r="AJ356" s="1252"/>
      <c r="AK356" s="1252"/>
      <c r="AL356" s="1252"/>
      <c r="AM356" s="1253"/>
      <c r="AN356" s="1260">
        <v>8</v>
      </c>
      <c r="AO356" s="1261"/>
      <c r="AP356" s="1261"/>
      <c r="AQ356" s="1261"/>
      <c r="AR356" s="1261"/>
      <c r="AS356" s="1262"/>
      <c r="AT356" s="1266">
        <v>20</v>
      </c>
      <c r="AU356" s="1267"/>
      <c r="AV356" s="1267"/>
      <c r="AW356" s="1267"/>
      <c r="AX356" s="1267"/>
      <c r="AY356" s="1268"/>
      <c r="AZ356" s="1272">
        <f>AN356*AT356</f>
        <v>160</v>
      </c>
      <c r="BA356" s="1273"/>
      <c r="BB356" s="1273"/>
      <c r="BC356" s="1273"/>
      <c r="BD356" s="1273"/>
      <c r="BE356" s="1274"/>
    </row>
    <row r="357" spans="2:57" ht="14.25" customHeight="1">
      <c r="B357" s="9"/>
      <c r="C357" s="45"/>
      <c r="D357" s="1239"/>
      <c r="E357" s="1240"/>
      <c r="F357" s="1240"/>
      <c r="G357" s="1240"/>
      <c r="H357" s="1240"/>
      <c r="I357" s="1240"/>
      <c r="J357" s="1240"/>
      <c r="K357" s="1240"/>
      <c r="L357" s="1240"/>
      <c r="M357" s="1240"/>
      <c r="N357" s="1240"/>
      <c r="O357" s="1241"/>
      <c r="P357" s="1248"/>
      <c r="Q357" s="1249"/>
      <c r="R357" s="1249"/>
      <c r="S357" s="1249"/>
      <c r="T357" s="1249"/>
      <c r="U357" s="1249"/>
      <c r="V357" s="1249"/>
      <c r="W357" s="1249"/>
      <c r="X357" s="1249"/>
      <c r="Y357" s="1249"/>
      <c r="Z357" s="1249"/>
      <c r="AA357" s="1249"/>
      <c r="AB357" s="1249"/>
      <c r="AC357" s="1249"/>
      <c r="AD357" s="1249"/>
      <c r="AE357" s="1249"/>
      <c r="AF357" s="1250"/>
      <c r="AG357" s="1254"/>
      <c r="AH357" s="1255"/>
      <c r="AI357" s="1255"/>
      <c r="AJ357" s="1255"/>
      <c r="AK357" s="1255"/>
      <c r="AL357" s="1255"/>
      <c r="AM357" s="1256"/>
      <c r="AN357" s="1263"/>
      <c r="AO357" s="1264"/>
      <c r="AP357" s="1264"/>
      <c r="AQ357" s="1264"/>
      <c r="AR357" s="1264"/>
      <c r="AS357" s="1265"/>
      <c r="AT357" s="1269"/>
      <c r="AU357" s="1270"/>
      <c r="AV357" s="1270"/>
      <c r="AW357" s="1270"/>
      <c r="AX357" s="1270"/>
      <c r="AY357" s="1271"/>
      <c r="AZ357" s="1275"/>
      <c r="BA357" s="1276"/>
      <c r="BB357" s="1276"/>
      <c r="BC357" s="1276"/>
      <c r="BD357" s="1276"/>
      <c r="BE357" s="1277"/>
    </row>
    <row r="358" spans="2:57" ht="14.25" customHeight="1">
      <c r="B358" s="9"/>
      <c r="C358" s="45"/>
      <c r="D358" s="1242"/>
      <c r="E358" s="1243"/>
      <c r="F358" s="1243"/>
      <c r="G358" s="1243"/>
      <c r="H358" s="1243"/>
      <c r="I358" s="1243"/>
      <c r="J358" s="1243"/>
      <c r="K358" s="1243"/>
      <c r="L358" s="1243"/>
      <c r="M358" s="1243"/>
      <c r="N358" s="1243"/>
      <c r="O358" s="1244"/>
      <c r="P358" s="1278" t="s">
        <v>356</v>
      </c>
      <c r="Q358" s="1279"/>
      <c r="R358" s="1279"/>
      <c r="S358" s="1279"/>
      <c r="T358" s="1279"/>
      <c r="U358" s="1279"/>
      <c r="V358" s="1279"/>
      <c r="W358" s="1279"/>
      <c r="X358" s="1279"/>
      <c r="Y358" s="1279"/>
      <c r="Z358" s="1279"/>
      <c r="AA358" s="1279"/>
      <c r="AB358" s="1279"/>
      <c r="AC358" s="1279"/>
      <c r="AD358" s="1279"/>
      <c r="AE358" s="1279"/>
      <c r="AF358" s="1280"/>
      <c r="AG358" s="1257"/>
      <c r="AH358" s="1258"/>
      <c r="AI358" s="1258"/>
      <c r="AJ358" s="1258"/>
      <c r="AK358" s="1258"/>
      <c r="AL358" s="1258"/>
      <c r="AM358" s="1259"/>
      <c r="AN358" s="1263"/>
      <c r="AO358" s="1264"/>
      <c r="AP358" s="1264"/>
      <c r="AQ358" s="1264"/>
      <c r="AR358" s="1264"/>
      <c r="AS358" s="1265"/>
      <c r="AT358" s="1269"/>
      <c r="AU358" s="1270"/>
      <c r="AV358" s="1270"/>
      <c r="AW358" s="1270"/>
      <c r="AX358" s="1270"/>
      <c r="AY358" s="1271"/>
      <c r="AZ358" s="1275"/>
      <c r="BA358" s="1276"/>
      <c r="BB358" s="1276"/>
      <c r="BC358" s="1276"/>
      <c r="BD358" s="1276"/>
      <c r="BE358" s="1277"/>
    </row>
    <row r="359" spans="2:57" ht="14.25" customHeight="1">
      <c r="B359" s="9"/>
      <c r="C359" s="45"/>
      <c r="D359" s="1236"/>
      <c r="E359" s="1237"/>
      <c r="F359" s="1237"/>
      <c r="G359" s="1237"/>
      <c r="H359" s="1237"/>
      <c r="I359" s="1237"/>
      <c r="J359" s="1237"/>
      <c r="K359" s="1237"/>
      <c r="L359" s="1237"/>
      <c r="M359" s="1237"/>
      <c r="N359" s="1237"/>
      <c r="O359" s="1238"/>
      <c r="P359" s="1245" t="s">
        <v>235</v>
      </c>
      <c r="Q359" s="1246"/>
      <c r="R359" s="1246"/>
      <c r="S359" s="1246"/>
      <c r="T359" s="1246"/>
      <c r="U359" s="1246"/>
      <c r="V359" s="1246"/>
      <c r="W359" s="1246"/>
      <c r="X359" s="1246"/>
      <c r="Y359" s="1246"/>
      <c r="Z359" s="1246"/>
      <c r="AA359" s="1246"/>
      <c r="AB359" s="1246"/>
      <c r="AC359" s="1246"/>
      <c r="AD359" s="1246"/>
      <c r="AE359" s="1246"/>
      <c r="AF359" s="1247"/>
      <c r="AG359" s="1251" t="s">
        <v>195</v>
      </c>
      <c r="AH359" s="1252"/>
      <c r="AI359" s="1252"/>
      <c r="AJ359" s="1252"/>
      <c r="AK359" s="1252"/>
      <c r="AL359" s="1252"/>
      <c r="AM359" s="1253"/>
      <c r="AN359" s="1260">
        <v>5</v>
      </c>
      <c r="AO359" s="1261"/>
      <c r="AP359" s="1261"/>
      <c r="AQ359" s="1261"/>
      <c r="AR359" s="1261"/>
      <c r="AS359" s="1262"/>
      <c r="AT359" s="1266">
        <v>20</v>
      </c>
      <c r="AU359" s="1267"/>
      <c r="AV359" s="1267"/>
      <c r="AW359" s="1267"/>
      <c r="AX359" s="1267"/>
      <c r="AY359" s="1268"/>
      <c r="AZ359" s="1272">
        <f>AN359*AT359</f>
        <v>100</v>
      </c>
      <c r="BA359" s="1273"/>
      <c r="BB359" s="1273"/>
      <c r="BC359" s="1273"/>
      <c r="BD359" s="1273"/>
      <c r="BE359" s="1274"/>
    </row>
    <row r="360" spans="2:57" ht="14.25" customHeight="1">
      <c r="B360" s="9"/>
      <c r="C360" s="45"/>
      <c r="D360" s="1239"/>
      <c r="E360" s="1240"/>
      <c r="F360" s="1240"/>
      <c r="G360" s="1240"/>
      <c r="H360" s="1240"/>
      <c r="I360" s="1240"/>
      <c r="J360" s="1240"/>
      <c r="K360" s="1240"/>
      <c r="L360" s="1240"/>
      <c r="M360" s="1240"/>
      <c r="N360" s="1240"/>
      <c r="O360" s="1241"/>
      <c r="P360" s="1248"/>
      <c r="Q360" s="1249"/>
      <c r="R360" s="1249"/>
      <c r="S360" s="1249"/>
      <c r="T360" s="1249"/>
      <c r="U360" s="1249"/>
      <c r="V360" s="1249"/>
      <c r="W360" s="1249"/>
      <c r="X360" s="1249"/>
      <c r="Y360" s="1249"/>
      <c r="Z360" s="1249"/>
      <c r="AA360" s="1249"/>
      <c r="AB360" s="1249"/>
      <c r="AC360" s="1249"/>
      <c r="AD360" s="1249"/>
      <c r="AE360" s="1249"/>
      <c r="AF360" s="1250"/>
      <c r="AG360" s="1254"/>
      <c r="AH360" s="1255"/>
      <c r="AI360" s="1255"/>
      <c r="AJ360" s="1255"/>
      <c r="AK360" s="1255"/>
      <c r="AL360" s="1255"/>
      <c r="AM360" s="1256"/>
      <c r="AN360" s="1263"/>
      <c r="AO360" s="1264"/>
      <c r="AP360" s="1264"/>
      <c r="AQ360" s="1264"/>
      <c r="AR360" s="1264"/>
      <c r="AS360" s="1265"/>
      <c r="AT360" s="1269"/>
      <c r="AU360" s="1270"/>
      <c r="AV360" s="1270"/>
      <c r="AW360" s="1270"/>
      <c r="AX360" s="1270"/>
      <c r="AY360" s="1271"/>
      <c r="AZ360" s="1275"/>
      <c r="BA360" s="1276"/>
      <c r="BB360" s="1276"/>
      <c r="BC360" s="1276"/>
      <c r="BD360" s="1276"/>
      <c r="BE360" s="1277"/>
    </row>
    <row r="361" spans="2:57" ht="14.25" customHeight="1">
      <c r="B361" s="9"/>
      <c r="C361" s="45"/>
      <c r="D361" s="1242"/>
      <c r="E361" s="1243"/>
      <c r="F361" s="1243"/>
      <c r="G361" s="1243"/>
      <c r="H361" s="1243"/>
      <c r="I361" s="1243"/>
      <c r="J361" s="1243"/>
      <c r="K361" s="1243"/>
      <c r="L361" s="1243"/>
      <c r="M361" s="1243"/>
      <c r="N361" s="1243"/>
      <c r="O361" s="1244"/>
      <c r="P361" s="1278" t="s">
        <v>255</v>
      </c>
      <c r="Q361" s="1279"/>
      <c r="R361" s="1279"/>
      <c r="S361" s="1279"/>
      <c r="T361" s="1279"/>
      <c r="U361" s="1279"/>
      <c r="V361" s="1279"/>
      <c r="W361" s="1279"/>
      <c r="X361" s="1279"/>
      <c r="Y361" s="1279"/>
      <c r="Z361" s="1279"/>
      <c r="AA361" s="1279"/>
      <c r="AB361" s="1279"/>
      <c r="AC361" s="1279"/>
      <c r="AD361" s="1279"/>
      <c r="AE361" s="1279"/>
      <c r="AF361" s="1280"/>
      <c r="AG361" s="1257"/>
      <c r="AH361" s="1258"/>
      <c r="AI361" s="1258"/>
      <c r="AJ361" s="1258"/>
      <c r="AK361" s="1258"/>
      <c r="AL361" s="1258"/>
      <c r="AM361" s="1259"/>
      <c r="AN361" s="1263"/>
      <c r="AO361" s="1264"/>
      <c r="AP361" s="1264"/>
      <c r="AQ361" s="1264"/>
      <c r="AR361" s="1264"/>
      <c r="AS361" s="1265"/>
      <c r="AT361" s="1269"/>
      <c r="AU361" s="1270"/>
      <c r="AV361" s="1270"/>
      <c r="AW361" s="1270"/>
      <c r="AX361" s="1270"/>
      <c r="AY361" s="1271"/>
      <c r="AZ361" s="1275"/>
      <c r="BA361" s="1276"/>
      <c r="BB361" s="1276"/>
      <c r="BC361" s="1276"/>
      <c r="BD361" s="1276"/>
      <c r="BE361" s="1277"/>
    </row>
    <row r="362" spans="2:57" ht="15" customHeight="1">
      <c r="D362" s="1236"/>
      <c r="E362" s="1237"/>
      <c r="F362" s="1237"/>
      <c r="G362" s="1237"/>
      <c r="H362" s="1237"/>
      <c r="I362" s="1237"/>
      <c r="J362" s="1237"/>
      <c r="K362" s="1237"/>
      <c r="L362" s="1237"/>
      <c r="M362" s="1237"/>
      <c r="N362" s="1237"/>
      <c r="O362" s="1238"/>
      <c r="P362" s="1245" t="s">
        <v>256</v>
      </c>
      <c r="Q362" s="1246"/>
      <c r="R362" s="1246"/>
      <c r="S362" s="1246"/>
      <c r="T362" s="1246"/>
      <c r="U362" s="1246"/>
      <c r="V362" s="1246"/>
      <c r="W362" s="1246"/>
      <c r="X362" s="1246"/>
      <c r="Y362" s="1246"/>
      <c r="Z362" s="1246"/>
      <c r="AA362" s="1246"/>
      <c r="AB362" s="1246"/>
      <c r="AC362" s="1246"/>
      <c r="AD362" s="1246"/>
      <c r="AE362" s="1246"/>
      <c r="AF362" s="1247"/>
      <c r="AG362" s="1251" t="s">
        <v>257</v>
      </c>
      <c r="AH362" s="1252"/>
      <c r="AI362" s="1252"/>
      <c r="AJ362" s="1252"/>
      <c r="AK362" s="1252"/>
      <c r="AL362" s="1252"/>
      <c r="AM362" s="1253"/>
      <c r="AN362" s="1260">
        <v>8</v>
      </c>
      <c r="AO362" s="1261"/>
      <c r="AP362" s="1261"/>
      <c r="AQ362" s="1261"/>
      <c r="AR362" s="1261"/>
      <c r="AS362" s="1262"/>
      <c r="AT362" s="1266">
        <v>20</v>
      </c>
      <c r="AU362" s="1267"/>
      <c r="AV362" s="1267"/>
      <c r="AW362" s="1267"/>
      <c r="AX362" s="1267"/>
      <c r="AY362" s="1268"/>
      <c r="AZ362" s="1272">
        <f>AN362*AT362</f>
        <v>160</v>
      </c>
      <c r="BA362" s="1273"/>
      <c r="BB362" s="1273"/>
      <c r="BC362" s="1273"/>
      <c r="BD362" s="1273"/>
      <c r="BE362" s="1274"/>
    </row>
    <row r="363" spans="2:57" ht="15" customHeight="1">
      <c r="D363" s="1239"/>
      <c r="E363" s="1240"/>
      <c r="F363" s="1240"/>
      <c r="G363" s="1240"/>
      <c r="H363" s="1240"/>
      <c r="I363" s="1240"/>
      <c r="J363" s="1240"/>
      <c r="K363" s="1240"/>
      <c r="L363" s="1240"/>
      <c r="M363" s="1240"/>
      <c r="N363" s="1240"/>
      <c r="O363" s="1241"/>
      <c r="P363" s="1248"/>
      <c r="Q363" s="1249"/>
      <c r="R363" s="1249"/>
      <c r="S363" s="1249"/>
      <c r="T363" s="1249"/>
      <c r="U363" s="1249"/>
      <c r="V363" s="1249"/>
      <c r="W363" s="1249"/>
      <c r="X363" s="1249"/>
      <c r="Y363" s="1249"/>
      <c r="Z363" s="1249"/>
      <c r="AA363" s="1249"/>
      <c r="AB363" s="1249"/>
      <c r="AC363" s="1249"/>
      <c r="AD363" s="1249"/>
      <c r="AE363" s="1249"/>
      <c r="AF363" s="1250"/>
      <c r="AG363" s="1254"/>
      <c r="AH363" s="1255"/>
      <c r="AI363" s="1255"/>
      <c r="AJ363" s="1255"/>
      <c r="AK363" s="1255"/>
      <c r="AL363" s="1255"/>
      <c r="AM363" s="1256"/>
      <c r="AN363" s="1263"/>
      <c r="AO363" s="1264"/>
      <c r="AP363" s="1264"/>
      <c r="AQ363" s="1264"/>
      <c r="AR363" s="1264"/>
      <c r="AS363" s="1265"/>
      <c r="AT363" s="1269"/>
      <c r="AU363" s="1270"/>
      <c r="AV363" s="1270"/>
      <c r="AW363" s="1270"/>
      <c r="AX363" s="1270"/>
      <c r="AY363" s="1271"/>
      <c r="AZ363" s="1275"/>
      <c r="BA363" s="1276"/>
      <c r="BB363" s="1276"/>
      <c r="BC363" s="1276"/>
      <c r="BD363" s="1276"/>
      <c r="BE363" s="1277"/>
    </row>
    <row r="364" spans="2:57" ht="15" customHeight="1">
      <c r="D364" s="1242"/>
      <c r="E364" s="1243"/>
      <c r="F364" s="1243"/>
      <c r="G364" s="1243"/>
      <c r="H364" s="1243"/>
      <c r="I364" s="1243"/>
      <c r="J364" s="1243"/>
      <c r="K364" s="1243"/>
      <c r="L364" s="1243"/>
      <c r="M364" s="1243"/>
      <c r="N364" s="1243"/>
      <c r="O364" s="1244"/>
      <c r="P364" s="1278" t="s">
        <v>356</v>
      </c>
      <c r="Q364" s="1279"/>
      <c r="R364" s="1279"/>
      <c r="S364" s="1279"/>
      <c r="T364" s="1279"/>
      <c r="U364" s="1279"/>
      <c r="V364" s="1279"/>
      <c r="W364" s="1279"/>
      <c r="X364" s="1279"/>
      <c r="Y364" s="1279"/>
      <c r="Z364" s="1279"/>
      <c r="AA364" s="1279"/>
      <c r="AB364" s="1279"/>
      <c r="AC364" s="1279"/>
      <c r="AD364" s="1279"/>
      <c r="AE364" s="1279"/>
      <c r="AF364" s="1280"/>
      <c r="AG364" s="1257"/>
      <c r="AH364" s="1258"/>
      <c r="AI364" s="1258"/>
      <c r="AJ364" s="1258"/>
      <c r="AK364" s="1258"/>
      <c r="AL364" s="1258"/>
      <c r="AM364" s="1259"/>
      <c r="AN364" s="1263"/>
      <c r="AO364" s="1264"/>
      <c r="AP364" s="1264"/>
      <c r="AQ364" s="1264"/>
      <c r="AR364" s="1264"/>
      <c r="AS364" s="1265"/>
      <c r="AT364" s="1269"/>
      <c r="AU364" s="1270"/>
      <c r="AV364" s="1270"/>
      <c r="AW364" s="1270"/>
      <c r="AX364" s="1270"/>
      <c r="AY364" s="1271"/>
      <c r="AZ364" s="1275"/>
      <c r="BA364" s="1276"/>
      <c r="BB364" s="1276"/>
      <c r="BC364" s="1276"/>
      <c r="BD364" s="1276"/>
      <c r="BE364" s="1277"/>
    </row>
    <row r="365" spans="2:57" ht="15" customHeight="1">
      <c r="D365" s="1236"/>
      <c r="E365" s="1237"/>
      <c r="F365" s="1237"/>
      <c r="G365" s="1237"/>
      <c r="H365" s="1237"/>
      <c r="I365" s="1237"/>
      <c r="J365" s="1237"/>
      <c r="K365" s="1237"/>
      <c r="L365" s="1237"/>
      <c r="M365" s="1237"/>
      <c r="N365" s="1237"/>
      <c r="O365" s="1238"/>
      <c r="P365" s="1245"/>
      <c r="Q365" s="1246"/>
      <c r="R365" s="1246"/>
      <c r="S365" s="1246"/>
      <c r="T365" s="1246"/>
      <c r="U365" s="1246"/>
      <c r="V365" s="1246"/>
      <c r="W365" s="1246"/>
      <c r="X365" s="1246"/>
      <c r="Y365" s="1246"/>
      <c r="Z365" s="1246"/>
      <c r="AA365" s="1246"/>
      <c r="AB365" s="1246"/>
      <c r="AC365" s="1246"/>
      <c r="AD365" s="1246"/>
      <c r="AE365" s="1246"/>
      <c r="AF365" s="1247"/>
      <c r="AG365" s="190"/>
      <c r="AH365" s="191"/>
      <c r="AI365" s="191"/>
      <c r="AJ365" s="191"/>
      <c r="AK365" s="191"/>
      <c r="AL365" s="191"/>
      <c r="AM365" s="192"/>
      <c r="AN365" s="1662"/>
      <c r="AO365" s="1663"/>
      <c r="AP365" s="1663"/>
      <c r="AQ365" s="1663"/>
      <c r="AR365" s="1663"/>
      <c r="AS365" s="1664"/>
      <c r="AT365" s="1266"/>
      <c r="AU365" s="1267"/>
      <c r="AV365" s="1267"/>
      <c r="AW365" s="1267"/>
      <c r="AX365" s="1267"/>
      <c r="AY365" s="1268"/>
      <c r="AZ365" s="1272">
        <f>AN365*AT365</f>
        <v>0</v>
      </c>
      <c r="BA365" s="1273"/>
      <c r="BB365" s="1273"/>
      <c r="BC365" s="1273"/>
      <c r="BD365" s="1273"/>
      <c r="BE365" s="1274"/>
    </row>
    <row r="366" spans="2:57" ht="15" customHeight="1">
      <c r="D366" s="1239"/>
      <c r="E366" s="1240"/>
      <c r="F366" s="1240"/>
      <c r="G366" s="1240"/>
      <c r="H366" s="1240"/>
      <c r="I366" s="1240"/>
      <c r="J366" s="1240"/>
      <c r="K366" s="1240"/>
      <c r="L366" s="1240"/>
      <c r="M366" s="1240"/>
      <c r="N366" s="1240"/>
      <c r="O366" s="1241"/>
      <c r="P366" s="1248"/>
      <c r="Q366" s="1249"/>
      <c r="R366" s="1249"/>
      <c r="S366" s="1249"/>
      <c r="T366" s="1249"/>
      <c r="U366" s="1249"/>
      <c r="V366" s="1249"/>
      <c r="W366" s="1249"/>
      <c r="X366" s="1249"/>
      <c r="Y366" s="1249"/>
      <c r="Z366" s="1249"/>
      <c r="AA366" s="1249"/>
      <c r="AB366" s="1249"/>
      <c r="AC366" s="1249"/>
      <c r="AD366" s="1249"/>
      <c r="AE366" s="1249"/>
      <c r="AF366" s="1250"/>
      <c r="AG366" s="205"/>
      <c r="AH366" s="206"/>
      <c r="AI366" s="206"/>
      <c r="AJ366" s="206"/>
      <c r="AK366" s="206"/>
      <c r="AL366" s="206"/>
      <c r="AM366" s="207"/>
      <c r="AN366" s="1665"/>
      <c r="AO366" s="1666"/>
      <c r="AP366" s="1666"/>
      <c r="AQ366" s="1666"/>
      <c r="AR366" s="1666"/>
      <c r="AS366" s="1667"/>
      <c r="AT366" s="1269"/>
      <c r="AU366" s="1668"/>
      <c r="AV366" s="1668"/>
      <c r="AW366" s="1668"/>
      <c r="AX366" s="1668"/>
      <c r="AY366" s="1271"/>
      <c r="AZ366" s="1275"/>
      <c r="BA366" s="1276"/>
      <c r="BB366" s="1276"/>
      <c r="BC366" s="1276"/>
      <c r="BD366" s="1276"/>
      <c r="BE366" s="1277"/>
    </row>
    <row r="367" spans="2:57" ht="15" customHeight="1">
      <c r="D367" s="1242"/>
      <c r="E367" s="1243"/>
      <c r="F367" s="1243"/>
      <c r="G367" s="1243"/>
      <c r="H367" s="1243"/>
      <c r="I367" s="1243"/>
      <c r="J367" s="1243"/>
      <c r="K367" s="1243"/>
      <c r="L367" s="1243"/>
      <c r="M367" s="1243"/>
      <c r="N367" s="1243"/>
      <c r="O367" s="1244"/>
      <c r="P367" s="1278" t="s">
        <v>258</v>
      </c>
      <c r="Q367" s="1279"/>
      <c r="R367" s="1279"/>
      <c r="S367" s="1279"/>
      <c r="T367" s="1279"/>
      <c r="U367" s="1279"/>
      <c r="V367" s="1279"/>
      <c r="W367" s="1279"/>
      <c r="X367" s="1279"/>
      <c r="Y367" s="1279"/>
      <c r="Z367" s="1279"/>
      <c r="AA367" s="1279"/>
      <c r="AB367" s="1279"/>
      <c r="AC367" s="1279"/>
      <c r="AD367" s="1279"/>
      <c r="AE367" s="1279"/>
      <c r="AF367" s="1280"/>
      <c r="AG367" s="495"/>
      <c r="AH367" s="330"/>
      <c r="AI367" s="330"/>
      <c r="AJ367" s="330"/>
      <c r="AK367" s="330"/>
      <c r="AL367" s="330"/>
      <c r="AM367" s="323"/>
      <c r="AN367" s="1665"/>
      <c r="AO367" s="1666"/>
      <c r="AP367" s="1666"/>
      <c r="AQ367" s="1666"/>
      <c r="AR367" s="1666"/>
      <c r="AS367" s="1667"/>
      <c r="AT367" s="1269"/>
      <c r="AU367" s="1668"/>
      <c r="AV367" s="1668"/>
      <c r="AW367" s="1668"/>
      <c r="AX367" s="1668"/>
      <c r="AY367" s="1271"/>
      <c r="AZ367" s="1275"/>
      <c r="BA367" s="1276"/>
      <c r="BB367" s="1276"/>
      <c r="BC367" s="1276"/>
      <c r="BD367" s="1276"/>
      <c r="BE367" s="1277"/>
    </row>
    <row r="368" spans="2:57" ht="15" customHeight="1">
      <c r="D368" s="1236"/>
      <c r="E368" s="1237"/>
      <c r="F368" s="1237"/>
      <c r="G368" s="1237"/>
      <c r="H368" s="1237"/>
      <c r="I368" s="1237"/>
      <c r="J368" s="1237"/>
      <c r="K368" s="1237"/>
      <c r="L368" s="1237"/>
      <c r="M368" s="1237"/>
      <c r="N368" s="1237"/>
      <c r="O368" s="1238"/>
      <c r="P368" s="1245"/>
      <c r="Q368" s="1246"/>
      <c r="R368" s="1246"/>
      <c r="S368" s="1246"/>
      <c r="T368" s="1246"/>
      <c r="U368" s="1246"/>
      <c r="V368" s="1246"/>
      <c r="W368" s="1246"/>
      <c r="X368" s="1246"/>
      <c r="Y368" s="1246"/>
      <c r="Z368" s="1246"/>
      <c r="AA368" s="1246"/>
      <c r="AB368" s="1246"/>
      <c r="AC368" s="1246"/>
      <c r="AD368" s="1246"/>
      <c r="AE368" s="1246"/>
      <c r="AF368" s="1247"/>
      <c r="AG368" s="190"/>
      <c r="AH368" s="191"/>
      <c r="AI368" s="191"/>
      <c r="AJ368" s="191"/>
      <c r="AK368" s="191"/>
      <c r="AL368" s="191"/>
      <c r="AM368" s="192"/>
      <c r="AN368" s="1662"/>
      <c r="AO368" s="1663"/>
      <c r="AP368" s="1663"/>
      <c r="AQ368" s="1663"/>
      <c r="AR368" s="1663"/>
      <c r="AS368" s="1664"/>
      <c r="AT368" s="1266"/>
      <c r="AU368" s="1267"/>
      <c r="AV368" s="1267"/>
      <c r="AW368" s="1267"/>
      <c r="AX368" s="1267"/>
      <c r="AY368" s="1268"/>
      <c r="AZ368" s="1272">
        <f>AN368*AT368</f>
        <v>0</v>
      </c>
      <c r="BA368" s="1273"/>
      <c r="BB368" s="1273"/>
      <c r="BC368" s="1273"/>
      <c r="BD368" s="1273"/>
      <c r="BE368" s="1274"/>
    </row>
    <row r="369" spans="1:57" ht="15" customHeight="1">
      <c r="D369" s="1239"/>
      <c r="E369" s="1240"/>
      <c r="F369" s="1240"/>
      <c r="G369" s="1240"/>
      <c r="H369" s="1240"/>
      <c r="I369" s="1240"/>
      <c r="J369" s="1240"/>
      <c r="K369" s="1240"/>
      <c r="L369" s="1240"/>
      <c r="M369" s="1240"/>
      <c r="N369" s="1240"/>
      <c r="O369" s="1241"/>
      <c r="P369" s="1248"/>
      <c r="Q369" s="1249"/>
      <c r="R369" s="1249"/>
      <c r="S369" s="1249"/>
      <c r="T369" s="1249"/>
      <c r="U369" s="1249"/>
      <c r="V369" s="1249"/>
      <c r="W369" s="1249"/>
      <c r="X369" s="1249"/>
      <c r="Y369" s="1249"/>
      <c r="Z369" s="1249"/>
      <c r="AA369" s="1249"/>
      <c r="AB369" s="1249"/>
      <c r="AC369" s="1249"/>
      <c r="AD369" s="1249"/>
      <c r="AE369" s="1249"/>
      <c r="AF369" s="1250"/>
      <c r="AG369" s="205"/>
      <c r="AH369" s="206"/>
      <c r="AI369" s="206"/>
      <c r="AJ369" s="206"/>
      <c r="AK369" s="206"/>
      <c r="AL369" s="206"/>
      <c r="AM369" s="207"/>
      <c r="AN369" s="1665"/>
      <c r="AO369" s="1666"/>
      <c r="AP369" s="1666"/>
      <c r="AQ369" s="1666"/>
      <c r="AR369" s="1666"/>
      <c r="AS369" s="1667"/>
      <c r="AT369" s="1269"/>
      <c r="AU369" s="1668"/>
      <c r="AV369" s="1668"/>
      <c r="AW369" s="1668"/>
      <c r="AX369" s="1668"/>
      <c r="AY369" s="1271"/>
      <c r="AZ369" s="1275"/>
      <c r="BA369" s="1276"/>
      <c r="BB369" s="1276"/>
      <c r="BC369" s="1276"/>
      <c r="BD369" s="1276"/>
      <c r="BE369" s="1277"/>
    </row>
    <row r="370" spans="1:57" ht="15" customHeight="1">
      <c r="D370" s="1242"/>
      <c r="E370" s="1243"/>
      <c r="F370" s="1243"/>
      <c r="G370" s="1243"/>
      <c r="H370" s="1243"/>
      <c r="I370" s="1243"/>
      <c r="J370" s="1243"/>
      <c r="K370" s="1243"/>
      <c r="L370" s="1243"/>
      <c r="M370" s="1243"/>
      <c r="N370" s="1243"/>
      <c r="O370" s="1244"/>
      <c r="P370" s="1278" t="s">
        <v>259</v>
      </c>
      <c r="Q370" s="1279"/>
      <c r="R370" s="1279"/>
      <c r="S370" s="1279"/>
      <c r="T370" s="1279"/>
      <c r="U370" s="1279"/>
      <c r="V370" s="1279"/>
      <c r="W370" s="1279"/>
      <c r="X370" s="1279"/>
      <c r="Y370" s="1279"/>
      <c r="Z370" s="1279"/>
      <c r="AA370" s="1279"/>
      <c r="AB370" s="1279"/>
      <c r="AC370" s="1279"/>
      <c r="AD370" s="1279"/>
      <c r="AE370" s="1279"/>
      <c r="AF370" s="1280"/>
      <c r="AG370" s="495"/>
      <c r="AH370" s="330"/>
      <c r="AI370" s="330"/>
      <c r="AJ370" s="330"/>
      <c r="AK370" s="330"/>
      <c r="AL370" s="330"/>
      <c r="AM370" s="323"/>
      <c r="AN370" s="1665"/>
      <c r="AO370" s="1666"/>
      <c r="AP370" s="1666"/>
      <c r="AQ370" s="1666"/>
      <c r="AR370" s="1666"/>
      <c r="AS370" s="1667"/>
      <c r="AT370" s="1269"/>
      <c r="AU370" s="1668"/>
      <c r="AV370" s="1668"/>
      <c r="AW370" s="1668"/>
      <c r="AX370" s="1668"/>
      <c r="AY370" s="1271"/>
      <c r="AZ370" s="1275"/>
      <c r="BA370" s="1276"/>
      <c r="BB370" s="1276"/>
      <c r="BC370" s="1276"/>
      <c r="BD370" s="1276"/>
      <c r="BE370" s="1277"/>
    </row>
    <row r="371" spans="1:57" ht="15" customHeight="1">
      <c r="D371" s="1084" t="s">
        <v>348</v>
      </c>
      <c r="E371" s="1084"/>
      <c r="F371" s="1084"/>
      <c r="G371" s="1084"/>
      <c r="H371" s="1084"/>
      <c r="I371" s="1084"/>
      <c r="J371" s="1084"/>
      <c r="K371" s="1084"/>
      <c r="L371" s="1084"/>
      <c r="M371" s="1084"/>
      <c r="N371" s="1084"/>
      <c r="O371" s="1084"/>
      <c r="P371" s="1084"/>
      <c r="Q371" s="1084"/>
      <c r="R371" s="1084"/>
      <c r="S371" s="1084"/>
      <c r="T371" s="1084"/>
      <c r="U371" s="1084"/>
      <c r="V371" s="1084"/>
      <c r="W371" s="1084"/>
      <c r="X371" s="1084"/>
      <c r="Y371" s="1084"/>
      <c r="Z371" s="1085"/>
      <c r="AA371" s="828" t="s">
        <v>215</v>
      </c>
      <c r="AB371" s="286"/>
      <c r="AC371" s="286"/>
      <c r="AD371" s="286"/>
      <c r="AE371" s="286"/>
      <c r="AF371" s="281"/>
      <c r="AG371" s="1521">
        <v>3</v>
      </c>
      <c r="AH371" s="1676"/>
      <c r="AI371" s="1676"/>
      <c r="AJ371" s="1676"/>
      <c r="AK371" s="1522"/>
      <c r="AL371" s="487" t="s">
        <v>12</v>
      </c>
      <c r="AM371" s="290"/>
      <c r="AN371" s="280" t="s">
        <v>260</v>
      </c>
      <c r="AO371" s="1091"/>
      <c r="AP371" s="1091"/>
      <c r="AQ371" s="1091"/>
      <c r="AR371" s="1091"/>
      <c r="AS371" s="1091"/>
      <c r="AT371" s="1091"/>
      <c r="AU371" s="1091"/>
      <c r="AV371" s="1091"/>
      <c r="AW371" s="1091"/>
      <c r="AX371" s="1091"/>
      <c r="AY371" s="1092"/>
      <c r="AZ371" s="1521">
        <v>2</v>
      </c>
      <c r="BA371" s="1676"/>
      <c r="BB371" s="1676"/>
      <c r="BC371" s="1676"/>
      <c r="BD371" s="1079" t="s">
        <v>12</v>
      </c>
      <c r="BE371" s="281"/>
    </row>
    <row r="372" spans="1:57" ht="15" customHeight="1">
      <c r="D372" s="1086"/>
      <c r="E372" s="1086"/>
      <c r="F372" s="1086"/>
      <c r="G372" s="1086"/>
      <c r="H372" s="1086"/>
      <c r="I372" s="1086"/>
      <c r="J372" s="1086"/>
      <c r="K372" s="1086"/>
      <c r="L372" s="1086"/>
      <c r="M372" s="1086"/>
      <c r="N372" s="1086"/>
      <c r="O372" s="1086"/>
      <c r="P372" s="1086"/>
      <c r="Q372" s="1086"/>
      <c r="R372" s="1086"/>
      <c r="S372" s="1086"/>
      <c r="T372" s="1086"/>
      <c r="U372" s="1086"/>
      <c r="V372" s="1086"/>
      <c r="W372" s="1086"/>
      <c r="X372" s="1086"/>
      <c r="Y372" s="1086"/>
      <c r="Z372" s="1087"/>
      <c r="AA372" s="282"/>
      <c r="AB372" s="287"/>
      <c r="AC372" s="287"/>
      <c r="AD372" s="287"/>
      <c r="AE372" s="287"/>
      <c r="AF372" s="283"/>
      <c r="AG372" s="1523"/>
      <c r="AH372" s="404"/>
      <c r="AI372" s="404"/>
      <c r="AJ372" s="404"/>
      <c r="AK372" s="1524"/>
      <c r="AL372" s="463"/>
      <c r="AM372" s="232"/>
      <c r="AN372" s="568"/>
      <c r="AO372" s="1093"/>
      <c r="AP372" s="1093"/>
      <c r="AQ372" s="1093"/>
      <c r="AR372" s="1093"/>
      <c r="AS372" s="1093"/>
      <c r="AT372" s="1093"/>
      <c r="AU372" s="1093"/>
      <c r="AV372" s="1093"/>
      <c r="AW372" s="1093"/>
      <c r="AX372" s="1093"/>
      <c r="AY372" s="1094"/>
      <c r="AZ372" s="1523"/>
      <c r="BA372" s="404"/>
      <c r="BB372" s="404"/>
      <c r="BC372" s="404"/>
      <c r="BD372" s="1080"/>
      <c r="BE372" s="283"/>
    </row>
    <row r="373" spans="1:57" ht="15" customHeight="1">
      <c r="D373" s="1086"/>
      <c r="E373" s="1086"/>
      <c r="F373" s="1086"/>
      <c r="G373" s="1086"/>
      <c r="H373" s="1086"/>
      <c r="I373" s="1086"/>
      <c r="J373" s="1086"/>
      <c r="K373" s="1086"/>
      <c r="L373" s="1086"/>
      <c r="M373" s="1086"/>
      <c r="N373" s="1086"/>
      <c r="O373" s="1086"/>
      <c r="P373" s="1086"/>
      <c r="Q373" s="1086"/>
      <c r="R373" s="1086"/>
      <c r="S373" s="1086"/>
      <c r="T373" s="1086"/>
      <c r="U373" s="1086"/>
      <c r="V373" s="1086"/>
      <c r="W373" s="1086"/>
      <c r="X373" s="1086"/>
      <c r="Y373" s="1086"/>
      <c r="Z373" s="1087"/>
      <c r="AA373" s="540"/>
      <c r="AB373" s="829"/>
      <c r="AC373" s="829"/>
      <c r="AD373" s="829"/>
      <c r="AE373" s="829"/>
      <c r="AF373" s="431"/>
      <c r="AG373" s="1525"/>
      <c r="AH373" s="405"/>
      <c r="AI373" s="405"/>
      <c r="AJ373" s="405"/>
      <c r="AK373" s="1526"/>
      <c r="AL373" s="839"/>
      <c r="AM373" s="393"/>
      <c r="AN373" s="1095"/>
      <c r="AO373" s="1096"/>
      <c r="AP373" s="1096"/>
      <c r="AQ373" s="1096"/>
      <c r="AR373" s="1096"/>
      <c r="AS373" s="1096"/>
      <c r="AT373" s="1096"/>
      <c r="AU373" s="1096"/>
      <c r="AV373" s="1096"/>
      <c r="AW373" s="1096"/>
      <c r="AX373" s="1096"/>
      <c r="AY373" s="1097"/>
      <c r="AZ373" s="1525"/>
      <c r="BA373" s="405"/>
      <c r="BB373" s="405"/>
      <c r="BC373" s="405"/>
      <c r="BD373" s="1081"/>
      <c r="BE373" s="431"/>
    </row>
    <row r="374" spans="1:57" ht="15" customHeight="1">
      <c r="D374" s="993"/>
      <c r="E374" s="993"/>
      <c r="F374" s="993"/>
      <c r="G374" s="993"/>
      <c r="H374" s="993"/>
      <c r="I374" s="993"/>
      <c r="J374" s="993"/>
      <c r="K374" s="993"/>
      <c r="L374" s="993"/>
      <c r="M374" s="993"/>
      <c r="N374" s="993"/>
      <c r="O374" s="993"/>
      <c r="P374" s="993"/>
      <c r="Q374" s="993"/>
      <c r="R374" s="993"/>
      <c r="S374" s="993"/>
      <c r="T374" s="993"/>
      <c r="U374" s="993"/>
      <c r="V374" s="993"/>
      <c r="W374" s="993"/>
      <c r="X374" s="993"/>
      <c r="Y374" s="993"/>
      <c r="Z374" s="993"/>
      <c r="AA374" s="993"/>
      <c r="AB374" s="993"/>
      <c r="AC374" s="993"/>
      <c r="AD374" s="993"/>
      <c r="AE374" s="993"/>
      <c r="AF374" s="993"/>
      <c r="AG374" s="993"/>
      <c r="AH374" s="993"/>
      <c r="AI374" s="993"/>
      <c r="AJ374" s="993"/>
      <c r="AK374" s="993"/>
      <c r="AL374" s="993"/>
      <c r="AM374" s="993"/>
      <c r="AN374" s="993"/>
      <c r="AO374" s="993"/>
      <c r="AP374" s="993"/>
      <c r="AQ374" s="993"/>
      <c r="AR374" s="993"/>
      <c r="AS374" s="993"/>
      <c r="AT374" s="993"/>
      <c r="AU374" s="993"/>
      <c r="AV374" s="993"/>
      <c r="AW374" s="993"/>
      <c r="AX374" s="993"/>
      <c r="AY374" s="993"/>
      <c r="AZ374" s="993"/>
      <c r="BA374" s="993"/>
      <c r="BB374" s="993"/>
      <c r="BC374" s="993"/>
      <c r="BD374" s="993"/>
      <c r="BE374" s="993"/>
    </row>
    <row r="375" spans="1:57" ht="15" customHeight="1">
      <c r="A375" s="6" t="s">
        <v>261</v>
      </c>
    </row>
    <row r="376" spans="1:57" ht="15" customHeight="1">
      <c r="B376" s="6" t="s">
        <v>79</v>
      </c>
    </row>
    <row r="377" spans="1:57" ht="15" customHeight="1">
      <c r="B377" s="9"/>
      <c r="C377" s="45"/>
      <c r="D377" s="280" t="s">
        <v>22</v>
      </c>
      <c r="E377" s="566"/>
      <c r="F377" s="566"/>
      <c r="G377" s="566"/>
      <c r="H377" s="566"/>
      <c r="I377" s="566"/>
      <c r="J377" s="566"/>
      <c r="K377" s="566"/>
      <c r="L377" s="566"/>
      <c r="M377" s="566"/>
      <c r="N377" s="566"/>
      <c r="O377" s="566"/>
      <c r="P377" s="566"/>
      <c r="Q377" s="566"/>
      <c r="R377" s="794"/>
      <c r="S377" s="289" t="s">
        <v>23</v>
      </c>
      <c r="T377" s="250"/>
      <c r="U377" s="250"/>
      <c r="V377" s="250"/>
      <c r="W377" s="250"/>
      <c r="X377" s="250"/>
      <c r="Y377" s="250"/>
      <c r="Z377" s="250"/>
      <c r="AA377" s="250"/>
      <c r="AB377" s="250"/>
      <c r="AC377" s="250"/>
      <c r="AD377" s="250"/>
      <c r="AE377" s="250"/>
      <c r="AF377" s="290"/>
      <c r="AG377" s="1026" t="s">
        <v>26</v>
      </c>
      <c r="AH377" s="286"/>
      <c r="AI377" s="286"/>
      <c r="AJ377" s="286"/>
      <c r="AK377" s="286"/>
      <c r="AL377" s="286"/>
      <c r="AM377" s="281"/>
      <c r="AN377" s="732" t="s">
        <v>57</v>
      </c>
      <c r="AO377" s="801"/>
      <c r="AP377" s="801"/>
      <c r="AQ377" s="801"/>
      <c r="AR377" s="801"/>
      <c r="AS377" s="802"/>
      <c r="AT377" s="916" t="s">
        <v>28</v>
      </c>
      <c r="AU377" s="959"/>
      <c r="AV377" s="959"/>
      <c r="AW377" s="959"/>
      <c r="AX377" s="959"/>
      <c r="AY377" s="1082"/>
      <c r="AZ377" s="732" t="s">
        <v>29</v>
      </c>
      <c r="BA377" s="925"/>
      <c r="BB377" s="925"/>
      <c r="BC377" s="925"/>
      <c r="BD377" s="925"/>
      <c r="BE377" s="926"/>
    </row>
    <row r="378" spans="1:57" ht="15" customHeight="1">
      <c r="B378" s="9"/>
      <c r="C378" s="45"/>
      <c r="D378" s="568"/>
      <c r="E378" s="468"/>
      <c r="F378" s="468"/>
      <c r="G378" s="468"/>
      <c r="H378" s="468"/>
      <c r="I378" s="468"/>
      <c r="J378" s="468"/>
      <c r="K378" s="468"/>
      <c r="L378" s="468"/>
      <c r="M378" s="468"/>
      <c r="N378" s="468"/>
      <c r="O378" s="468"/>
      <c r="P378" s="468"/>
      <c r="Q378" s="468"/>
      <c r="R378" s="469"/>
      <c r="S378" s="230"/>
      <c r="T378" s="231"/>
      <c r="U378" s="231"/>
      <c r="V378" s="231"/>
      <c r="W378" s="231"/>
      <c r="X378" s="231"/>
      <c r="Y378" s="231"/>
      <c r="Z378" s="231"/>
      <c r="AA378" s="231"/>
      <c r="AB378" s="231"/>
      <c r="AC378" s="231"/>
      <c r="AD378" s="231"/>
      <c r="AE378" s="231"/>
      <c r="AF378" s="232"/>
      <c r="AG378" s="282"/>
      <c r="AH378" s="287"/>
      <c r="AI378" s="287"/>
      <c r="AJ378" s="287"/>
      <c r="AK378" s="287"/>
      <c r="AL378" s="287"/>
      <c r="AM378" s="283"/>
      <c r="AN378" s="803"/>
      <c r="AO378" s="346"/>
      <c r="AP378" s="346"/>
      <c r="AQ378" s="346"/>
      <c r="AR378" s="346"/>
      <c r="AS378" s="347"/>
      <c r="AT378" s="960"/>
      <c r="AU378" s="356"/>
      <c r="AV378" s="356"/>
      <c r="AW378" s="356"/>
      <c r="AX378" s="356"/>
      <c r="AY378" s="357"/>
      <c r="AZ378" s="927"/>
      <c r="BA378" s="928"/>
      <c r="BB378" s="928"/>
      <c r="BC378" s="928"/>
      <c r="BD378" s="928"/>
      <c r="BE378" s="929"/>
    </row>
    <row r="379" spans="1:57" ht="15" customHeight="1">
      <c r="B379" s="9"/>
      <c r="C379" s="45"/>
      <c r="D379" s="795"/>
      <c r="E379" s="796"/>
      <c r="F379" s="796"/>
      <c r="G379" s="796"/>
      <c r="H379" s="796"/>
      <c r="I379" s="796"/>
      <c r="J379" s="796"/>
      <c r="K379" s="796"/>
      <c r="L379" s="796"/>
      <c r="M379" s="796"/>
      <c r="N379" s="796"/>
      <c r="O379" s="796"/>
      <c r="P379" s="796"/>
      <c r="Q379" s="796"/>
      <c r="R379" s="797"/>
      <c r="S379" s="392"/>
      <c r="T379" s="251"/>
      <c r="U379" s="251"/>
      <c r="V379" s="251"/>
      <c r="W379" s="251"/>
      <c r="X379" s="251"/>
      <c r="Y379" s="251"/>
      <c r="Z379" s="251"/>
      <c r="AA379" s="251"/>
      <c r="AB379" s="251"/>
      <c r="AC379" s="251"/>
      <c r="AD379" s="251"/>
      <c r="AE379" s="251"/>
      <c r="AF379" s="393"/>
      <c r="AG379" s="540"/>
      <c r="AH379" s="829"/>
      <c r="AI379" s="829"/>
      <c r="AJ379" s="829"/>
      <c r="AK379" s="829"/>
      <c r="AL379" s="829"/>
      <c r="AM379" s="431"/>
      <c r="AN379" s="804"/>
      <c r="AO379" s="805"/>
      <c r="AP379" s="805"/>
      <c r="AQ379" s="805"/>
      <c r="AR379" s="805"/>
      <c r="AS379" s="806"/>
      <c r="AT379" s="961"/>
      <c r="AU379" s="962"/>
      <c r="AV379" s="962"/>
      <c r="AW379" s="962"/>
      <c r="AX379" s="962"/>
      <c r="AY379" s="1083"/>
      <c r="AZ379" s="930"/>
      <c r="BA379" s="931"/>
      <c r="BB379" s="931"/>
      <c r="BC379" s="931"/>
      <c r="BD379" s="931"/>
      <c r="BE379" s="932"/>
    </row>
    <row r="380" spans="1:57" ht="15" customHeight="1">
      <c r="B380" s="9"/>
      <c r="C380" s="45"/>
      <c r="D380" s="1236"/>
      <c r="E380" s="1237"/>
      <c r="F380" s="1237"/>
      <c r="G380" s="1237"/>
      <c r="H380" s="1237"/>
      <c r="I380" s="1237"/>
      <c r="J380" s="1237"/>
      <c r="K380" s="1237"/>
      <c r="L380" s="1237"/>
      <c r="M380" s="1237"/>
      <c r="N380" s="1237"/>
      <c r="O380" s="1237"/>
      <c r="P380" s="1237"/>
      <c r="Q380" s="1237"/>
      <c r="R380" s="1238"/>
      <c r="S380" s="1245" t="s">
        <v>207</v>
      </c>
      <c r="T380" s="1246"/>
      <c r="U380" s="1246"/>
      <c r="V380" s="1246"/>
      <c r="W380" s="1246"/>
      <c r="X380" s="1246"/>
      <c r="Y380" s="1246"/>
      <c r="Z380" s="1246"/>
      <c r="AA380" s="1246"/>
      <c r="AB380" s="1246"/>
      <c r="AC380" s="1246"/>
      <c r="AD380" s="1246"/>
      <c r="AE380" s="1246"/>
      <c r="AF380" s="1247"/>
      <c r="AG380" s="1251" t="s">
        <v>195</v>
      </c>
      <c r="AH380" s="1252"/>
      <c r="AI380" s="1252"/>
      <c r="AJ380" s="1252"/>
      <c r="AK380" s="1252"/>
      <c r="AL380" s="1252"/>
      <c r="AM380" s="1253"/>
      <c r="AN380" s="1260">
        <v>6</v>
      </c>
      <c r="AO380" s="1261"/>
      <c r="AP380" s="1261"/>
      <c r="AQ380" s="1261"/>
      <c r="AR380" s="1261"/>
      <c r="AS380" s="1262"/>
      <c r="AT380" s="1266">
        <v>20</v>
      </c>
      <c r="AU380" s="1267"/>
      <c r="AV380" s="1267"/>
      <c r="AW380" s="1267"/>
      <c r="AX380" s="1267"/>
      <c r="AY380" s="1268"/>
      <c r="AZ380" s="1272">
        <f>AN380*AT380</f>
        <v>120</v>
      </c>
      <c r="BA380" s="1273"/>
      <c r="BB380" s="1273"/>
      <c r="BC380" s="1273"/>
      <c r="BD380" s="1273"/>
      <c r="BE380" s="1274"/>
    </row>
    <row r="381" spans="1:57" ht="15" customHeight="1">
      <c r="B381" s="9"/>
      <c r="C381" s="45"/>
      <c r="D381" s="1239"/>
      <c r="E381" s="1240"/>
      <c r="F381" s="1240"/>
      <c r="G381" s="1240"/>
      <c r="H381" s="1240"/>
      <c r="I381" s="1240"/>
      <c r="J381" s="1240"/>
      <c r="K381" s="1240"/>
      <c r="L381" s="1240"/>
      <c r="M381" s="1240"/>
      <c r="N381" s="1240"/>
      <c r="O381" s="1240"/>
      <c r="P381" s="1240"/>
      <c r="Q381" s="1240"/>
      <c r="R381" s="1241"/>
      <c r="S381" s="1669"/>
      <c r="T381" s="1383"/>
      <c r="U381" s="1383"/>
      <c r="V381" s="1383"/>
      <c r="W381" s="1383"/>
      <c r="X381" s="1383"/>
      <c r="Y381" s="1383"/>
      <c r="Z381" s="1383"/>
      <c r="AA381" s="1383"/>
      <c r="AB381" s="1383"/>
      <c r="AC381" s="1383"/>
      <c r="AD381" s="1383"/>
      <c r="AE381" s="1383"/>
      <c r="AF381" s="1670"/>
      <c r="AG381" s="1672"/>
      <c r="AH381" s="1255"/>
      <c r="AI381" s="1255"/>
      <c r="AJ381" s="1255"/>
      <c r="AK381" s="1255"/>
      <c r="AL381" s="1255"/>
      <c r="AM381" s="1256"/>
      <c r="AN381" s="1263"/>
      <c r="AO381" s="1264"/>
      <c r="AP381" s="1264"/>
      <c r="AQ381" s="1264"/>
      <c r="AR381" s="1264"/>
      <c r="AS381" s="1265"/>
      <c r="AT381" s="1269"/>
      <c r="AU381" s="1270"/>
      <c r="AV381" s="1270"/>
      <c r="AW381" s="1270"/>
      <c r="AX381" s="1270"/>
      <c r="AY381" s="1271"/>
      <c r="AZ381" s="1275"/>
      <c r="BA381" s="1276"/>
      <c r="BB381" s="1276"/>
      <c r="BC381" s="1276"/>
      <c r="BD381" s="1276"/>
      <c r="BE381" s="1277"/>
    </row>
    <row r="382" spans="1:57" ht="15" customHeight="1">
      <c r="B382" s="9"/>
      <c r="C382" s="45"/>
      <c r="D382" s="1239"/>
      <c r="E382" s="1240"/>
      <c r="F382" s="1240"/>
      <c r="G382" s="1240"/>
      <c r="H382" s="1240"/>
      <c r="I382" s="1240"/>
      <c r="J382" s="1240"/>
      <c r="K382" s="1240"/>
      <c r="L382" s="1240"/>
      <c r="M382" s="1240"/>
      <c r="N382" s="1240"/>
      <c r="O382" s="1240"/>
      <c r="P382" s="1240"/>
      <c r="Q382" s="1240"/>
      <c r="R382" s="1241"/>
      <c r="S382" s="1669"/>
      <c r="T382" s="1383"/>
      <c r="U382" s="1383"/>
      <c r="V382" s="1383"/>
      <c r="W382" s="1383"/>
      <c r="X382" s="1383"/>
      <c r="Y382" s="1383"/>
      <c r="Z382" s="1383"/>
      <c r="AA382" s="1383"/>
      <c r="AB382" s="1383"/>
      <c r="AC382" s="1383"/>
      <c r="AD382" s="1383"/>
      <c r="AE382" s="1383"/>
      <c r="AF382" s="1670"/>
      <c r="AG382" s="1672"/>
      <c r="AH382" s="1255"/>
      <c r="AI382" s="1255"/>
      <c r="AJ382" s="1255"/>
      <c r="AK382" s="1255"/>
      <c r="AL382" s="1255"/>
      <c r="AM382" s="1256"/>
      <c r="AN382" s="1263"/>
      <c r="AO382" s="1264"/>
      <c r="AP382" s="1264"/>
      <c r="AQ382" s="1264"/>
      <c r="AR382" s="1264"/>
      <c r="AS382" s="1265"/>
      <c r="AT382" s="1269"/>
      <c r="AU382" s="1270"/>
      <c r="AV382" s="1270"/>
      <c r="AW382" s="1270"/>
      <c r="AX382" s="1270"/>
      <c r="AY382" s="1271"/>
      <c r="AZ382" s="1275"/>
      <c r="BA382" s="1276"/>
      <c r="BB382" s="1276"/>
      <c r="BC382" s="1276"/>
      <c r="BD382" s="1276"/>
      <c r="BE382" s="1277"/>
    </row>
    <row r="383" spans="1:57" ht="14.25" customHeight="1">
      <c r="B383" s="9"/>
      <c r="C383" s="45"/>
      <c r="D383" s="1239"/>
      <c r="E383" s="1240"/>
      <c r="F383" s="1240"/>
      <c r="G383" s="1240"/>
      <c r="H383" s="1240"/>
      <c r="I383" s="1240"/>
      <c r="J383" s="1240"/>
      <c r="K383" s="1240"/>
      <c r="L383" s="1240"/>
      <c r="M383" s="1240"/>
      <c r="N383" s="1240"/>
      <c r="O383" s="1240"/>
      <c r="P383" s="1240"/>
      <c r="Q383" s="1240"/>
      <c r="R383" s="1241"/>
      <c r="S383" s="1382"/>
      <c r="T383" s="1383"/>
      <c r="U383" s="1383"/>
      <c r="V383" s="1383"/>
      <c r="W383" s="1383"/>
      <c r="X383" s="1383"/>
      <c r="Y383" s="1383"/>
      <c r="Z383" s="1383"/>
      <c r="AA383" s="1383"/>
      <c r="AB383" s="1383"/>
      <c r="AC383" s="1383"/>
      <c r="AD383" s="1383"/>
      <c r="AE383" s="1383"/>
      <c r="AF383" s="1671"/>
      <c r="AG383" s="1254"/>
      <c r="AH383" s="1255"/>
      <c r="AI383" s="1255"/>
      <c r="AJ383" s="1255"/>
      <c r="AK383" s="1255"/>
      <c r="AL383" s="1255"/>
      <c r="AM383" s="1256"/>
      <c r="AN383" s="1263"/>
      <c r="AO383" s="1264"/>
      <c r="AP383" s="1264"/>
      <c r="AQ383" s="1264"/>
      <c r="AR383" s="1264"/>
      <c r="AS383" s="1265"/>
      <c r="AT383" s="1269"/>
      <c r="AU383" s="1270"/>
      <c r="AV383" s="1270"/>
      <c r="AW383" s="1270"/>
      <c r="AX383" s="1270"/>
      <c r="AY383" s="1271"/>
      <c r="AZ383" s="1275"/>
      <c r="BA383" s="1276"/>
      <c r="BB383" s="1276"/>
      <c r="BC383" s="1276"/>
      <c r="BD383" s="1276"/>
      <c r="BE383" s="1277"/>
    </row>
    <row r="384" spans="1:57" ht="15" customHeight="1">
      <c r="B384" s="9"/>
      <c r="C384" s="45"/>
      <c r="D384" s="1239"/>
      <c r="E384" s="1240"/>
      <c r="F384" s="1240"/>
      <c r="G384" s="1240"/>
      <c r="H384" s="1240"/>
      <c r="I384" s="1240"/>
      <c r="J384" s="1240"/>
      <c r="K384" s="1240"/>
      <c r="L384" s="1240"/>
      <c r="M384" s="1240"/>
      <c r="N384" s="1240"/>
      <c r="O384" s="1240"/>
      <c r="P384" s="1240"/>
      <c r="Q384" s="1240"/>
      <c r="R384" s="1241"/>
      <c r="S384" s="1248"/>
      <c r="T384" s="1249"/>
      <c r="U384" s="1249"/>
      <c r="V384" s="1249"/>
      <c r="W384" s="1249"/>
      <c r="X384" s="1249"/>
      <c r="Y384" s="1249"/>
      <c r="Z384" s="1249"/>
      <c r="AA384" s="1249"/>
      <c r="AB384" s="1249"/>
      <c r="AC384" s="1249"/>
      <c r="AD384" s="1249"/>
      <c r="AE384" s="1249"/>
      <c r="AF384" s="1250"/>
      <c r="AG384" s="1254"/>
      <c r="AH384" s="1255"/>
      <c r="AI384" s="1255"/>
      <c r="AJ384" s="1255"/>
      <c r="AK384" s="1255"/>
      <c r="AL384" s="1255"/>
      <c r="AM384" s="1256"/>
      <c r="AN384" s="1263"/>
      <c r="AO384" s="1264"/>
      <c r="AP384" s="1264"/>
      <c r="AQ384" s="1264"/>
      <c r="AR384" s="1264"/>
      <c r="AS384" s="1265"/>
      <c r="AT384" s="1269"/>
      <c r="AU384" s="1270"/>
      <c r="AV384" s="1270"/>
      <c r="AW384" s="1270"/>
      <c r="AX384" s="1270"/>
      <c r="AY384" s="1271"/>
      <c r="AZ384" s="1275"/>
      <c r="BA384" s="1276"/>
      <c r="BB384" s="1276"/>
      <c r="BC384" s="1276"/>
      <c r="BD384" s="1276"/>
      <c r="BE384" s="1277"/>
    </row>
    <row r="385" spans="1:58" ht="15" customHeight="1">
      <c r="B385" s="9"/>
      <c r="C385" s="45"/>
      <c r="D385" s="1242"/>
      <c r="E385" s="1243"/>
      <c r="F385" s="1243"/>
      <c r="G385" s="1243"/>
      <c r="H385" s="1243"/>
      <c r="I385" s="1243"/>
      <c r="J385" s="1243"/>
      <c r="K385" s="1243"/>
      <c r="L385" s="1243"/>
      <c r="M385" s="1243"/>
      <c r="N385" s="1243"/>
      <c r="O385" s="1243"/>
      <c r="P385" s="1243"/>
      <c r="Q385" s="1243"/>
      <c r="R385" s="1244"/>
      <c r="S385" s="1673" t="s">
        <v>33</v>
      </c>
      <c r="T385" s="1674"/>
      <c r="U385" s="1674"/>
      <c r="V385" s="1674"/>
      <c r="W385" s="1674"/>
      <c r="X385" s="1674"/>
      <c r="Y385" s="1674"/>
      <c r="Z385" s="1674"/>
      <c r="AA385" s="1674"/>
      <c r="AB385" s="1674"/>
      <c r="AC385" s="1674"/>
      <c r="AD385" s="1674"/>
      <c r="AE385" s="1674"/>
      <c r="AF385" s="1675"/>
      <c r="AG385" s="1257"/>
      <c r="AH385" s="1258"/>
      <c r="AI385" s="1258"/>
      <c r="AJ385" s="1258"/>
      <c r="AK385" s="1258"/>
      <c r="AL385" s="1258"/>
      <c r="AM385" s="1259"/>
      <c r="AN385" s="1575"/>
      <c r="AO385" s="1576"/>
      <c r="AP385" s="1576"/>
      <c r="AQ385" s="1576"/>
      <c r="AR385" s="1576"/>
      <c r="AS385" s="1577"/>
      <c r="AT385" s="1578"/>
      <c r="AU385" s="1579"/>
      <c r="AV385" s="1579"/>
      <c r="AW385" s="1579"/>
      <c r="AX385" s="1579"/>
      <c r="AY385" s="1580"/>
      <c r="AZ385" s="1581"/>
      <c r="BA385" s="1582"/>
      <c r="BB385" s="1582"/>
      <c r="BC385" s="1582"/>
      <c r="BD385" s="1582"/>
      <c r="BE385" s="1583"/>
    </row>
    <row r="386" spans="1:58" s="70" customFormat="1" ht="15.75" customHeight="1">
      <c r="D386" s="336" t="s">
        <v>262</v>
      </c>
      <c r="E386" s="336"/>
      <c r="F386" s="336"/>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c r="AF386" s="336"/>
      <c r="AG386" s="336"/>
      <c r="AH386" s="336"/>
      <c r="AI386" s="336"/>
      <c r="AJ386" s="336"/>
      <c r="AK386" s="336"/>
      <c r="AL386" s="336"/>
      <c r="AM386" s="336"/>
      <c r="AN386" s="336"/>
      <c r="AO386" s="336"/>
      <c r="AP386" s="336"/>
      <c r="AQ386" s="336"/>
      <c r="AR386" s="336"/>
      <c r="AS386" s="336"/>
      <c r="AT386" s="336"/>
      <c r="AU386" s="336"/>
      <c r="AV386" s="336"/>
      <c r="AW386" s="336"/>
      <c r="AX386" s="336"/>
      <c r="AY386" s="336"/>
      <c r="AZ386" s="336"/>
      <c r="BA386" s="336"/>
      <c r="BB386" s="336"/>
      <c r="BC386" s="336"/>
      <c r="BD386" s="336"/>
      <c r="BE386" s="336"/>
      <c r="BF386" s="336"/>
    </row>
    <row r="387" spans="1:58" s="70" customFormat="1" ht="15.75" customHeight="1">
      <c r="D387" s="738" t="s">
        <v>263</v>
      </c>
      <c r="E387" s="738"/>
      <c r="F387" s="738"/>
      <c r="G387" s="738"/>
      <c r="H387" s="738"/>
      <c r="I387" s="738"/>
      <c r="J387" s="738"/>
      <c r="K387" s="738"/>
      <c r="L387" s="738"/>
      <c r="M387" s="738"/>
      <c r="N387" s="738"/>
      <c r="O387" s="738"/>
      <c r="P387" s="738"/>
      <c r="Q387" s="738"/>
      <c r="R387" s="738"/>
      <c r="S387" s="738"/>
      <c r="T387" s="738"/>
      <c r="U387" s="738"/>
      <c r="V387" s="738"/>
      <c r="W387" s="738"/>
      <c r="X387" s="738"/>
      <c r="Y387" s="738"/>
      <c r="Z387" s="738"/>
      <c r="AA387" s="738"/>
      <c r="AB387" s="738"/>
      <c r="AC387" s="738"/>
      <c r="AD387" s="738"/>
      <c r="AE387" s="738"/>
      <c r="AF387" s="738"/>
      <c r="AG387" s="738"/>
      <c r="AH387" s="738"/>
      <c r="AI387" s="738"/>
      <c r="AJ387" s="738"/>
      <c r="AK387" s="738"/>
      <c r="AL387" s="738"/>
      <c r="AM387" s="738"/>
      <c r="AN387" s="738"/>
      <c r="AO387" s="738"/>
      <c r="AP387" s="738"/>
      <c r="AQ387" s="738"/>
      <c r="AR387" s="738"/>
      <c r="AS387" s="738"/>
      <c r="AT387" s="738"/>
      <c r="AU387" s="738"/>
      <c r="AV387" s="738"/>
      <c r="AW387" s="738"/>
      <c r="AX387" s="738"/>
      <c r="AY387" s="738"/>
      <c r="AZ387" s="738"/>
      <c r="BA387" s="738"/>
      <c r="BB387" s="738"/>
      <c r="BC387" s="738"/>
      <c r="BD387" s="738"/>
      <c r="BE387" s="738"/>
      <c r="BF387" s="738"/>
    </row>
    <row r="388" spans="1:58" s="70" customFormat="1" ht="15" customHeight="1">
      <c r="D388" s="738"/>
      <c r="E388" s="738"/>
      <c r="F388" s="738"/>
      <c r="G388" s="738"/>
      <c r="H388" s="738"/>
      <c r="I388" s="738"/>
      <c r="J388" s="738"/>
      <c r="K388" s="738"/>
      <c r="L388" s="738"/>
      <c r="M388" s="738"/>
      <c r="N388" s="738"/>
      <c r="O388" s="738"/>
      <c r="P388" s="738"/>
      <c r="Q388" s="738"/>
      <c r="R388" s="738"/>
      <c r="S388" s="738"/>
      <c r="T388" s="738"/>
      <c r="U388" s="738"/>
      <c r="V388" s="738"/>
      <c r="W388" s="738"/>
      <c r="X388" s="738"/>
      <c r="Y388" s="738"/>
      <c r="Z388" s="738"/>
      <c r="AA388" s="738"/>
      <c r="AB388" s="738"/>
      <c r="AC388" s="738"/>
      <c r="AD388" s="738"/>
      <c r="AE388" s="738"/>
      <c r="AF388" s="738"/>
      <c r="AG388" s="738"/>
      <c r="AH388" s="738"/>
      <c r="AI388" s="738"/>
      <c r="AJ388" s="738"/>
      <c r="AK388" s="738"/>
      <c r="AL388" s="738"/>
      <c r="AM388" s="738"/>
      <c r="AN388" s="738"/>
      <c r="AO388" s="738"/>
      <c r="AP388" s="738"/>
      <c r="AQ388" s="738"/>
      <c r="AR388" s="738"/>
      <c r="AS388" s="738"/>
      <c r="AT388" s="738"/>
      <c r="AU388" s="738"/>
      <c r="AV388" s="738"/>
      <c r="AW388" s="738"/>
      <c r="AX388" s="738"/>
      <c r="AY388" s="738"/>
      <c r="AZ388" s="738"/>
      <c r="BA388" s="738"/>
      <c r="BB388" s="738"/>
      <c r="BC388" s="738"/>
      <c r="BD388" s="738"/>
      <c r="BE388" s="738"/>
      <c r="BF388" s="738"/>
    </row>
    <row r="389" spans="1:58" ht="6" customHeight="1">
      <c r="B389" s="9"/>
      <c r="C389" s="9"/>
      <c r="D389" s="115"/>
      <c r="E389" s="115"/>
      <c r="F389" s="115"/>
      <c r="G389" s="115"/>
      <c r="H389" s="115"/>
      <c r="I389" s="115"/>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69"/>
      <c r="AH389" s="69"/>
      <c r="AI389" s="69"/>
      <c r="AJ389" s="69"/>
      <c r="AK389" s="69"/>
      <c r="AL389" s="69"/>
      <c r="AM389" s="69"/>
      <c r="AN389" s="108"/>
      <c r="AO389" s="108"/>
      <c r="AP389" s="108"/>
      <c r="AQ389" s="108"/>
      <c r="AR389" s="108"/>
      <c r="AS389" s="108"/>
      <c r="AT389" s="108"/>
      <c r="AU389" s="108"/>
      <c r="AV389" s="108"/>
      <c r="AW389" s="108"/>
      <c r="AX389" s="108"/>
      <c r="AY389" s="108"/>
      <c r="AZ389" s="108"/>
      <c r="BA389" s="108"/>
      <c r="BB389" s="108"/>
      <c r="BC389" s="108"/>
      <c r="BD389" s="108"/>
      <c r="BE389" s="108"/>
    </row>
    <row r="390" spans="1:58" ht="15" customHeight="1">
      <c r="A390" s="6" t="s">
        <v>264</v>
      </c>
    </row>
    <row r="391" spans="1:58" ht="15" customHeight="1">
      <c r="B391" s="6" t="s">
        <v>265</v>
      </c>
    </row>
    <row r="392" spans="1:58" ht="15" customHeight="1">
      <c r="C392" s="6" t="s">
        <v>303</v>
      </c>
    </row>
    <row r="393" spans="1:58" ht="15" customHeight="1">
      <c r="B393" s="9"/>
      <c r="C393" s="45"/>
      <c r="D393" s="1110" t="s">
        <v>22</v>
      </c>
      <c r="E393" s="1111"/>
      <c r="F393" s="1111"/>
      <c r="G393" s="1111"/>
      <c r="H393" s="1111"/>
      <c r="I393" s="1111"/>
      <c r="J393" s="1111"/>
      <c r="K393" s="1111"/>
      <c r="L393" s="1111"/>
      <c r="M393" s="1111"/>
      <c r="N393" s="1111"/>
      <c r="O393" s="1111"/>
      <c r="P393" s="1111"/>
      <c r="Q393" s="1111"/>
      <c r="R393" s="1112"/>
      <c r="S393" s="289" t="s">
        <v>23</v>
      </c>
      <c r="T393" s="250"/>
      <c r="U393" s="250"/>
      <c r="V393" s="250"/>
      <c r="W393" s="250"/>
      <c r="X393" s="250"/>
      <c r="Y393" s="250"/>
      <c r="Z393" s="250"/>
      <c r="AA393" s="250"/>
      <c r="AB393" s="250"/>
      <c r="AC393" s="250"/>
      <c r="AD393" s="250"/>
      <c r="AE393" s="250"/>
      <c r="AF393" s="290"/>
      <c r="AG393" s="1026" t="s">
        <v>26</v>
      </c>
      <c r="AH393" s="286"/>
      <c r="AI393" s="286"/>
      <c r="AJ393" s="286"/>
      <c r="AK393" s="286"/>
      <c r="AL393" s="286"/>
      <c r="AM393" s="281"/>
      <c r="AN393" s="1119" t="s">
        <v>57</v>
      </c>
      <c r="AO393" s="1120"/>
      <c r="AP393" s="1120"/>
      <c r="AQ393" s="1120"/>
      <c r="AR393" s="1120"/>
      <c r="AS393" s="1121"/>
      <c r="AT393" s="916" t="s">
        <v>28</v>
      </c>
      <c r="AU393" s="917"/>
      <c r="AV393" s="917"/>
      <c r="AW393" s="917"/>
      <c r="AX393" s="917"/>
      <c r="AY393" s="918"/>
      <c r="AZ393" s="1119" t="s">
        <v>29</v>
      </c>
      <c r="BA393" s="925"/>
      <c r="BB393" s="925"/>
      <c r="BC393" s="925"/>
      <c r="BD393" s="925"/>
      <c r="BE393" s="926"/>
    </row>
    <row r="394" spans="1:58" ht="15" customHeight="1">
      <c r="B394" s="9"/>
      <c r="C394" s="45"/>
      <c r="D394" s="1113"/>
      <c r="E394" s="1114"/>
      <c r="F394" s="1114"/>
      <c r="G394" s="1114"/>
      <c r="H394" s="1114"/>
      <c r="I394" s="1114"/>
      <c r="J394" s="1114"/>
      <c r="K394" s="1114"/>
      <c r="L394" s="1114"/>
      <c r="M394" s="1114"/>
      <c r="N394" s="1114"/>
      <c r="O394" s="1114"/>
      <c r="P394" s="1114"/>
      <c r="Q394" s="1114"/>
      <c r="R394" s="1115"/>
      <c r="S394" s="230"/>
      <c r="T394" s="231"/>
      <c r="U394" s="231"/>
      <c r="V394" s="231"/>
      <c r="W394" s="231"/>
      <c r="X394" s="231"/>
      <c r="Y394" s="231"/>
      <c r="Z394" s="231"/>
      <c r="AA394" s="231"/>
      <c r="AB394" s="231"/>
      <c r="AC394" s="231"/>
      <c r="AD394" s="231"/>
      <c r="AE394" s="231"/>
      <c r="AF394" s="232"/>
      <c r="AG394" s="282"/>
      <c r="AH394" s="287"/>
      <c r="AI394" s="287"/>
      <c r="AJ394" s="287"/>
      <c r="AK394" s="287"/>
      <c r="AL394" s="287"/>
      <c r="AM394" s="283"/>
      <c r="AN394" s="1122"/>
      <c r="AO394" s="1123"/>
      <c r="AP394" s="1123"/>
      <c r="AQ394" s="1123"/>
      <c r="AR394" s="1123"/>
      <c r="AS394" s="1124"/>
      <c r="AT394" s="919"/>
      <c r="AU394" s="920"/>
      <c r="AV394" s="920"/>
      <c r="AW394" s="920"/>
      <c r="AX394" s="920"/>
      <c r="AY394" s="921"/>
      <c r="AZ394" s="927"/>
      <c r="BA394" s="928"/>
      <c r="BB394" s="928"/>
      <c r="BC394" s="928"/>
      <c r="BD394" s="928"/>
      <c r="BE394" s="929"/>
    </row>
    <row r="395" spans="1:58" ht="15" customHeight="1">
      <c r="B395" s="9"/>
      <c r="C395" s="45"/>
      <c r="D395" s="1116"/>
      <c r="E395" s="1117"/>
      <c r="F395" s="1117"/>
      <c r="G395" s="1117"/>
      <c r="H395" s="1117"/>
      <c r="I395" s="1117"/>
      <c r="J395" s="1117"/>
      <c r="K395" s="1117"/>
      <c r="L395" s="1117"/>
      <c r="M395" s="1117"/>
      <c r="N395" s="1117"/>
      <c r="O395" s="1117"/>
      <c r="P395" s="1117"/>
      <c r="Q395" s="1117"/>
      <c r="R395" s="1118"/>
      <c r="S395" s="392"/>
      <c r="T395" s="251"/>
      <c r="U395" s="251"/>
      <c r="V395" s="251"/>
      <c r="W395" s="251"/>
      <c r="X395" s="251"/>
      <c r="Y395" s="251"/>
      <c r="Z395" s="251"/>
      <c r="AA395" s="251"/>
      <c r="AB395" s="251"/>
      <c r="AC395" s="251"/>
      <c r="AD395" s="251"/>
      <c r="AE395" s="251"/>
      <c r="AF395" s="393"/>
      <c r="AG395" s="540"/>
      <c r="AH395" s="829"/>
      <c r="AI395" s="829"/>
      <c r="AJ395" s="829"/>
      <c r="AK395" s="829"/>
      <c r="AL395" s="829"/>
      <c r="AM395" s="431"/>
      <c r="AN395" s="1125"/>
      <c r="AO395" s="1126"/>
      <c r="AP395" s="1126"/>
      <c r="AQ395" s="1126"/>
      <c r="AR395" s="1126"/>
      <c r="AS395" s="1127"/>
      <c r="AT395" s="922"/>
      <c r="AU395" s="923"/>
      <c r="AV395" s="923"/>
      <c r="AW395" s="923"/>
      <c r="AX395" s="923"/>
      <c r="AY395" s="924"/>
      <c r="AZ395" s="930"/>
      <c r="BA395" s="931"/>
      <c r="BB395" s="931"/>
      <c r="BC395" s="931"/>
      <c r="BD395" s="931"/>
      <c r="BE395" s="932"/>
    </row>
    <row r="396" spans="1:58" ht="15" customHeight="1">
      <c r="B396" s="9"/>
      <c r="C396" s="45"/>
      <c r="D396" s="1236"/>
      <c r="E396" s="1237"/>
      <c r="F396" s="1237"/>
      <c r="G396" s="1237"/>
      <c r="H396" s="1237"/>
      <c r="I396" s="1237"/>
      <c r="J396" s="1237"/>
      <c r="K396" s="1237"/>
      <c r="L396" s="1237"/>
      <c r="M396" s="1237"/>
      <c r="N396" s="1237"/>
      <c r="O396" s="1237"/>
      <c r="P396" s="1237"/>
      <c r="Q396" s="1237"/>
      <c r="R396" s="1238"/>
      <c r="S396" s="1245" t="s">
        <v>207</v>
      </c>
      <c r="T396" s="1246"/>
      <c r="U396" s="1246"/>
      <c r="V396" s="1246"/>
      <c r="W396" s="1246"/>
      <c r="X396" s="1246"/>
      <c r="Y396" s="1246"/>
      <c r="Z396" s="1246"/>
      <c r="AA396" s="1246"/>
      <c r="AB396" s="1246"/>
      <c r="AC396" s="1246"/>
      <c r="AD396" s="1246"/>
      <c r="AE396" s="1246"/>
      <c r="AF396" s="1247"/>
      <c r="AG396" s="1251" t="s">
        <v>195</v>
      </c>
      <c r="AH396" s="1252"/>
      <c r="AI396" s="1252"/>
      <c r="AJ396" s="1252"/>
      <c r="AK396" s="1252"/>
      <c r="AL396" s="1252"/>
      <c r="AM396" s="1253"/>
      <c r="AN396" s="1260">
        <v>6</v>
      </c>
      <c r="AO396" s="1261"/>
      <c r="AP396" s="1261"/>
      <c r="AQ396" s="1261"/>
      <c r="AR396" s="1261"/>
      <c r="AS396" s="1262"/>
      <c r="AT396" s="1266">
        <v>20</v>
      </c>
      <c r="AU396" s="1267"/>
      <c r="AV396" s="1267"/>
      <c r="AW396" s="1267"/>
      <c r="AX396" s="1267"/>
      <c r="AY396" s="1268"/>
      <c r="AZ396" s="702">
        <f>AN396*AT396</f>
        <v>120</v>
      </c>
      <c r="BA396" s="703"/>
      <c r="BB396" s="703"/>
      <c r="BC396" s="703"/>
      <c r="BD396" s="703"/>
      <c r="BE396" s="704"/>
    </row>
    <row r="397" spans="1:58" ht="15" customHeight="1">
      <c r="B397" s="9"/>
      <c r="C397" s="45"/>
      <c r="D397" s="1239"/>
      <c r="E397" s="1240"/>
      <c r="F397" s="1240"/>
      <c r="G397" s="1240"/>
      <c r="H397" s="1240"/>
      <c r="I397" s="1240"/>
      <c r="J397" s="1240"/>
      <c r="K397" s="1240"/>
      <c r="L397" s="1240"/>
      <c r="M397" s="1240"/>
      <c r="N397" s="1240"/>
      <c r="O397" s="1240"/>
      <c r="P397" s="1240"/>
      <c r="Q397" s="1240"/>
      <c r="R397" s="1241"/>
      <c r="S397" s="1248"/>
      <c r="T397" s="1249"/>
      <c r="U397" s="1249"/>
      <c r="V397" s="1249"/>
      <c r="W397" s="1249"/>
      <c r="X397" s="1249"/>
      <c r="Y397" s="1249"/>
      <c r="Z397" s="1249"/>
      <c r="AA397" s="1249"/>
      <c r="AB397" s="1249"/>
      <c r="AC397" s="1249"/>
      <c r="AD397" s="1249"/>
      <c r="AE397" s="1249"/>
      <c r="AF397" s="1250"/>
      <c r="AG397" s="1254"/>
      <c r="AH397" s="1255"/>
      <c r="AI397" s="1255"/>
      <c r="AJ397" s="1255"/>
      <c r="AK397" s="1255"/>
      <c r="AL397" s="1255"/>
      <c r="AM397" s="1256"/>
      <c r="AN397" s="1263"/>
      <c r="AO397" s="1264"/>
      <c r="AP397" s="1264"/>
      <c r="AQ397" s="1264"/>
      <c r="AR397" s="1264"/>
      <c r="AS397" s="1265"/>
      <c r="AT397" s="1269"/>
      <c r="AU397" s="1270"/>
      <c r="AV397" s="1270"/>
      <c r="AW397" s="1270"/>
      <c r="AX397" s="1270"/>
      <c r="AY397" s="1271"/>
      <c r="AZ397" s="705"/>
      <c r="BA397" s="706"/>
      <c r="BB397" s="706"/>
      <c r="BC397" s="706"/>
      <c r="BD397" s="706"/>
      <c r="BE397" s="707"/>
    </row>
    <row r="398" spans="1:58" ht="15" customHeight="1">
      <c r="B398" s="9"/>
      <c r="C398" s="45"/>
      <c r="D398" s="1242"/>
      <c r="E398" s="1243"/>
      <c r="F398" s="1243"/>
      <c r="G398" s="1243"/>
      <c r="H398" s="1243"/>
      <c r="I398" s="1243"/>
      <c r="J398" s="1243"/>
      <c r="K398" s="1243"/>
      <c r="L398" s="1243"/>
      <c r="M398" s="1243"/>
      <c r="N398" s="1243"/>
      <c r="O398" s="1243"/>
      <c r="P398" s="1243"/>
      <c r="Q398" s="1243"/>
      <c r="R398" s="1244"/>
      <c r="S398" s="1673" t="s">
        <v>84</v>
      </c>
      <c r="T398" s="1674"/>
      <c r="U398" s="1674"/>
      <c r="V398" s="1674"/>
      <c r="W398" s="1674"/>
      <c r="X398" s="1674"/>
      <c r="Y398" s="1674"/>
      <c r="Z398" s="1674"/>
      <c r="AA398" s="1674"/>
      <c r="AB398" s="1674"/>
      <c r="AC398" s="1674"/>
      <c r="AD398" s="1674"/>
      <c r="AE398" s="1674"/>
      <c r="AF398" s="1675"/>
      <c r="AG398" s="1257"/>
      <c r="AH398" s="1258"/>
      <c r="AI398" s="1258"/>
      <c r="AJ398" s="1258"/>
      <c r="AK398" s="1258"/>
      <c r="AL398" s="1258"/>
      <c r="AM398" s="1259"/>
      <c r="AN398" s="1575"/>
      <c r="AO398" s="1576"/>
      <c r="AP398" s="1576"/>
      <c r="AQ398" s="1576"/>
      <c r="AR398" s="1576"/>
      <c r="AS398" s="1577"/>
      <c r="AT398" s="1578"/>
      <c r="AU398" s="1579"/>
      <c r="AV398" s="1579"/>
      <c r="AW398" s="1579"/>
      <c r="AX398" s="1579"/>
      <c r="AY398" s="1580"/>
      <c r="AZ398" s="708"/>
      <c r="BA398" s="709"/>
      <c r="BB398" s="709"/>
      <c r="BC398" s="709"/>
      <c r="BD398" s="709"/>
      <c r="BE398" s="710"/>
    </row>
    <row r="399" spans="1:58" ht="15" customHeight="1">
      <c r="C399" s="6" t="s">
        <v>34</v>
      </c>
    </row>
    <row r="400" spans="1:58" ht="15" customHeight="1">
      <c r="B400" s="9"/>
      <c r="C400" s="45"/>
      <c r="D400" s="280" t="s">
        <v>22</v>
      </c>
      <c r="E400" s="566"/>
      <c r="F400" s="566"/>
      <c r="G400" s="566"/>
      <c r="H400" s="566"/>
      <c r="I400" s="566"/>
      <c r="J400" s="566"/>
      <c r="K400" s="566"/>
      <c r="L400" s="566"/>
      <c r="M400" s="566"/>
      <c r="N400" s="566"/>
      <c r="O400" s="794"/>
      <c r="P400" s="957" t="s">
        <v>266</v>
      </c>
      <c r="Q400" s="398"/>
      <c r="R400" s="398"/>
      <c r="S400" s="289" t="s">
        <v>23</v>
      </c>
      <c r="T400" s="250"/>
      <c r="U400" s="250"/>
      <c r="V400" s="250"/>
      <c r="W400" s="250"/>
      <c r="X400" s="250"/>
      <c r="Y400" s="250"/>
      <c r="Z400" s="250"/>
      <c r="AA400" s="250"/>
      <c r="AB400" s="250"/>
      <c r="AC400" s="250"/>
      <c r="AD400" s="250"/>
      <c r="AE400" s="250"/>
      <c r="AF400" s="290"/>
      <c r="AG400" s="1026" t="s">
        <v>26</v>
      </c>
      <c r="AH400" s="286"/>
      <c r="AI400" s="286"/>
      <c r="AJ400" s="286"/>
      <c r="AK400" s="286"/>
      <c r="AL400" s="286"/>
      <c r="AM400" s="281"/>
      <c r="AN400" s="732" t="s">
        <v>57</v>
      </c>
      <c r="AO400" s="801"/>
      <c r="AP400" s="801"/>
      <c r="AQ400" s="801"/>
      <c r="AR400" s="801"/>
      <c r="AS400" s="802"/>
      <c r="AT400" s="916" t="s">
        <v>28</v>
      </c>
      <c r="AU400" s="917"/>
      <c r="AV400" s="917"/>
      <c r="AW400" s="917"/>
      <c r="AX400" s="917"/>
      <c r="AY400" s="918"/>
      <c r="AZ400" s="732" t="s">
        <v>29</v>
      </c>
      <c r="BA400" s="925"/>
      <c r="BB400" s="925"/>
      <c r="BC400" s="925"/>
      <c r="BD400" s="925"/>
      <c r="BE400" s="926"/>
    </row>
    <row r="401" spans="1:63" ht="15" customHeight="1">
      <c r="B401" s="9"/>
      <c r="C401" s="45"/>
      <c r="D401" s="568"/>
      <c r="E401" s="468"/>
      <c r="F401" s="468"/>
      <c r="G401" s="468"/>
      <c r="H401" s="468"/>
      <c r="I401" s="468"/>
      <c r="J401" s="468"/>
      <c r="K401" s="468"/>
      <c r="L401" s="468"/>
      <c r="M401" s="468"/>
      <c r="N401" s="468"/>
      <c r="O401" s="469"/>
      <c r="P401" s="398"/>
      <c r="Q401" s="398"/>
      <c r="R401" s="398"/>
      <c r="S401" s="230"/>
      <c r="T401" s="231"/>
      <c r="U401" s="231"/>
      <c r="V401" s="231"/>
      <c r="W401" s="231"/>
      <c r="X401" s="231"/>
      <c r="Y401" s="231"/>
      <c r="Z401" s="231"/>
      <c r="AA401" s="231"/>
      <c r="AB401" s="231"/>
      <c r="AC401" s="231"/>
      <c r="AD401" s="231"/>
      <c r="AE401" s="231"/>
      <c r="AF401" s="232"/>
      <c r="AG401" s="282"/>
      <c r="AH401" s="287"/>
      <c r="AI401" s="287"/>
      <c r="AJ401" s="287"/>
      <c r="AK401" s="287"/>
      <c r="AL401" s="287"/>
      <c r="AM401" s="283"/>
      <c r="AN401" s="803"/>
      <c r="AO401" s="346"/>
      <c r="AP401" s="346"/>
      <c r="AQ401" s="346"/>
      <c r="AR401" s="346"/>
      <c r="AS401" s="347"/>
      <c r="AT401" s="919"/>
      <c r="AU401" s="920"/>
      <c r="AV401" s="920"/>
      <c r="AW401" s="920"/>
      <c r="AX401" s="920"/>
      <c r="AY401" s="921"/>
      <c r="AZ401" s="927"/>
      <c r="BA401" s="928"/>
      <c r="BB401" s="928"/>
      <c r="BC401" s="928"/>
      <c r="BD401" s="928"/>
      <c r="BE401" s="929"/>
    </row>
    <row r="402" spans="1:63" ht="15" customHeight="1">
      <c r="B402" s="9"/>
      <c r="C402" s="45"/>
      <c r="D402" s="795"/>
      <c r="E402" s="796"/>
      <c r="F402" s="796"/>
      <c r="G402" s="796"/>
      <c r="H402" s="796"/>
      <c r="I402" s="796"/>
      <c r="J402" s="796"/>
      <c r="K402" s="796"/>
      <c r="L402" s="796"/>
      <c r="M402" s="796"/>
      <c r="N402" s="796"/>
      <c r="O402" s="797"/>
      <c r="P402" s="398"/>
      <c r="Q402" s="398"/>
      <c r="R402" s="398"/>
      <c r="S402" s="392"/>
      <c r="T402" s="251"/>
      <c r="U402" s="251"/>
      <c r="V402" s="251"/>
      <c r="W402" s="251"/>
      <c r="X402" s="251"/>
      <c r="Y402" s="251"/>
      <c r="Z402" s="251"/>
      <c r="AA402" s="251"/>
      <c r="AB402" s="251"/>
      <c r="AC402" s="251"/>
      <c r="AD402" s="251"/>
      <c r="AE402" s="251"/>
      <c r="AF402" s="393"/>
      <c r="AG402" s="540"/>
      <c r="AH402" s="829"/>
      <c r="AI402" s="829"/>
      <c r="AJ402" s="829"/>
      <c r="AK402" s="829"/>
      <c r="AL402" s="829"/>
      <c r="AM402" s="431"/>
      <c r="AN402" s="804"/>
      <c r="AO402" s="805"/>
      <c r="AP402" s="805"/>
      <c r="AQ402" s="805"/>
      <c r="AR402" s="805"/>
      <c r="AS402" s="806"/>
      <c r="AT402" s="922"/>
      <c r="AU402" s="923"/>
      <c r="AV402" s="923"/>
      <c r="AW402" s="923"/>
      <c r="AX402" s="923"/>
      <c r="AY402" s="924"/>
      <c r="AZ402" s="930"/>
      <c r="BA402" s="931"/>
      <c r="BB402" s="931"/>
      <c r="BC402" s="931"/>
      <c r="BD402" s="931"/>
      <c r="BE402" s="932"/>
    </row>
    <row r="403" spans="1:63" ht="15" customHeight="1">
      <c r="B403" s="9"/>
      <c r="C403" s="45"/>
      <c r="D403" s="1236"/>
      <c r="E403" s="1237"/>
      <c r="F403" s="1237"/>
      <c r="G403" s="1237"/>
      <c r="H403" s="1237"/>
      <c r="I403" s="1237"/>
      <c r="J403" s="1237"/>
      <c r="K403" s="1237"/>
      <c r="L403" s="1237"/>
      <c r="M403" s="1237"/>
      <c r="N403" s="1237"/>
      <c r="O403" s="1238"/>
      <c r="P403" s="828" t="s">
        <v>116</v>
      </c>
      <c r="Q403" s="286"/>
      <c r="R403" s="281"/>
      <c r="S403" s="1245"/>
      <c r="T403" s="1246"/>
      <c r="U403" s="1246"/>
      <c r="V403" s="1246"/>
      <c r="W403" s="1246"/>
      <c r="X403" s="1246"/>
      <c r="Y403" s="1246"/>
      <c r="Z403" s="1246"/>
      <c r="AA403" s="1246"/>
      <c r="AB403" s="1246"/>
      <c r="AC403" s="1246"/>
      <c r="AD403" s="1246"/>
      <c r="AE403" s="1246"/>
      <c r="AF403" s="1247"/>
      <c r="AG403" s="1251"/>
      <c r="AH403" s="1252"/>
      <c r="AI403" s="1252"/>
      <c r="AJ403" s="1252"/>
      <c r="AK403" s="1252"/>
      <c r="AL403" s="1252"/>
      <c r="AM403" s="1253"/>
      <c r="AN403" s="1260"/>
      <c r="AO403" s="1261"/>
      <c r="AP403" s="1261"/>
      <c r="AQ403" s="1261"/>
      <c r="AR403" s="1261"/>
      <c r="AS403" s="1262"/>
      <c r="AT403" s="1266"/>
      <c r="AU403" s="1267"/>
      <c r="AV403" s="1267"/>
      <c r="AW403" s="1267"/>
      <c r="AX403" s="1267"/>
      <c r="AY403" s="1268"/>
      <c r="AZ403" s="702">
        <f>AN403*AT403</f>
        <v>0</v>
      </c>
      <c r="BA403" s="703"/>
      <c r="BB403" s="703"/>
      <c r="BC403" s="703"/>
      <c r="BD403" s="703"/>
      <c r="BE403" s="704"/>
    </row>
    <row r="404" spans="1:63" ht="15" customHeight="1">
      <c r="B404" s="9"/>
      <c r="C404" s="45"/>
      <c r="D404" s="1239"/>
      <c r="E404" s="1240"/>
      <c r="F404" s="1240"/>
      <c r="G404" s="1240"/>
      <c r="H404" s="1240"/>
      <c r="I404" s="1240"/>
      <c r="J404" s="1240"/>
      <c r="K404" s="1240"/>
      <c r="L404" s="1240"/>
      <c r="M404" s="1240"/>
      <c r="N404" s="1240"/>
      <c r="O404" s="1241"/>
      <c r="P404" s="282"/>
      <c r="Q404" s="287"/>
      <c r="R404" s="283"/>
      <c r="S404" s="1248"/>
      <c r="T404" s="1249"/>
      <c r="U404" s="1249"/>
      <c r="V404" s="1249"/>
      <c r="W404" s="1249"/>
      <c r="X404" s="1249"/>
      <c r="Y404" s="1249"/>
      <c r="Z404" s="1249"/>
      <c r="AA404" s="1249"/>
      <c r="AB404" s="1249"/>
      <c r="AC404" s="1249"/>
      <c r="AD404" s="1249"/>
      <c r="AE404" s="1249"/>
      <c r="AF404" s="1250"/>
      <c r="AG404" s="1254"/>
      <c r="AH404" s="1255"/>
      <c r="AI404" s="1255"/>
      <c r="AJ404" s="1255"/>
      <c r="AK404" s="1255"/>
      <c r="AL404" s="1255"/>
      <c r="AM404" s="1256"/>
      <c r="AN404" s="1263"/>
      <c r="AO404" s="1264"/>
      <c r="AP404" s="1264"/>
      <c r="AQ404" s="1264"/>
      <c r="AR404" s="1264"/>
      <c r="AS404" s="1265"/>
      <c r="AT404" s="1269"/>
      <c r="AU404" s="1270"/>
      <c r="AV404" s="1270"/>
      <c r="AW404" s="1270"/>
      <c r="AX404" s="1270"/>
      <c r="AY404" s="1271"/>
      <c r="AZ404" s="705"/>
      <c r="BA404" s="706"/>
      <c r="BB404" s="706"/>
      <c r="BC404" s="706"/>
      <c r="BD404" s="706"/>
      <c r="BE404" s="707"/>
    </row>
    <row r="405" spans="1:63" ht="15" customHeight="1">
      <c r="B405" s="9"/>
      <c r="C405" s="45"/>
      <c r="D405" s="1242"/>
      <c r="E405" s="1243"/>
      <c r="F405" s="1243"/>
      <c r="G405" s="1243"/>
      <c r="H405" s="1243"/>
      <c r="I405" s="1243"/>
      <c r="J405" s="1243"/>
      <c r="K405" s="1243"/>
      <c r="L405" s="1243"/>
      <c r="M405" s="1243"/>
      <c r="N405" s="1243"/>
      <c r="O405" s="1244"/>
      <c r="P405" s="540"/>
      <c r="Q405" s="829"/>
      <c r="R405" s="431"/>
      <c r="S405" s="1673" t="s">
        <v>84</v>
      </c>
      <c r="T405" s="1674"/>
      <c r="U405" s="1674"/>
      <c r="V405" s="1674"/>
      <c r="W405" s="1674"/>
      <c r="X405" s="1674"/>
      <c r="Y405" s="1674"/>
      <c r="Z405" s="1674"/>
      <c r="AA405" s="1674"/>
      <c r="AB405" s="1674"/>
      <c r="AC405" s="1674"/>
      <c r="AD405" s="1674"/>
      <c r="AE405" s="1674"/>
      <c r="AF405" s="1675"/>
      <c r="AG405" s="1257"/>
      <c r="AH405" s="1258"/>
      <c r="AI405" s="1258"/>
      <c r="AJ405" s="1258"/>
      <c r="AK405" s="1258"/>
      <c r="AL405" s="1258"/>
      <c r="AM405" s="1259"/>
      <c r="AN405" s="1575"/>
      <c r="AO405" s="1576"/>
      <c r="AP405" s="1576"/>
      <c r="AQ405" s="1576"/>
      <c r="AR405" s="1576"/>
      <c r="AS405" s="1577"/>
      <c r="AT405" s="1578"/>
      <c r="AU405" s="1579"/>
      <c r="AV405" s="1579"/>
      <c r="AW405" s="1579"/>
      <c r="AX405" s="1579"/>
      <c r="AY405" s="1580"/>
      <c r="AZ405" s="708"/>
      <c r="BA405" s="709"/>
      <c r="BB405" s="709"/>
      <c r="BC405" s="709"/>
      <c r="BD405" s="709"/>
      <c r="BE405" s="710"/>
    </row>
    <row r="406" spans="1:63" ht="15" customHeight="1">
      <c r="B406" s="9"/>
      <c r="C406" s="45"/>
      <c r="D406" s="1236"/>
      <c r="E406" s="1237"/>
      <c r="F406" s="1237"/>
      <c r="G406" s="1237"/>
      <c r="H406" s="1237"/>
      <c r="I406" s="1237"/>
      <c r="J406" s="1237"/>
      <c r="K406" s="1237"/>
      <c r="L406" s="1237"/>
      <c r="M406" s="1237"/>
      <c r="N406" s="1237"/>
      <c r="O406" s="1238"/>
      <c r="P406" s="280" t="s">
        <v>267</v>
      </c>
      <c r="Q406" s="566"/>
      <c r="R406" s="794"/>
      <c r="S406" s="1360" t="s">
        <v>268</v>
      </c>
      <c r="T406" s="1361"/>
      <c r="U406" s="1361"/>
      <c r="V406" s="1361"/>
      <c r="W406" s="1361"/>
      <c r="X406" s="1361"/>
      <c r="Y406" s="1361"/>
      <c r="Z406" s="1361"/>
      <c r="AA406" s="1361"/>
      <c r="AB406" s="1361"/>
      <c r="AC406" s="1361"/>
      <c r="AD406" s="1361"/>
      <c r="AE406" s="1361"/>
      <c r="AF406" s="1456"/>
      <c r="AG406" s="1251" t="s">
        <v>195</v>
      </c>
      <c r="AH406" s="1252"/>
      <c r="AI406" s="1252"/>
      <c r="AJ406" s="1252"/>
      <c r="AK406" s="1252"/>
      <c r="AL406" s="1252"/>
      <c r="AM406" s="1253"/>
      <c r="AN406" s="1260">
        <v>4</v>
      </c>
      <c r="AO406" s="1261"/>
      <c r="AP406" s="1261"/>
      <c r="AQ406" s="1261"/>
      <c r="AR406" s="1261"/>
      <c r="AS406" s="1262"/>
      <c r="AT406" s="1266">
        <v>16</v>
      </c>
      <c r="AU406" s="1267"/>
      <c r="AV406" s="1267"/>
      <c r="AW406" s="1267"/>
      <c r="AX406" s="1267"/>
      <c r="AY406" s="1268"/>
      <c r="AZ406" s="702">
        <f>AN406*AT406</f>
        <v>64</v>
      </c>
      <c r="BA406" s="703"/>
      <c r="BB406" s="703"/>
      <c r="BC406" s="703"/>
      <c r="BD406" s="703"/>
      <c r="BE406" s="704"/>
    </row>
    <row r="407" spans="1:63" ht="15" customHeight="1">
      <c r="B407" s="9"/>
      <c r="C407" s="45"/>
      <c r="D407" s="1239"/>
      <c r="E407" s="1240"/>
      <c r="F407" s="1240"/>
      <c r="G407" s="1240"/>
      <c r="H407" s="1240"/>
      <c r="I407" s="1240"/>
      <c r="J407" s="1240"/>
      <c r="K407" s="1240"/>
      <c r="L407" s="1240"/>
      <c r="M407" s="1240"/>
      <c r="N407" s="1240"/>
      <c r="O407" s="1241"/>
      <c r="P407" s="568"/>
      <c r="Q407" s="468"/>
      <c r="R407" s="469"/>
      <c r="S407" s="1457"/>
      <c r="T407" s="1458"/>
      <c r="U407" s="1458"/>
      <c r="V407" s="1458"/>
      <c r="W407" s="1458"/>
      <c r="X407" s="1458"/>
      <c r="Y407" s="1458"/>
      <c r="Z407" s="1458"/>
      <c r="AA407" s="1458"/>
      <c r="AB407" s="1458"/>
      <c r="AC407" s="1458"/>
      <c r="AD407" s="1458"/>
      <c r="AE407" s="1458"/>
      <c r="AF407" s="1459"/>
      <c r="AG407" s="1254"/>
      <c r="AH407" s="1255"/>
      <c r="AI407" s="1255"/>
      <c r="AJ407" s="1255"/>
      <c r="AK407" s="1255"/>
      <c r="AL407" s="1255"/>
      <c r="AM407" s="1256"/>
      <c r="AN407" s="1263"/>
      <c r="AO407" s="1264"/>
      <c r="AP407" s="1264"/>
      <c r="AQ407" s="1264"/>
      <c r="AR407" s="1264"/>
      <c r="AS407" s="1265"/>
      <c r="AT407" s="1269"/>
      <c r="AU407" s="1270"/>
      <c r="AV407" s="1270"/>
      <c r="AW407" s="1270"/>
      <c r="AX407" s="1270"/>
      <c r="AY407" s="1271"/>
      <c r="AZ407" s="705"/>
      <c r="BA407" s="706"/>
      <c r="BB407" s="706"/>
      <c r="BC407" s="706"/>
      <c r="BD407" s="706"/>
      <c r="BE407" s="707"/>
    </row>
    <row r="408" spans="1:63" ht="15" customHeight="1">
      <c r="B408" s="9"/>
      <c r="C408" s="45"/>
      <c r="D408" s="1242"/>
      <c r="E408" s="1243"/>
      <c r="F408" s="1243"/>
      <c r="G408" s="1243"/>
      <c r="H408" s="1243"/>
      <c r="I408" s="1243"/>
      <c r="J408" s="1243"/>
      <c r="K408" s="1243"/>
      <c r="L408" s="1243"/>
      <c r="M408" s="1243"/>
      <c r="N408" s="1243"/>
      <c r="O408" s="1244"/>
      <c r="P408" s="795"/>
      <c r="Q408" s="796"/>
      <c r="R408" s="797"/>
      <c r="S408" s="1479" t="s">
        <v>33</v>
      </c>
      <c r="T408" s="1480"/>
      <c r="U408" s="1480"/>
      <c r="V408" s="1480"/>
      <c r="W408" s="1480"/>
      <c r="X408" s="1480"/>
      <c r="Y408" s="1480"/>
      <c r="Z408" s="1480"/>
      <c r="AA408" s="1480"/>
      <c r="AB408" s="1480"/>
      <c r="AC408" s="1480"/>
      <c r="AD408" s="1480"/>
      <c r="AE408" s="1480"/>
      <c r="AF408" s="1481"/>
      <c r="AG408" s="1257"/>
      <c r="AH408" s="1258"/>
      <c r="AI408" s="1258"/>
      <c r="AJ408" s="1258"/>
      <c r="AK408" s="1258"/>
      <c r="AL408" s="1258"/>
      <c r="AM408" s="1259"/>
      <c r="AN408" s="1575"/>
      <c r="AO408" s="1576"/>
      <c r="AP408" s="1576"/>
      <c r="AQ408" s="1576"/>
      <c r="AR408" s="1576"/>
      <c r="AS408" s="1577"/>
      <c r="AT408" s="1578"/>
      <c r="AU408" s="1579"/>
      <c r="AV408" s="1579"/>
      <c r="AW408" s="1579"/>
      <c r="AX408" s="1579"/>
      <c r="AY408" s="1580"/>
      <c r="AZ408" s="708"/>
      <c r="BA408" s="709"/>
      <c r="BB408" s="709"/>
      <c r="BC408" s="709"/>
      <c r="BD408" s="709"/>
      <c r="BE408" s="710"/>
      <c r="BF408" s="64"/>
      <c r="BG408" s="9"/>
      <c r="BH408" s="9"/>
      <c r="BI408" s="9"/>
      <c r="BJ408" s="9"/>
      <c r="BK408" s="9"/>
    </row>
    <row r="409" spans="1:63" ht="15" customHeight="1">
      <c r="B409" s="9"/>
      <c r="C409" s="9"/>
      <c r="D409" s="1131"/>
      <c r="E409" s="1131"/>
      <c r="F409" s="1131"/>
      <c r="G409" s="1131"/>
      <c r="H409" s="1131"/>
      <c r="I409" s="1131"/>
      <c r="J409" s="1131"/>
      <c r="K409" s="1131"/>
      <c r="L409" s="1131"/>
      <c r="M409" s="1131"/>
      <c r="N409" s="1131"/>
      <c r="O409" s="1131"/>
      <c r="P409" s="1131"/>
      <c r="Q409" s="1131"/>
      <c r="R409" s="1131"/>
      <c r="S409" s="1131"/>
      <c r="T409" s="1131"/>
      <c r="U409" s="1131"/>
      <c r="V409" s="1131"/>
      <c r="W409" s="1131"/>
      <c r="X409" s="1131"/>
      <c r="Y409" s="1131"/>
      <c r="Z409" s="1131"/>
      <c r="AA409" s="1131"/>
      <c r="AB409" s="1131"/>
      <c r="AC409" s="1131"/>
      <c r="AD409" s="1131"/>
      <c r="AE409" s="1131"/>
      <c r="AF409" s="1131"/>
      <c r="AG409" s="1131"/>
      <c r="AH409" s="1131"/>
      <c r="AI409" s="1131"/>
      <c r="AJ409" s="1131"/>
      <c r="AK409" s="1131"/>
      <c r="AL409" s="1131"/>
      <c r="AM409" s="1131"/>
      <c r="AN409" s="1131"/>
      <c r="AO409" s="1131"/>
      <c r="AP409" s="1131"/>
      <c r="AQ409" s="1131"/>
      <c r="AR409" s="1131"/>
      <c r="AS409" s="1131"/>
      <c r="AT409" s="1131"/>
      <c r="AU409" s="1131"/>
      <c r="AV409" s="1131"/>
      <c r="AW409" s="1131"/>
      <c r="AX409" s="1131"/>
      <c r="AY409" s="1131"/>
      <c r="AZ409" s="1131"/>
      <c r="BA409" s="1131"/>
      <c r="BB409" s="1131"/>
      <c r="BC409" s="1131"/>
      <c r="BD409" s="1131"/>
      <c r="BE409" s="1131"/>
      <c r="BF409" s="1132"/>
      <c r="BG409" s="1132"/>
      <c r="BH409" s="74"/>
      <c r="BI409" s="74"/>
      <c r="BJ409" s="74"/>
      <c r="BK409" s="74"/>
    </row>
    <row r="410" spans="1:63" ht="3" customHeight="1">
      <c r="B410" s="9"/>
      <c r="C410" s="9"/>
      <c r="D410" s="69"/>
      <c r="E410" s="115"/>
      <c r="F410" s="115"/>
      <c r="G410" s="115"/>
      <c r="H410" s="115"/>
      <c r="I410" s="115"/>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69"/>
      <c r="AH410" s="69"/>
      <c r="AI410" s="69"/>
      <c r="AJ410" s="69"/>
      <c r="AK410" s="69"/>
      <c r="AL410" s="69"/>
      <c r="AM410" s="69"/>
      <c r="AN410" s="108"/>
      <c r="AO410" s="108"/>
      <c r="AP410" s="108"/>
      <c r="AQ410" s="108"/>
      <c r="AR410" s="108"/>
      <c r="AS410" s="108"/>
      <c r="AT410" s="108"/>
      <c r="AU410" s="108"/>
      <c r="AV410" s="108"/>
      <c r="AW410" s="108"/>
      <c r="AX410" s="108"/>
      <c r="AY410" s="108"/>
      <c r="AZ410" s="108"/>
      <c r="BA410" s="108"/>
      <c r="BB410" s="108"/>
      <c r="BC410" s="108"/>
      <c r="BD410" s="108"/>
      <c r="BE410" s="108"/>
    </row>
    <row r="411" spans="1:63" ht="15" customHeight="1">
      <c r="A411" s="6" t="s">
        <v>269</v>
      </c>
    </row>
    <row r="412" spans="1:63" ht="15" customHeight="1">
      <c r="B412" s="6" t="s">
        <v>270</v>
      </c>
    </row>
    <row r="413" spans="1:63" ht="15" customHeight="1">
      <c r="D413" s="41" t="s">
        <v>80</v>
      </c>
    </row>
    <row r="414" spans="1:63" ht="15" customHeight="1">
      <c r="B414" s="9"/>
      <c r="C414" s="45"/>
      <c r="D414" s="289" t="s">
        <v>23</v>
      </c>
      <c r="E414" s="250"/>
      <c r="F414" s="250"/>
      <c r="G414" s="250"/>
      <c r="H414" s="250"/>
      <c r="I414" s="250"/>
      <c r="J414" s="250"/>
      <c r="K414" s="250"/>
      <c r="L414" s="250"/>
      <c r="M414" s="250"/>
      <c r="N414" s="250"/>
      <c r="O414" s="250"/>
      <c r="P414" s="250"/>
      <c r="Q414" s="250"/>
      <c r="R414" s="250"/>
      <c r="S414" s="250"/>
      <c r="T414" s="250"/>
      <c r="U414" s="250"/>
      <c r="V414" s="250"/>
      <c r="W414" s="250"/>
      <c r="X414" s="250"/>
      <c r="Y414" s="250"/>
      <c r="Z414" s="290"/>
      <c r="AA414" s="1133" t="s">
        <v>26</v>
      </c>
      <c r="AB414" s="1134"/>
      <c r="AC414" s="1134"/>
      <c r="AD414" s="1134"/>
      <c r="AE414" s="1134"/>
      <c r="AF414" s="1134"/>
      <c r="AG414" s="280" t="s">
        <v>191</v>
      </c>
      <c r="AH414" s="250"/>
      <c r="AI414" s="250"/>
      <c r="AJ414" s="250"/>
      <c r="AK414" s="250"/>
      <c r="AL414" s="250"/>
      <c r="AM414" s="290"/>
      <c r="AN414" s="1136" t="s">
        <v>192</v>
      </c>
      <c r="AO414" s="1136"/>
      <c r="AP414" s="1136"/>
      <c r="AQ414" s="1136"/>
      <c r="AR414" s="1136"/>
      <c r="AS414" s="1136"/>
      <c r="AT414" s="1136"/>
      <c r="AU414" s="1137" t="s">
        <v>271</v>
      </c>
      <c r="AV414" s="1137"/>
      <c r="AW414" s="1137"/>
      <c r="AX414" s="1137"/>
      <c r="AY414" s="1137"/>
      <c r="AZ414" s="1137"/>
      <c r="BA414" s="75"/>
      <c r="BB414" s="76"/>
      <c r="BC414" s="76"/>
      <c r="BD414" s="76"/>
      <c r="BE414" s="76"/>
      <c r="BF414" s="76"/>
    </row>
    <row r="415" spans="1:63" ht="15" customHeight="1">
      <c r="B415" s="9"/>
      <c r="C415" s="45"/>
      <c r="D415" s="230"/>
      <c r="E415" s="231"/>
      <c r="F415" s="231"/>
      <c r="G415" s="231"/>
      <c r="H415" s="231"/>
      <c r="I415" s="231"/>
      <c r="J415" s="231"/>
      <c r="K415" s="231"/>
      <c r="L415" s="231"/>
      <c r="M415" s="231"/>
      <c r="N415" s="231"/>
      <c r="O415" s="231"/>
      <c r="P415" s="231"/>
      <c r="Q415" s="231"/>
      <c r="R415" s="231"/>
      <c r="S415" s="231"/>
      <c r="T415" s="231"/>
      <c r="U415" s="231"/>
      <c r="V415" s="231"/>
      <c r="W415" s="231"/>
      <c r="X415" s="231"/>
      <c r="Y415" s="231"/>
      <c r="Z415" s="232"/>
      <c r="AA415" s="1134"/>
      <c r="AB415" s="1134"/>
      <c r="AC415" s="1134"/>
      <c r="AD415" s="1134"/>
      <c r="AE415" s="1134"/>
      <c r="AF415" s="1134"/>
      <c r="AG415" s="230"/>
      <c r="AH415" s="231"/>
      <c r="AI415" s="231"/>
      <c r="AJ415" s="231"/>
      <c r="AK415" s="231"/>
      <c r="AL415" s="231"/>
      <c r="AM415" s="232"/>
      <c r="AN415" s="1136"/>
      <c r="AO415" s="1136"/>
      <c r="AP415" s="1136"/>
      <c r="AQ415" s="1136"/>
      <c r="AR415" s="1136"/>
      <c r="AS415" s="1136"/>
      <c r="AT415" s="1136"/>
      <c r="AU415" s="1137"/>
      <c r="AV415" s="1137"/>
      <c r="AW415" s="1137"/>
      <c r="AX415" s="1137"/>
      <c r="AY415" s="1137"/>
      <c r="AZ415" s="1137"/>
      <c r="BA415" s="75"/>
      <c r="BB415" s="76"/>
      <c r="BC415" s="76"/>
      <c r="BD415" s="76"/>
      <c r="BE415" s="76"/>
      <c r="BF415" s="76"/>
    </row>
    <row r="416" spans="1:63" ht="15" customHeight="1">
      <c r="B416" s="9"/>
      <c r="C416" s="45"/>
      <c r="D416" s="392"/>
      <c r="E416" s="251"/>
      <c r="F416" s="251"/>
      <c r="G416" s="251"/>
      <c r="H416" s="251"/>
      <c r="I416" s="251"/>
      <c r="J416" s="251"/>
      <c r="K416" s="251"/>
      <c r="L416" s="251"/>
      <c r="M416" s="251"/>
      <c r="N416" s="251"/>
      <c r="O416" s="251"/>
      <c r="P416" s="251"/>
      <c r="Q416" s="251"/>
      <c r="R416" s="251"/>
      <c r="S416" s="251"/>
      <c r="T416" s="251"/>
      <c r="U416" s="251"/>
      <c r="V416" s="251"/>
      <c r="W416" s="251"/>
      <c r="X416" s="251"/>
      <c r="Y416" s="251"/>
      <c r="Z416" s="393"/>
      <c r="AA416" s="1135"/>
      <c r="AB416" s="1134"/>
      <c r="AC416" s="1134"/>
      <c r="AD416" s="1134"/>
      <c r="AE416" s="1134"/>
      <c r="AF416" s="1134"/>
      <c r="AG416" s="392"/>
      <c r="AH416" s="251"/>
      <c r="AI416" s="251"/>
      <c r="AJ416" s="251"/>
      <c r="AK416" s="251"/>
      <c r="AL416" s="251"/>
      <c r="AM416" s="393"/>
      <c r="AN416" s="1136"/>
      <c r="AO416" s="1136"/>
      <c r="AP416" s="1136"/>
      <c r="AQ416" s="1136"/>
      <c r="AR416" s="1136"/>
      <c r="AS416" s="1136"/>
      <c r="AT416" s="1136"/>
      <c r="AU416" s="1137"/>
      <c r="AV416" s="1137"/>
      <c r="AW416" s="1137"/>
      <c r="AX416" s="1137"/>
      <c r="AY416" s="1137"/>
      <c r="AZ416" s="1137"/>
      <c r="BA416" s="75"/>
      <c r="BB416" s="76"/>
      <c r="BC416" s="76"/>
      <c r="BD416" s="76"/>
      <c r="BE416" s="76"/>
      <c r="BF416" s="76"/>
    </row>
    <row r="417" spans="1:63" ht="15.75" customHeight="1">
      <c r="B417" s="9"/>
      <c r="C417" s="45"/>
      <c r="D417" s="1245" t="s">
        <v>272</v>
      </c>
      <c r="E417" s="1246"/>
      <c r="F417" s="1246"/>
      <c r="G417" s="1246"/>
      <c r="H417" s="1246"/>
      <c r="I417" s="1246"/>
      <c r="J417" s="1246"/>
      <c r="K417" s="1246"/>
      <c r="L417" s="1246"/>
      <c r="M417" s="1246"/>
      <c r="N417" s="1246"/>
      <c r="O417" s="1246"/>
      <c r="P417" s="1246"/>
      <c r="Q417" s="1246"/>
      <c r="R417" s="1246"/>
      <c r="S417" s="1246"/>
      <c r="T417" s="1246"/>
      <c r="U417" s="1246"/>
      <c r="V417" s="1246"/>
      <c r="W417" s="1246"/>
      <c r="X417" s="1246"/>
      <c r="Y417" s="1246"/>
      <c r="Z417" s="1247"/>
      <c r="AA417" s="1493" t="s">
        <v>195</v>
      </c>
      <c r="AB417" s="1494"/>
      <c r="AC417" s="1494"/>
      <c r="AD417" s="1494"/>
      <c r="AE417" s="1494"/>
      <c r="AF417" s="1495"/>
      <c r="AG417" s="1260">
        <v>6</v>
      </c>
      <c r="AH417" s="1261"/>
      <c r="AI417" s="1261"/>
      <c r="AJ417" s="1261"/>
      <c r="AK417" s="1261"/>
      <c r="AL417" s="1261"/>
      <c r="AM417" s="1262"/>
      <c r="AN417" s="1678">
        <v>20</v>
      </c>
      <c r="AO417" s="1678"/>
      <c r="AP417" s="1678"/>
      <c r="AQ417" s="1678"/>
      <c r="AR417" s="1678"/>
      <c r="AS417" s="1678"/>
      <c r="AT417" s="1678"/>
      <c r="AU417" s="1272">
        <f>AG417*AN417</f>
        <v>120</v>
      </c>
      <c r="AV417" s="1273"/>
      <c r="AW417" s="1273"/>
      <c r="AX417" s="1273"/>
      <c r="AY417" s="1273"/>
      <c r="AZ417" s="1274"/>
      <c r="BA417" s="75"/>
      <c r="BB417" s="76"/>
      <c r="BC417" s="76"/>
      <c r="BD417" s="76"/>
      <c r="BE417" s="76"/>
      <c r="BF417" s="76"/>
    </row>
    <row r="418" spans="1:63" ht="15.75" customHeight="1">
      <c r="B418" s="9"/>
      <c r="C418" s="45"/>
      <c r="D418" s="1362"/>
      <c r="E418" s="1363"/>
      <c r="F418" s="1363"/>
      <c r="G418" s="1363"/>
      <c r="H418" s="1363"/>
      <c r="I418" s="1363"/>
      <c r="J418" s="1363"/>
      <c r="K418" s="1363"/>
      <c r="L418" s="1363"/>
      <c r="M418" s="1363"/>
      <c r="N418" s="1363"/>
      <c r="O418" s="1363"/>
      <c r="P418" s="1363"/>
      <c r="Q418" s="1363"/>
      <c r="R418" s="1363"/>
      <c r="S418" s="1363"/>
      <c r="T418" s="1363"/>
      <c r="U418" s="1363"/>
      <c r="V418" s="1363"/>
      <c r="W418" s="1363"/>
      <c r="X418" s="1363"/>
      <c r="Y418" s="1363"/>
      <c r="Z418" s="1677"/>
      <c r="AA418" s="1499"/>
      <c r="AB418" s="1500"/>
      <c r="AC418" s="1500"/>
      <c r="AD418" s="1500"/>
      <c r="AE418" s="1500"/>
      <c r="AF418" s="1501"/>
      <c r="AG418" s="1575"/>
      <c r="AH418" s="1576"/>
      <c r="AI418" s="1576"/>
      <c r="AJ418" s="1576"/>
      <c r="AK418" s="1576"/>
      <c r="AL418" s="1576"/>
      <c r="AM418" s="1577"/>
      <c r="AN418" s="1678"/>
      <c r="AO418" s="1678"/>
      <c r="AP418" s="1678"/>
      <c r="AQ418" s="1678"/>
      <c r="AR418" s="1678"/>
      <c r="AS418" s="1678"/>
      <c r="AT418" s="1678"/>
      <c r="AU418" s="1581"/>
      <c r="AV418" s="1582"/>
      <c r="AW418" s="1582"/>
      <c r="AX418" s="1582"/>
      <c r="AY418" s="1582"/>
      <c r="AZ418" s="1583"/>
      <c r="BA418" s="75"/>
      <c r="BB418" s="76"/>
      <c r="BC418" s="76"/>
      <c r="BD418" s="76"/>
      <c r="BE418" s="76"/>
      <c r="BF418" s="76"/>
    </row>
    <row r="419" spans="1:63" ht="15.75" customHeight="1">
      <c r="B419" s="9"/>
      <c r="C419" s="9"/>
      <c r="D419" s="1245" t="s">
        <v>273</v>
      </c>
      <c r="E419" s="1246"/>
      <c r="F419" s="1246"/>
      <c r="G419" s="1246"/>
      <c r="H419" s="1246"/>
      <c r="I419" s="1246"/>
      <c r="J419" s="1246"/>
      <c r="K419" s="1246"/>
      <c r="L419" s="1246"/>
      <c r="M419" s="1246"/>
      <c r="N419" s="1246"/>
      <c r="O419" s="1246"/>
      <c r="P419" s="1246"/>
      <c r="Q419" s="1246"/>
      <c r="R419" s="1246"/>
      <c r="S419" s="1246"/>
      <c r="T419" s="1246"/>
      <c r="U419" s="1246"/>
      <c r="V419" s="1246"/>
      <c r="W419" s="1246"/>
      <c r="X419" s="1246"/>
      <c r="Y419" s="1246"/>
      <c r="Z419" s="1247"/>
      <c r="AA419" s="1493" t="s">
        <v>257</v>
      </c>
      <c r="AB419" s="1494"/>
      <c r="AC419" s="1494"/>
      <c r="AD419" s="1494"/>
      <c r="AE419" s="1494"/>
      <c r="AF419" s="1495"/>
      <c r="AG419" s="1260">
        <v>4</v>
      </c>
      <c r="AH419" s="1261"/>
      <c r="AI419" s="1261"/>
      <c r="AJ419" s="1261"/>
      <c r="AK419" s="1261"/>
      <c r="AL419" s="1261"/>
      <c r="AM419" s="1262"/>
      <c r="AN419" s="1678">
        <v>12</v>
      </c>
      <c r="AO419" s="1678"/>
      <c r="AP419" s="1678"/>
      <c r="AQ419" s="1678"/>
      <c r="AR419" s="1678"/>
      <c r="AS419" s="1678"/>
      <c r="AT419" s="1678"/>
      <c r="AU419" s="1272">
        <f>AG419*AN419</f>
        <v>48</v>
      </c>
      <c r="AV419" s="1273"/>
      <c r="AW419" s="1273"/>
      <c r="AX419" s="1273"/>
      <c r="AY419" s="1273"/>
      <c r="AZ419" s="1274"/>
      <c r="BA419" s="1236" t="s">
        <v>274</v>
      </c>
      <c r="BB419" s="1237"/>
      <c r="BC419" s="1237"/>
      <c r="BD419" s="1237"/>
      <c r="BE419" s="1237"/>
      <c r="BF419" s="1238"/>
    </row>
    <row r="420" spans="1:63" ht="15.75" customHeight="1">
      <c r="B420" s="9"/>
      <c r="C420" s="9"/>
      <c r="D420" s="1362"/>
      <c r="E420" s="1363"/>
      <c r="F420" s="1363"/>
      <c r="G420" s="1363"/>
      <c r="H420" s="1363"/>
      <c r="I420" s="1363"/>
      <c r="J420" s="1363"/>
      <c r="K420" s="1363"/>
      <c r="L420" s="1363"/>
      <c r="M420" s="1363"/>
      <c r="N420" s="1363"/>
      <c r="O420" s="1363"/>
      <c r="P420" s="1363"/>
      <c r="Q420" s="1363"/>
      <c r="R420" s="1363"/>
      <c r="S420" s="1363"/>
      <c r="T420" s="1363"/>
      <c r="U420" s="1363"/>
      <c r="V420" s="1363"/>
      <c r="W420" s="1363"/>
      <c r="X420" s="1363"/>
      <c r="Y420" s="1363"/>
      <c r="Z420" s="1677"/>
      <c r="AA420" s="1499"/>
      <c r="AB420" s="1500"/>
      <c r="AC420" s="1500"/>
      <c r="AD420" s="1500"/>
      <c r="AE420" s="1500"/>
      <c r="AF420" s="1501"/>
      <c r="AG420" s="1575"/>
      <c r="AH420" s="1576"/>
      <c r="AI420" s="1576"/>
      <c r="AJ420" s="1576"/>
      <c r="AK420" s="1576"/>
      <c r="AL420" s="1576"/>
      <c r="AM420" s="1577"/>
      <c r="AN420" s="1678"/>
      <c r="AO420" s="1678"/>
      <c r="AP420" s="1678"/>
      <c r="AQ420" s="1678"/>
      <c r="AR420" s="1678"/>
      <c r="AS420" s="1678"/>
      <c r="AT420" s="1678"/>
      <c r="AU420" s="1581"/>
      <c r="AV420" s="1582"/>
      <c r="AW420" s="1582"/>
      <c r="AX420" s="1582"/>
      <c r="AY420" s="1582"/>
      <c r="AZ420" s="1583"/>
      <c r="BA420" s="1242"/>
      <c r="BB420" s="1243"/>
      <c r="BC420" s="1243"/>
      <c r="BD420" s="1243"/>
      <c r="BE420" s="1243"/>
      <c r="BF420" s="1244"/>
    </row>
    <row r="421" spans="1:63" ht="15.75" customHeight="1">
      <c r="D421" s="1245" t="s">
        <v>273</v>
      </c>
      <c r="E421" s="1246"/>
      <c r="F421" s="1246"/>
      <c r="G421" s="1246"/>
      <c r="H421" s="1246"/>
      <c r="I421" s="1246"/>
      <c r="J421" s="1246"/>
      <c r="K421" s="1246"/>
      <c r="L421" s="1246"/>
      <c r="M421" s="1246"/>
      <c r="N421" s="1246"/>
      <c r="O421" s="1246"/>
      <c r="P421" s="1246"/>
      <c r="Q421" s="1246"/>
      <c r="R421" s="1246"/>
      <c r="S421" s="1246"/>
      <c r="T421" s="1246"/>
      <c r="U421" s="1246"/>
      <c r="V421" s="1246"/>
      <c r="W421" s="1246"/>
      <c r="X421" s="1246"/>
      <c r="Y421" s="1246"/>
      <c r="Z421" s="1247"/>
      <c r="AA421" s="1493" t="s">
        <v>195</v>
      </c>
      <c r="AB421" s="1494"/>
      <c r="AC421" s="1494"/>
      <c r="AD421" s="1494"/>
      <c r="AE421" s="1494"/>
      <c r="AF421" s="1495"/>
      <c r="AG421" s="1260">
        <v>6</v>
      </c>
      <c r="AH421" s="1261"/>
      <c r="AI421" s="1261"/>
      <c r="AJ421" s="1261"/>
      <c r="AK421" s="1261"/>
      <c r="AL421" s="1261"/>
      <c r="AM421" s="1262"/>
      <c r="AN421" s="1678">
        <v>6</v>
      </c>
      <c r="AO421" s="1678"/>
      <c r="AP421" s="1678"/>
      <c r="AQ421" s="1678"/>
      <c r="AR421" s="1678"/>
      <c r="AS421" s="1678"/>
      <c r="AT421" s="1678"/>
      <c r="AU421" s="1272">
        <f>AG421*AN421</f>
        <v>36</v>
      </c>
      <c r="AV421" s="1273"/>
      <c r="AW421" s="1273"/>
      <c r="AX421" s="1273"/>
      <c r="AY421" s="1273"/>
      <c r="AZ421" s="1274"/>
      <c r="BA421" s="1162">
        <f>SUM(AU417:AZ422)</f>
        <v>204</v>
      </c>
      <c r="BB421" s="1162"/>
      <c r="BC421" s="1162"/>
      <c r="BD421" s="1162"/>
      <c r="BE421" s="1162"/>
      <c r="BF421" s="1162"/>
    </row>
    <row r="422" spans="1:63" ht="15.75" customHeight="1">
      <c r="D422" s="1362"/>
      <c r="E422" s="1363"/>
      <c r="F422" s="1363"/>
      <c r="G422" s="1363"/>
      <c r="H422" s="1363"/>
      <c r="I422" s="1363"/>
      <c r="J422" s="1363"/>
      <c r="K422" s="1363"/>
      <c r="L422" s="1363"/>
      <c r="M422" s="1363"/>
      <c r="N422" s="1363"/>
      <c r="O422" s="1363"/>
      <c r="P422" s="1363"/>
      <c r="Q422" s="1363"/>
      <c r="R422" s="1363"/>
      <c r="S422" s="1363"/>
      <c r="T422" s="1363"/>
      <c r="U422" s="1363"/>
      <c r="V422" s="1363"/>
      <c r="W422" s="1363"/>
      <c r="X422" s="1363"/>
      <c r="Y422" s="1363"/>
      <c r="Z422" s="1677"/>
      <c r="AA422" s="1499"/>
      <c r="AB422" s="1500"/>
      <c r="AC422" s="1500"/>
      <c r="AD422" s="1500"/>
      <c r="AE422" s="1500"/>
      <c r="AF422" s="1501"/>
      <c r="AG422" s="1575"/>
      <c r="AH422" s="1576"/>
      <c r="AI422" s="1576"/>
      <c r="AJ422" s="1576"/>
      <c r="AK422" s="1576"/>
      <c r="AL422" s="1576"/>
      <c r="AM422" s="1577"/>
      <c r="AN422" s="1678"/>
      <c r="AO422" s="1678"/>
      <c r="AP422" s="1678"/>
      <c r="AQ422" s="1678"/>
      <c r="AR422" s="1678"/>
      <c r="AS422" s="1678"/>
      <c r="AT422" s="1678"/>
      <c r="AU422" s="1581"/>
      <c r="AV422" s="1582"/>
      <c r="AW422" s="1582"/>
      <c r="AX422" s="1582"/>
      <c r="AY422" s="1582"/>
      <c r="AZ422" s="1583"/>
      <c r="BA422" s="1162"/>
      <c r="BB422" s="1162"/>
      <c r="BC422" s="1162"/>
      <c r="BD422" s="1162"/>
      <c r="BE422" s="1162"/>
      <c r="BF422" s="1162"/>
    </row>
    <row r="423" spans="1:63" ht="14.25" customHeight="1">
      <c r="D423" s="13" t="s">
        <v>81</v>
      </c>
      <c r="E423" s="38"/>
      <c r="F423" s="38"/>
      <c r="G423" s="38"/>
      <c r="H423" s="38"/>
      <c r="I423" s="38"/>
      <c r="J423" s="38"/>
      <c r="K423" s="38"/>
      <c r="L423" s="38"/>
      <c r="M423" s="38"/>
      <c r="N423" s="38"/>
      <c r="O423" s="38"/>
      <c r="P423" s="38"/>
      <c r="Q423" s="38"/>
      <c r="R423" s="38"/>
      <c r="S423" s="38"/>
      <c r="T423" s="38"/>
      <c r="U423" s="38"/>
      <c r="V423" s="38"/>
      <c r="W423" s="38"/>
      <c r="X423" s="38"/>
      <c r="Y423" s="38"/>
      <c r="Z423" s="38"/>
      <c r="AA423" s="69"/>
      <c r="AB423" s="69"/>
      <c r="AC423" s="69"/>
      <c r="AD423" s="69"/>
      <c r="AE423" s="69"/>
      <c r="AF423" s="69"/>
      <c r="AG423" s="69"/>
    </row>
    <row r="424" spans="1:63" ht="14.25" customHeight="1">
      <c r="D424" s="632" t="s">
        <v>82</v>
      </c>
      <c r="E424" s="632"/>
      <c r="F424" s="632"/>
      <c r="G424" s="632"/>
      <c r="H424" s="632"/>
      <c r="I424" s="632"/>
      <c r="J424" s="632"/>
      <c r="K424" s="632"/>
      <c r="L424" s="632"/>
      <c r="M424" s="632"/>
      <c r="N424" s="632"/>
      <c r="O424" s="632"/>
      <c r="P424" s="632"/>
      <c r="Q424" s="632"/>
      <c r="R424" s="632"/>
      <c r="S424" s="632"/>
      <c r="T424" s="632"/>
      <c r="U424" s="632"/>
      <c r="V424" s="632"/>
      <c r="W424" s="632"/>
      <c r="X424" s="632"/>
      <c r="Y424" s="632"/>
      <c r="Z424" s="632"/>
      <c r="AA424" s="632"/>
      <c r="AB424" s="632"/>
      <c r="AC424" s="632"/>
      <c r="AD424" s="632"/>
      <c r="AE424" s="632"/>
      <c r="AF424" s="632"/>
      <c r="AG424" s="632"/>
      <c r="AH424" s="632"/>
      <c r="AI424" s="632"/>
      <c r="AJ424" s="632"/>
      <c r="AK424" s="632"/>
      <c r="AL424" s="632"/>
      <c r="AM424" s="632"/>
      <c r="AN424" s="632"/>
      <c r="AO424" s="632"/>
      <c r="AP424" s="632"/>
      <c r="AQ424" s="632"/>
      <c r="AR424" s="632"/>
      <c r="AS424" s="632"/>
      <c r="AT424" s="632"/>
      <c r="AU424" s="632"/>
      <c r="AV424" s="632"/>
      <c r="AW424" s="632"/>
      <c r="AX424" s="632"/>
      <c r="AY424" s="632"/>
      <c r="AZ424" s="632"/>
      <c r="BA424" s="632"/>
      <c r="BB424" s="632"/>
      <c r="BC424" s="632"/>
      <c r="BD424" s="632"/>
      <c r="BE424" s="632"/>
    </row>
    <row r="425" spans="1:63" ht="14.25" customHeight="1">
      <c r="D425" s="993" t="s">
        <v>83</v>
      </c>
      <c r="E425" s="993"/>
      <c r="F425" s="993"/>
      <c r="G425" s="993"/>
      <c r="H425" s="993"/>
      <c r="I425" s="993"/>
      <c r="J425" s="993"/>
      <c r="K425" s="993"/>
      <c r="L425" s="993"/>
      <c r="M425" s="993"/>
      <c r="N425" s="993"/>
      <c r="O425" s="993"/>
      <c r="P425" s="993"/>
      <c r="Q425" s="993"/>
      <c r="R425" s="993"/>
      <c r="S425" s="993"/>
      <c r="T425" s="993"/>
      <c r="U425" s="993"/>
      <c r="V425" s="993"/>
      <c r="W425" s="993"/>
      <c r="X425" s="993"/>
      <c r="Y425" s="993"/>
      <c r="Z425" s="993"/>
      <c r="AA425" s="993"/>
      <c r="AB425" s="993"/>
      <c r="AC425" s="993"/>
      <c r="AD425" s="993"/>
      <c r="AE425" s="993"/>
      <c r="AF425" s="993"/>
      <c r="AG425" s="993"/>
      <c r="AH425" s="993"/>
      <c r="AI425" s="993"/>
      <c r="AJ425" s="993"/>
      <c r="AK425" s="993"/>
      <c r="AL425" s="993"/>
      <c r="AM425" s="993"/>
      <c r="AN425" s="993"/>
      <c r="AO425" s="993"/>
      <c r="AP425" s="993"/>
      <c r="AQ425" s="993"/>
      <c r="AR425" s="993"/>
      <c r="AS425" s="993"/>
      <c r="AT425" s="993"/>
      <c r="AU425" s="993"/>
      <c r="AV425" s="993"/>
      <c r="AW425" s="993"/>
      <c r="AX425" s="993"/>
      <c r="AY425" s="993"/>
      <c r="AZ425" s="993"/>
      <c r="BA425" s="993"/>
      <c r="BB425" s="993"/>
      <c r="BC425" s="993"/>
      <c r="BD425" s="993"/>
      <c r="BE425" s="993"/>
      <c r="BF425" s="993"/>
      <c r="BG425" s="57"/>
      <c r="BH425" s="57"/>
      <c r="BI425" s="57"/>
      <c r="BJ425" s="57"/>
      <c r="BK425" s="57"/>
    </row>
    <row r="426" spans="1:63" ht="6" customHeight="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1"/>
      <c r="AL426" s="111"/>
      <c r="AM426" s="111"/>
    </row>
    <row r="427" spans="1:63" ht="15" customHeight="1">
      <c r="A427" s="6" t="s">
        <v>275</v>
      </c>
    </row>
    <row r="428" spans="1:63" ht="15" customHeight="1">
      <c r="B428" s="6" t="s">
        <v>276</v>
      </c>
    </row>
    <row r="429" spans="1:63" ht="15" customHeight="1">
      <c r="B429" s="9"/>
      <c r="C429" s="45"/>
      <c r="D429" s="289" t="s">
        <v>23</v>
      </c>
      <c r="E429" s="250"/>
      <c r="F429" s="250"/>
      <c r="G429" s="250"/>
      <c r="H429" s="250"/>
      <c r="I429" s="250"/>
      <c r="J429" s="250"/>
      <c r="K429" s="250"/>
      <c r="L429" s="250"/>
      <c r="M429" s="250"/>
      <c r="N429" s="250"/>
      <c r="O429" s="250"/>
      <c r="P429" s="250"/>
      <c r="Q429" s="250"/>
      <c r="R429" s="250"/>
      <c r="S429" s="250"/>
      <c r="T429" s="250"/>
      <c r="U429" s="250"/>
      <c r="V429" s="250"/>
      <c r="W429" s="250"/>
      <c r="X429" s="250"/>
      <c r="Y429" s="250"/>
      <c r="Z429" s="290"/>
      <c r="AA429" s="1133" t="s">
        <v>26</v>
      </c>
      <c r="AB429" s="1134"/>
      <c r="AC429" s="1134"/>
      <c r="AD429" s="1134"/>
      <c r="AE429" s="1134"/>
      <c r="AF429" s="1134"/>
      <c r="AG429" s="280" t="s">
        <v>191</v>
      </c>
      <c r="AH429" s="250"/>
      <c r="AI429" s="250"/>
      <c r="AJ429" s="250"/>
      <c r="AK429" s="250"/>
      <c r="AL429" s="250"/>
      <c r="AM429" s="290"/>
      <c r="AN429" s="1136" t="s">
        <v>192</v>
      </c>
      <c r="AO429" s="1136"/>
      <c r="AP429" s="1136"/>
      <c r="AQ429" s="1136"/>
      <c r="AR429" s="1136"/>
      <c r="AS429" s="1136"/>
      <c r="AT429" s="1136"/>
      <c r="AU429" s="1137" t="s">
        <v>277</v>
      </c>
      <c r="AV429" s="1137"/>
      <c r="AW429" s="1137"/>
      <c r="AX429" s="1137"/>
      <c r="AY429" s="1137"/>
      <c r="AZ429" s="1137"/>
      <c r="BA429" s="75"/>
      <c r="BB429" s="76"/>
      <c r="BC429" s="76"/>
      <c r="BD429" s="76"/>
      <c r="BE429" s="76"/>
      <c r="BF429" s="76"/>
    </row>
    <row r="430" spans="1:63" ht="15" customHeight="1">
      <c r="B430" s="9"/>
      <c r="C430" s="45"/>
      <c r="D430" s="230"/>
      <c r="E430" s="231"/>
      <c r="F430" s="231"/>
      <c r="G430" s="231"/>
      <c r="H430" s="231"/>
      <c r="I430" s="231"/>
      <c r="J430" s="231"/>
      <c r="K430" s="231"/>
      <c r="L430" s="231"/>
      <c r="M430" s="231"/>
      <c r="N430" s="231"/>
      <c r="O430" s="231"/>
      <c r="P430" s="231"/>
      <c r="Q430" s="231"/>
      <c r="R430" s="231"/>
      <c r="S430" s="231"/>
      <c r="T430" s="231"/>
      <c r="U430" s="231"/>
      <c r="V430" s="231"/>
      <c r="W430" s="231"/>
      <c r="X430" s="231"/>
      <c r="Y430" s="231"/>
      <c r="Z430" s="232"/>
      <c r="AA430" s="1134"/>
      <c r="AB430" s="1134"/>
      <c r="AC430" s="1134"/>
      <c r="AD430" s="1134"/>
      <c r="AE430" s="1134"/>
      <c r="AF430" s="1134"/>
      <c r="AG430" s="230"/>
      <c r="AH430" s="231"/>
      <c r="AI430" s="231"/>
      <c r="AJ430" s="231"/>
      <c r="AK430" s="231"/>
      <c r="AL430" s="231"/>
      <c r="AM430" s="232"/>
      <c r="AN430" s="1136"/>
      <c r="AO430" s="1136"/>
      <c r="AP430" s="1136"/>
      <c r="AQ430" s="1136"/>
      <c r="AR430" s="1136"/>
      <c r="AS430" s="1136"/>
      <c r="AT430" s="1136"/>
      <c r="AU430" s="1137"/>
      <c r="AV430" s="1137"/>
      <c r="AW430" s="1137"/>
      <c r="AX430" s="1137"/>
      <c r="AY430" s="1137"/>
      <c r="AZ430" s="1137"/>
      <c r="BA430" s="75"/>
      <c r="BB430" s="76"/>
      <c r="BC430" s="76"/>
      <c r="BD430" s="76"/>
      <c r="BE430" s="76"/>
      <c r="BF430" s="76"/>
    </row>
    <row r="431" spans="1:63" ht="15" customHeight="1">
      <c r="B431" s="9"/>
      <c r="C431" s="45"/>
      <c r="D431" s="392"/>
      <c r="E431" s="251"/>
      <c r="F431" s="251"/>
      <c r="G431" s="251"/>
      <c r="H431" s="251"/>
      <c r="I431" s="251"/>
      <c r="J431" s="251"/>
      <c r="K431" s="251"/>
      <c r="L431" s="251"/>
      <c r="M431" s="251"/>
      <c r="N431" s="251"/>
      <c r="O431" s="251"/>
      <c r="P431" s="251"/>
      <c r="Q431" s="251"/>
      <c r="R431" s="251"/>
      <c r="S431" s="251"/>
      <c r="T431" s="251"/>
      <c r="U431" s="251"/>
      <c r="V431" s="251"/>
      <c r="W431" s="251"/>
      <c r="X431" s="251"/>
      <c r="Y431" s="251"/>
      <c r="Z431" s="393"/>
      <c r="AA431" s="1135"/>
      <c r="AB431" s="1134"/>
      <c r="AC431" s="1134"/>
      <c r="AD431" s="1134"/>
      <c r="AE431" s="1134"/>
      <c r="AF431" s="1134"/>
      <c r="AG431" s="392"/>
      <c r="AH431" s="251"/>
      <c r="AI431" s="251"/>
      <c r="AJ431" s="251"/>
      <c r="AK431" s="251"/>
      <c r="AL431" s="251"/>
      <c r="AM431" s="393"/>
      <c r="AN431" s="1136"/>
      <c r="AO431" s="1136"/>
      <c r="AP431" s="1136"/>
      <c r="AQ431" s="1136"/>
      <c r="AR431" s="1136"/>
      <c r="AS431" s="1136"/>
      <c r="AT431" s="1136"/>
      <c r="AU431" s="1137"/>
      <c r="AV431" s="1137"/>
      <c r="AW431" s="1137"/>
      <c r="AX431" s="1137"/>
      <c r="AY431" s="1137"/>
      <c r="AZ431" s="1137"/>
      <c r="BA431" s="75"/>
      <c r="BB431" s="76"/>
      <c r="BC431" s="76"/>
      <c r="BD431" s="76"/>
      <c r="BE431" s="76"/>
      <c r="BF431" s="76"/>
    </row>
    <row r="432" spans="1:63" ht="16.5" customHeight="1">
      <c r="B432" s="9"/>
      <c r="C432" s="45"/>
      <c r="D432" s="1245" t="s">
        <v>278</v>
      </c>
      <c r="E432" s="1246"/>
      <c r="F432" s="1246"/>
      <c r="G432" s="1246"/>
      <c r="H432" s="1246"/>
      <c r="I432" s="1246"/>
      <c r="J432" s="1246"/>
      <c r="K432" s="1246"/>
      <c r="L432" s="1246"/>
      <c r="M432" s="1246"/>
      <c r="N432" s="1246"/>
      <c r="O432" s="1246"/>
      <c r="P432" s="1246"/>
      <c r="Q432" s="1246"/>
      <c r="R432" s="1246"/>
      <c r="S432" s="1246"/>
      <c r="T432" s="1246"/>
      <c r="U432" s="1246"/>
      <c r="V432" s="1246"/>
      <c r="W432" s="1246"/>
      <c r="X432" s="1246"/>
      <c r="Y432" s="1246"/>
      <c r="Z432" s="1247"/>
      <c r="AA432" s="1493" t="s">
        <v>195</v>
      </c>
      <c r="AB432" s="1494"/>
      <c r="AC432" s="1494"/>
      <c r="AD432" s="1494"/>
      <c r="AE432" s="1494"/>
      <c r="AF432" s="1495"/>
      <c r="AG432" s="1260">
        <v>6</v>
      </c>
      <c r="AH432" s="1261"/>
      <c r="AI432" s="1261"/>
      <c r="AJ432" s="1261"/>
      <c r="AK432" s="1261"/>
      <c r="AL432" s="1261"/>
      <c r="AM432" s="1262"/>
      <c r="AN432" s="1678">
        <v>12</v>
      </c>
      <c r="AO432" s="1678"/>
      <c r="AP432" s="1678"/>
      <c r="AQ432" s="1678"/>
      <c r="AR432" s="1678"/>
      <c r="AS432" s="1678"/>
      <c r="AT432" s="1678"/>
      <c r="AU432" s="1272">
        <f>AG432*AN432</f>
        <v>72</v>
      </c>
      <c r="AV432" s="1273"/>
      <c r="AW432" s="1273"/>
      <c r="AX432" s="1273"/>
      <c r="AY432" s="1273"/>
      <c r="AZ432" s="1274"/>
      <c r="BA432" s="75"/>
      <c r="BB432" s="76"/>
      <c r="BC432" s="76"/>
      <c r="BD432" s="76"/>
      <c r="BE432" s="76"/>
      <c r="BF432" s="76"/>
    </row>
    <row r="433" spans="1:71" ht="16.5" customHeight="1">
      <c r="B433" s="9"/>
      <c r="C433" s="45"/>
      <c r="D433" s="1362"/>
      <c r="E433" s="1363"/>
      <c r="F433" s="1363"/>
      <c r="G433" s="1363"/>
      <c r="H433" s="1363"/>
      <c r="I433" s="1363"/>
      <c r="J433" s="1363"/>
      <c r="K433" s="1363"/>
      <c r="L433" s="1363"/>
      <c r="M433" s="1363"/>
      <c r="N433" s="1363"/>
      <c r="O433" s="1363"/>
      <c r="P433" s="1363"/>
      <c r="Q433" s="1363"/>
      <c r="R433" s="1363"/>
      <c r="S433" s="1363"/>
      <c r="T433" s="1363"/>
      <c r="U433" s="1363"/>
      <c r="V433" s="1363"/>
      <c r="W433" s="1363"/>
      <c r="X433" s="1363"/>
      <c r="Y433" s="1363"/>
      <c r="Z433" s="1677"/>
      <c r="AA433" s="1499"/>
      <c r="AB433" s="1500"/>
      <c r="AC433" s="1500"/>
      <c r="AD433" s="1500"/>
      <c r="AE433" s="1500"/>
      <c r="AF433" s="1501"/>
      <c r="AG433" s="1575"/>
      <c r="AH433" s="1576"/>
      <c r="AI433" s="1576"/>
      <c r="AJ433" s="1576"/>
      <c r="AK433" s="1576"/>
      <c r="AL433" s="1576"/>
      <c r="AM433" s="1577"/>
      <c r="AN433" s="1678"/>
      <c r="AO433" s="1678"/>
      <c r="AP433" s="1678"/>
      <c r="AQ433" s="1678"/>
      <c r="AR433" s="1678"/>
      <c r="AS433" s="1678"/>
      <c r="AT433" s="1678"/>
      <c r="AU433" s="1581"/>
      <c r="AV433" s="1582"/>
      <c r="AW433" s="1582"/>
      <c r="AX433" s="1582"/>
      <c r="AY433" s="1582"/>
      <c r="AZ433" s="1583"/>
      <c r="BA433" s="75"/>
      <c r="BB433" s="76"/>
      <c r="BC433" s="76"/>
      <c r="BD433" s="76"/>
      <c r="BE433" s="76"/>
      <c r="BF433" s="76"/>
    </row>
    <row r="434" spans="1:71" s="98" customFormat="1" ht="15" customHeight="1">
      <c r="D434" s="98" t="s">
        <v>35</v>
      </c>
    </row>
    <row r="435" spans="1:71" ht="6.75" customHeight="1"/>
    <row r="436" spans="1:71" s="77" customFormat="1" ht="15" customHeight="1">
      <c r="A436" s="77" t="s">
        <v>326</v>
      </c>
    </row>
    <row r="437" spans="1:71" s="77" customFormat="1" ht="15" customHeight="1">
      <c r="B437" s="77" t="s">
        <v>279</v>
      </c>
      <c r="BR437" s="78"/>
      <c r="BS437" s="78"/>
    </row>
    <row r="438" spans="1:71" s="77" customFormat="1" ht="15" customHeight="1">
      <c r="C438" s="77" t="s">
        <v>305</v>
      </c>
      <c r="BR438" s="78"/>
      <c r="BS438" s="78"/>
    </row>
    <row r="439" spans="1:71" s="77" customFormat="1" ht="15" customHeight="1">
      <c r="B439" s="79"/>
      <c r="C439" s="80"/>
      <c r="D439" s="1027" t="s">
        <v>22</v>
      </c>
      <c r="E439" s="1028"/>
      <c r="F439" s="1028"/>
      <c r="G439" s="1028"/>
      <c r="H439" s="1028"/>
      <c r="I439" s="1028"/>
      <c r="J439" s="1029"/>
      <c r="K439" s="1078" t="s">
        <v>23</v>
      </c>
      <c r="L439" s="1028"/>
      <c r="M439" s="1028"/>
      <c r="N439" s="1028"/>
      <c r="O439" s="1028"/>
      <c r="P439" s="1028"/>
      <c r="Q439" s="1028"/>
      <c r="R439" s="1028"/>
      <c r="S439" s="1028"/>
      <c r="T439" s="1028"/>
      <c r="U439" s="1028"/>
      <c r="V439" s="1028"/>
      <c r="W439" s="1028"/>
      <c r="X439" s="1028"/>
      <c r="Y439" s="1028"/>
      <c r="Z439" s="1029"/>
      <c r="AA439" s="1036" t="s">
        <v>26</v>
      </c>
      <c r="AB439" s="1037"/>
      <c r="AC439" s="1037"/>
      <c r="AD439" s="1037"/>
      <c r="AE439" s="1037"/>
      <c r="AF439" s="1037"/>
      <c r="AG439" s="1027" t="s">
        <v>191</v>
      </c>
      <c r="AH439" s="1028"/>
      <c r="AI439" s="1028"/>
      <c r="AJ439" s="1028"/>
      <c r="AK439" s="1028"/>
      <c r="AL439" s="1028"/>
      <c r="AM439" s="1029"/>
      <c r="AN439" s="1039" t="s">
        <v>192</v>
      </c>
      <c r="AO439" s="1039"/>
      <c r="AP439" s="1039"/>
      <c r="AQ439" s="1039"/>
      <c r="AR439" s="1039"/>
      <c r="AS439" s="1039"/>
      <c r="AT439" s="1039"/>
      <c r="AU439" s="1040" t="s">
        <v>193</v>
      </c>
      <c r="AV439" s="1040"/>
      <c r="AW439" s="1040"/>
      <c r="AX439" s="1040"/>
      <c r="AY439" s="1040"/>
      <c r="AZ439" s="1040"/>
      <c r="BA439" s="81"/>
      <c r="BB439" s="82"/>
      <c r="BC439" s="82"/>
      <c r="BD439" s="82"/>
      <c r="BE439" s="82"/>
      <c r="BF439" s="82"/>
    </row>
    <row r="440" spans="1:71" s="77" customFormat="1" ht="15" customHeight="1">
      <c r="B440" s="79"/>
      <c r="C440" s="80"/>
      <c r="D440" s="1030"/>
      <c r="E440" s="1031"/>
      <c r="F440" s="1031"/>
      <c r="G440" s="1031"/>
      <c r="H440" s="1031"/>
      <c r="I440" s="1031"/>
      <c r="J440" s="1032"/>
      <c r="K440" s="1163"/>
      <c r="L440" s="1164"/>
      <c r="M440" s="1164"/>
      <c r="N440" s="1164"/>
      <c r="O440" s="1164"/>
      <c r="P440" s="1164"/>
      <c r="Q440" s="1164"/>
      <c r="R440" s="1164"/>
      <c r="S440" s="1164"/>
      <c r="T440" s="1164"/>
      <c r="U440" s="1164"/>
      <c r="V440" s="1164"/>
      <c r="W440" s="1164"/>
      <c r="X440" s="1164"/>
      <c r="Y440" s="1164"/>
      <c r="Z440" s="1165"/>
      <c r="AA440" s="1037"/>
      <c r="AB440" s="1037"/>
      <c r="AC440" s="1037"/>
      <c r="AD440" s="1037"/>
      <c r="AE440" s="1037"/>
      <c r="AF440" s="1037"/>
      <c r="AG440" s="1030"/>
      <c r="AH440" s="1031"/>
      <c r="AI440" s="1031"/>
      <c r="AJ440" s="1031"/>
      <c r="AK440" s="1031"/>
      <c r="AL440" s="1031"/>
      <c r="AM440" s="1032"/>
      <c r="AN440" s="1039"/>
      <c r="AO440" s="1039"/>
      <c r="AP440" s="1039"/>
      <c r="AQ440" s="1039"/>
      <c r="AR440" s="1039"/>
      <c r="AS440" s="1039"/>
      <c r="AT440" s="1039"/>
      <c r="AU440" s="1040"/>
      <c r="AV440" s="1040"/>
      <c r="AW440" s="1040"/>
      <c r="AX440" s="1040"/>
      <c r="AY440" s="1040"/>
      <c r="AZ440" s="1040"/>
      <c r="BA440" s="81"/>
      <c r="BB440" s="82"/>
      <c r="BC440" s="82"/>
      <c r="BD440" s="82"/>
      <c r="BE440" s="82"/>
      <c r="BF440" s="82"/>
    </row>
    <row r="441" spans="1:71" s="77" customFormat="1" ht="15" customHeight="1">
      <c r="B441" s="79"/>
      <c r="C441" s="80"/>
      <c r="D441" s="1033"/>
      <c r="E441" s="1034"/>
      <c r="F441" s="1034"/>
      <c r="G441" s="1034"/>
      <c r="H441" s="1034"/>
      <c r="I441" s="1034"/>
      <c r="J441" s="1035"/>
      <c r="K441" s="1166" t="s">
        <v>280</v>
      </c>
      <c r="L441" s="1167"/>
      <c r="M441" s="1167"/>
      <c r="N441" s="1167"/>
      <c r="O441" s="1167"/>
      <c r="P441" s="1167"/>
      <c r="Q441" s="1167"/>
      <c r="R441" s="1167"/>
      <c r="S441" s="1167"/>
      <c r="T441" s="1167"/>
      <c r="U441" s="1167"/>
      <c r="V441" s="1167"/>
      <c r="W441" s="1167"/>
      <c r="X441" s="1167"/>
      <c r="Y441" s="1167"/>
      <c r="Z441" s="1168"/>
      <c r="AA441" s="1038"/>
      <c r="AB441" s="1037"/>
      <c r="AC441" s="1037"/>
      <c r="AD441" s="1037"/>
      <c r="AE441" s="1037"/>
      <c r="AF441" s="1037"/>
      <c r="AG441" s="1033"/>
      <c r="AH441" s="1034"/>
      <c r="AI441" s="1034"/>
      <c r="AJ441" s="1034"/>
      <c r="AK441" s="1034"/>
      <c r="AL441" s="1034"/>
      <c r="AM441" s="1035"/>
      <c r="AN441" s="1039"/>
      <c r="AO441" s="1039"/>
      <c r="AP441" s="1039"/>
      <c r="AQ441" s="1039"/>
      <c r="AR441" s="1039"/>
      <c r="AS441" s="1039"/>
      <c r="AT441" s="1039"/>
      <c r="AU441" s="1040"/>
      <c r="AV441" s="1040"/>
      <c r="AW441" s="1040"/>
      <c r="AX441" s="1040"/>
      <c r="AY441" s="1040"/>
      <c r="AZ441" s="1040"/>
      <c r="BA441" s="81"/>
      <c r="BB441" s="82"/>
      <c r="BC441" s="82"/>
      <c r="BD441" s="82"/>
      <c r="BE441" s="82"/>
      <c r="BF441" s="82"/>
    </row>
    <row r="442" spans="1:71" s="77" customFormat="1" ht="15" customHeight="1">
      <c r="B442" s="79"/>
      <c r="C442" s="80"/>
      <c r="D442" s="1560"/>
      <c r="E442" s="1561"/>
      <c r="F442" s="1561"/>
      <c r="G442" s="1561"/>
      <c r="H442" s="1561"/>
      <c r="I442" s="1561"/>
      <c r="J442" s="1562"/>
      <c r="K442" s="1245" t="s">
        <v>281</v>
      </c>
      <c r="L442" s="1246"/>
      <c r="M442" s="1246"/>
      <c r="N442" s="1246"/>
      <c r="O442" s="1246"/>
      <c r="P442" s="1246"/>
      <c r="Q442" s="1246"/>
      <c r="R442" s="1246"/>
      <c r="S442" s="1246"/>
      <c r="T442" s="1246"/>
      <c r="U442" s="1246"/>
      <c r="V442" s="1246"/>
      <c r="W442" s="1246"/>
      <c r="X442" s="1246"/>
      <c r="Y442" s="1246"/>
      <c r="Z442" s="1247"/>
      <c r="AA442" s="1493" t="s">
        <v>195</v>
      </c>
      <c r="AB442" s="1567"/>
      <c r="AC442" s="1567"/>
      <c r="AD442" s="1567"/>
      <c r="AE442" s="1567"/>
      <c r="AF442" s="1568"/>
      <c r="AG442" s="1260">
        <v>4</v>
      </c>
      <c r="AH442" s="1261"/>
      <c r="AI442" s="1261"/>
      <c r="AJ442" s="1261"/>
      <c r="AK442" s="1261"/>
      <c r="AL442" s="1261"/>
      <c r="AM442" s="1262"/>
      <c r="AN442" s="1679">
        <v>20</v>
      </c>
      <c r="AO442" s="1680"/>
      <c r="AP442" s="1680"/>
      <c r="AQ442" s="1680"/>
      <c r="AR442" s="1680"/>
      <c r="AS442" s="1680"/>
      <c r="AT442" s="1681"/>
      <c r="AU442" s="1272">
        <f>AG442*AN442</f>
        <v>80</v>
      </c>
      <c r="AV442" s="1273"/>
      <c r="AW442" s="1273"/>
      <c r="AX442" s="1273"/>
      <c r="AY442" s="1273"/>
      <c r="AZ442" s="1274"/>
      <c r="BA442" s="81"/>
      <c r="BB442" s="82"/>
      <c r="BC442" s="82"/>
      <c r="BD442" s="82"/>
      <c r="BE442" s="82"/>
      <c r="BF442" s="82"/>
    </row>
    <row r="443" spans="1:71" s="77" customFormat="1" ht="15" customHeight="1">
      <c r="B443" s="79"/>
      <c r="C443" s="80"/>
      <c r="D443" s="1563"/>
      <c r="E443" s="1564"/>
      <c r="F443" s="1564"/>
      <c r="G443" s="1564"/>
      <c r="H443" s="1564"/>
      <c r="I443" s="1564"/>
      <c r="J443" s="1565"/>
      <c r="K443" s="1248"/>
      <c r="L443" s="1249"/>
      <c r="M443" s="1249"/>
      <c r="N443" s="1249"/>
      <c r="O443" s="1249"/>
      <c r="P443" s="1249"/>
      <c r="Q443" s="1249"/>
      <c r="R443" s="1249"/>
      <c r="S443" s="1249"/>
      <c r="T443" s="1249"/>
      <c r="U443" s="1249"/>
      <c r="V443" s="1249"/>
      <c r="W443" s="1249"/>
      <c r="X443" s="1249"/>
      <c r="Y443" s="1249"/>
      <c r="Z443" s="1250"/>
      <c r="AA443" s="1569"/>
      <c r="AB443" s="1570"/>
      <c r="AC443" s="1570"/>
      <c r="AD443" s="1570"/>
      <c r="AE443" s="1570"/>
      <c r="AF443" s="1571"/>
      <c r="AG443" s="1263"/>
      <c r="AH443" s="1264"/>
      <c r="AI443" s="1264"/>
      <c r="AJ443" s="1264"/>
      <c r="AK443" s="1264"/>
      <c r="AL443" s="1264"/>
      <c r="AM443" s="1265"/>
      <c r="AN443" s="1682"/>
      <c r="AO443" s="1683"/>
      <c r="AP443" s="1683"/>
      <c r="AQ443" s="1683"/>
      <c r="AR443" s="1683"/>
      <c r="AS443" s="1683"/>
      <c r="AT443" s="1684"/>
      <c r="AU443" s="1275"/>
      <c r="AV443" s="1276"/>
      <c r="AW443" s="1276"/>
      <c r="AX443" s="1276"/>
      <c r="AY443" s="1276"/>
      <c r="AZ443" s="1277"/>
      <c r="BA443" s="81"/>
      <c r="BB443" s="82"/>
      <c r="BC443" s="82"/>
      <c r="BD443" s="82"/>
      <c r="BE443" s="82"/>
      <c r="BF443" s="82"/>
    </row>
    <row r="444" spans="1:71" s="77" customFormat="1" ht="15" customHeight="1">
      <c r="B444" s="79"/>
      <c r="C444" s="80"/>
      <c r="D444" s="1566"/>
      <c r="E444" s="1482"/>
      <c r="F444" s="1482"/>
      <c r="G444" s="1482"/>
      <c r="H444" s="1482"/>
      <c r="I444" s="1482"/>
      <c r="J444" s="1483"/>
      <c r="K444" s="1673" t="s">
        <v>282</v>
      </c>
      <c r="L444" s="1674"/>
      <c r="M444" s="1674"/>
      <c r="N444" s="1674"/>
      <c r="O444" s="1674"/>
      <c r="P444" s="1674"/>
      <c r="Q444" s="1674"/>
      <c r="R444" s="1674"/>
      <c r="S444" s="1674"/>
      <c r="T444" s="1674"/>
      <c r="U444" s="1674"/>
      <c r="V444" s="1674"/>
      <c r="W444" s="1674"/>
      <c r="X444" s="1674"/>
      <c r="Y444" s="1674"/>
      <c r="Z444" s="1675"/>
      <c r="AA444" s="1572"/>
      <c r="AB444" s="1573"/>
      <c r="AC444" s="1573"/>
      <c r="AD444" s="1573"/>
      <c r="AE444" s="1573"/>
      <c r="AF444" s="1574"/>
      <c r="AG444" s="1575"/>
      <c r="AH444" s="1576"/>
      <c r="AI444" s="1576"/>
      <c r="AJ444" s="1576"/>
      <c r="AK444" s="1576"/>
      <c r="AL444" s="1576"/>
      <c r="AM444" s="1577"/>
      <c r="AN444" s="1685"/>
      <c r="AO444" s="1686"/>
      <c r="AP444" s="1686"/>
      <c r="AQ444" s="1686"/>
      <c r="AR444" s="1686"/>
      <c r="AS444" s="1686"/>
      <c r="AT444" s="1687"/>
      <c r="AU444" s="1581"/>
      <c r="AV444" s="1582"/>
      <c r="AW444" s="1582"/>
      <c r="AX444" s="1582"/>
      <c r="AY444" s="1582"/>
      <c r="AZ444" s="1583"/>
      <c r="BA444" s="81"/>
      <c r="BB444" s="82"/>
      <c r="BC444" s="82"/>
      <c r="BD444" s="82"/>
      <c r="BE444" s="82"/>
      <c r="BF444" s="82"/>
    </row>
    <row r="445" spans="1:71" s="77" customFormat="1" ht="15" customHeight="1">
      <c r="B445" s="79"/>
      <c r="C445" s="79"/>
      <c r="D445" s="83" t="s">
        <v>304</v>
      </c>
      <c r="E445" s="84"/>
      <c r="F445" s="84"/>
      <c r="G445" s="84"/>
      <c r="H445" s="84"/>
      <c r="I445" s="84"/>
      <c r="J445" s="84"/>
      <c r="K445" s="85"/>
      <c r="L445" s="85"/>
      <c r="M445" s="85"/>
      <c r="N445" s="85"/>
      <c r="O445" s="85"/>
      <c r="P445" s="85"/>
      <c r="Q445" s="85"/>
      <c r="R445" s="85"/>
      <c r="S445" s="85"/>
      <c r="T445" s="85"/>
      <c r="U445" s="85"/>
      <c r="V445" s="85"/>
      <c r="W445" s="85"/>
      <c r="X445" s="85"/>
      <c r="Y445" s="85"/>
      <c r="Z445" s="85"/>
      <c r="AA445" s="86"/>
      <c r="AB445" s="86"/>
      <c r="AC445" s="86"/>
      <c r="AD445" s="86"/>
      <c r="AE445" s="86"/>
      <c r="AF445" s="86"/>
      <c r="AG445" s="87"/>
      <c r="AH445" s="87"/>
      <c r="AI445" s="87"/>
      <c r="AJ445" s="87"/>
      <c r="AK445" s="87"/>
      <c r="AL445" s="87"/>
      <c r="AM445" s="87"/>
      <c r="AN445" s="88"/>
      <c r="AO445" s="88"/>
      <c r="AP445" s="88"/>
      <c r="AQ445" s="88"/>
      <c r="AR445" s="88"/>
      <c r="AS445" s="88"/>
      <c r="AT445" s="88"/>
      <c r="AU445" s="89"/>
      <c r="AV445" s="89"/>
      <c r="AW445" s="89"/>
      <c r="AX445" s="89"/>
      <c r="AY445" s="89"/>
      <c r="AZ445" s="89"/>
      <c r="BA445" s="90"/>
      <c r="BB445" s="82"/>
      <c r="BC445" s="82"/>
      <c r="BD445" s="82"/>
      <c r="BE445" s="82"/>
      <c r="BF445" s="82"/>
    </row>
    <row r="446" spans="1:71" s="77" customFormat="1" ht="15" customHeight="1">
      <c r="C446" s="77" t="s">
        <v>327</v>
      </c>
      <c r="BK446" s="78"/>
      <c r="BL446" s="78"/>
    </row>
    <row r="447" spans="1:71" s="77" customFormat="1" ht="15" customHeight="1">
      <c r="B447" s="79"/>
      <c r="C447" s="80"/>
      <c r="D447" s="1027" t="s">
        <v>22</v>
      </c>
      <c r="E447" s="1028"/>
      <c r="F447" s="1028"/>
      <c r="G447" s="1028"/>
      <c r="H447" s="1028"/>
      <c r="I447" s="1028"/>
      <c r="J447" s="1029"/>
      <c r="K447" s="1078" t="s">
        <v>23</v>
      </c>
      <c r="L447" s="1028"/>
      <c r="M447" s="1028"/>
      <c r="N447" s="1028"/>
      <c r="O447" s="1028"/>
      <c r="P447" s="1028"/>
      <c r="Q447" s="1028"/>
      <c r="R447" s="1028"/>
      <c r="S447" s="1028"/>
      <c r="T447" s="1028"/>
      <c r="U447" s="1028"/>
      <c r="V447" s="1028"/>
      <c r="W447" s="1028"/>
      <c r="X447" s="1028"/>
      <c r="Y447" s="1028"/>
      <c r="Z447" s="1029"/>
      <c r="AA447" s="1036" t="s">
        <v>26</v>
      </c>
      <c r="AB447" s="1037"/>
      <c r="AC447" s="1037"/>
      <c r="AD447" s="1037"/>
      <c r="AE447" s="1037"/>
      <c r="AF447" s="1037"/>
      <c r="AG447" s="1027" t="s">
        <v>191</v>
      </c>
      <c r="AH447" s="1028"/>
      <c r="AI447" s="1028"/>
      <c r="AJ447" s="1028"/>
      <c r="AK447" s="1028"/>
      <c r="AL447" s="1028"/>
      <c r="AM447" s="1029"/>
      <c r="AN447" s="1039" t="s">
        <v>192</v>
      </c>
      <c r="AO447" s="1039"/>
      <c r="AP447" s="1039"/>
      <c r="AQ447" s="1039"/>
      <c r="AR447" s="1039"/>
      <c r="AS447" s="1039"/>
      <c r="AT447" s="1039"/>
      <c r="AU447" s="1040" t="s">
        <v>193</v>
      </c>
      <c r="AV447" s="1040"/>
      <c r="AW447" s="1040"/>
      <c r="AX447" s="1040"/>
      <c r="AY447" s="1040"/>
      <c r="AZ447" s="1040"/>
      <c r="BA447" s="81"/>
      <c r="BB447" s="82"/>
      <c r="BC447" s="82"/>
      <c r="BD447" s="82"/>
      <c r="BE447" s="82"/>
      <c r="BF447" s="82"/>
    </row>
    <row r="448" spans="1:71" s="77" customFormat="1" ht="15" customHeight="1">
      <c r="B448" s="79"/>
      <c r="C448" s="80"/>
      <c r="D448" s="1030"/>
      <c r="E448" s="1031"/>
      <c r="F448" s="1031"/>
      <c r="G448" s="1031"/>
      <c r="H448" s="1031"/>
      <c r="I448" s="1031"/>
      <c r="J448" s="1032"/>
      <c r="K448" s="1163"/>
      <c r="L448" s="1164"/>
      <c r="M448" s="1164"/>
      <c r="N448" s="1164"/>
      <c r="O448" s="1164"/>
      <c r="P448" s="1164"/>
      <c r="Q448" s="1164"/>
      <c r="R448" s="1164"/>
      <c r="S448" s="1164"/>
      <c r="T448" s="1164"/>
      <c r="U448" s="1164"/>
      <c r="V448" s="1164"/>
      <c r="W448" s="1164"/>
      <c r="X448" s="1164"/>
      <c r="Y448" s="1164"/>
      <c r="Z448" s="1165"/>
      <c r="AA448" s="1037"/>
      <c r="AB448" s="1037"/>
      <c r="AC448" s="1037"/>
      <c r="AD448" s="1037"/>
      <c r="AE448" s="1037"/>
      <c r="AF448" s="1037"/>
      <c r="AG448" s="1030"/>
      <c r="AH448" s="1031"/>
      <c r="AI448" s="1031"/>
      <c r="AJ448" s="1031"/>
      <c r="AK448" s="1031"/>
      <c r="AL448" s="1031"/>
      <c r="AM448" s="1032"/>
      <c r="AN448" s="1039"/>
      <c r="AO448" s="1039"/>
      <c r="AP448" s="1039"/>
      <c r="AQ448" s="1039"/>
      <c r="AR448" s="1039"/>
      <c r="AS448" s="1039"/>
      <c r="AT448" s="1039"/>
      <c r="AU448" s="1040"/>
      <c r="AV448" s="1040"/>
      <c r="AW448" s="1040"/>
      <c r="AX448" s="1040"/>
      <c r="AY448" s="1040"/>
      <c r="AZ448" s="1040"/>
      <c r="BA448" s="81"/>
      <c r="BB448" s="82"/>
      <c r="BC448" s="82"/>
      <c r="BD448" s="82"/>
      <c r="BE448" s="82"/>
      <c r="BF448" s="82"/>
    </row>
    <row r="449" spans="1:71" s="77" customFormat="1" ht="15" customHeight="1">
      <c r="B449" s="79"/>
      <c r="C449" s="80"/>
      <c r="D449" s="1033"/>
      <c r="E449" s="1034"/>
      <c r="F449" s="1034"/>
      <c r="G449" s="1034"/>
      <c r="H449" s="1034"/>
      <c r="I449" s="1034"/>
      <c r="J449" s="1035"/>
      <c r="K449" s="1166" t="s">
        <v>280</v>
      </c>
      <c r="L449" s="1167"/>
      <c r="M449" s="1167"/>
      <c r="N449" s="1167"/>
      <c r="O449" s="1167"/>
      <c r="P449" s="1167"/>
      <c r="Q449" s="1167"/>
      <c r="R449" s="1167"/>
      <c r="S449" s="1167"/>
      <c r="T449" s="1167"/>
      <c r="U449" s="1167"/>
      <c r="V449" s="1167"/>
      <c r="W449" s="1167"/>
      <c r="X449" s="1167"/>
      <c r="Y449" s="1167"/>
      <c r="Z449" s="1168"/>
      <c r="AA449" s="1038"/>
      <c r="AB449" s="1037"/>
      <c r="AC449" s="1037"/>
      <c r="AD449" s="1037"/>
      <c r="AE449" s="1037"/>
      <c r="AF449" s="1037"/>
      <c r="AG449" s="1033"/>
      <c r="AH449" s="1034"/>
      <c r="AI449" s="1034"/>
      <c r="AJ449" s="1034"/>
      <c r="AK449" s="1034"/>
      <c r="AL449" s="1034"/>
      <c r="AM449" s="1035"/>
      <c r="AN449" s="1039"/>
      <c r="AO449" s="1039"/>
      <c r="AP449" s="1039"/>
      <c r="AQ449" s="1039"/>
      <c r="AR449" s="1039"/>
      <c r="AS449" s="1039"/>
      <c r="AT449" s="1039"/>
      <c r="AU449" s="1040"/>
      <c r="AV449" s="1040"/>
      <c r="AW449" s="1040"/>
      <c r="AX449" s="1040"/>
      <c r="AY449" s="1040"/>
      <c r="AZ449" s="1040"/>
      <c r="BA449" s="81"/>
      <c r="BB449" s="82"/>
      <c r="BC449" s="82"/>
      <c r="BD449" s="82"/>
      <c r="BE449" s="82"/>
      <c r="BF449" s="82"/>
    </row>
    <row r="450" spans="1:71" s="77" customFormat="1" ht="15" customHeight="1">
      <c r="B450" s="79"/>
      <c r="C450" s="80"/>
      <c r="D450" s="1560"/>
      <c r="E450" s="1561"/>
      <c r="F450" s="1561"/>
      <c r="G450" s="1561"/>
      <c r="H450" s="1561"/>
      <c r="I450" s="1561"/>
      <c r="J450" s="1562"/>
      <c r="K450" s="1245" t="s">
        <v>284</v>
      </c>
      <c r="L450" s="1246"/>
      <c r="M450" s="1246"/>
      <c r="N450" s="1246"/>
      <c r="O450" s="1246"/>
      <c r="P450" s="1246"/>
      <c r="Q450" s="1246"/>
      <c r="R450" s="1246"/>
      <c r="S450" s="1246"/>
      <c r="T450" s="1246"/>
      <c r="U450" s="1246"/>
      <c r="V450" s="1246"/>
      <c r="W450" s="1246"/>
      <c r="X450" s="1246"/>
      <c r="Y450" s="1246"/>
      <c r="Z450" s="1247"/>
      <c r="AA450" s="1493" t="s">
        <v>195</v>
      </c>
      <c r="AB450" s="1567"/>
      <c r="AC450" s="1567"/>
      <c r="AD450" s="1567"/>
      <c r="AE450" s="1567"/>
      <c r="AF450" s="1568"/>
      <c r="AG450" s="1260">
        <v>4</v>
      </c>
      <c r="AH450" s="1261"/>
      <c r="AI450" s="1261"/>
      <c r="AJ450" s="1261"/>
      <c r="AK450" s="1261"/>
      <c r="AL450" s="1261"/>
      <c r="AM450" s="1262"/>
      <c r="AN450" s="1679">
        <v>20</v>
      </c>
      <c r="AO450" s="1680"/>
      <c r="AP450" s="1680"/>
      <c r="AQ450" s="1680"/>
      <c r="AR450" s="1680"/>
      <c r="AS450" s="1680"/>
      <c r="AT450" s="1681"/>
      <c r="AU450" s="1272">
        <f>AG450*AN450</f>
        <v>80</v>
      </c>
      <c r="AV450" s="1273"/>
      <c r="AW450" s="1273"/>
      <c r="AX450" s="1273"/>
      <c r="AY450" s="1273"/>
      <c r="AZ450" s="1274"/>
      <c r="BA450" s="81"/>
      <c r="BB450" s="82"/>
      <c r="BC450" s="82"/>
      <c r="BD450" s="82"/>
      <c r="BE450" s="82"/>
      <c r="BF450" s="82"/>
    </row>
    <row r="451" spans="1:71" s="77" customFormat="1" ht="15" customHeight="1">
      <c r="B451" s="79"/>
      <c r="C451" s="80"/>
      <c r="D451" s="1563"/>
      <c r="E451" s="1564"/>
      <c r="F451" s="1564"/>
      <c r="G451" s="1564"/>
      <c r="H451" s="1564"/>
      <c r="I451" s="1564"/>
      <c r="J451" s="1565"/>
      <c r="K451" s="1248"/>
      <c r="L451" s="1249"/>
      <c r="M451" s="1249"/>
      <c r="N451" s="1249"/>
      <c r="O451" s="1249"/>
      <c r="P451" s="1249"/>
      <c r="Q451" s="1249"/>
      <c r="R451" s="1249"/>
      <c r="S451" s="1249"/>
      <c r="T451" s="1249"/>
      <c r="U451" s="1249"/>
      <c r="V451" s="1249"/>
      <c r="W451" s="1249"/>
      <c r="X451" s="1249"/>
      <c r="Y451" s="1249"/>
      <c r="Z451" s="1250"/>
      <c r="AA451" s="1569"/>
      <c r="AB451" s="1570"/>
      <c r="AC451" s="1570"/>
      <c r="AD451" s="1570"/>
      <c r="AE451" s="1570"/>
      <c r="AF451" s="1571"/>
      <c r="AG451" s="1263"/>
      <c r="AH451" s="1264"/>
      <c r="AI451" s="1264"/>
      <c r="AJ451" s="1264"/>
      <c r="AK451" s="1264"/>
      <c r="AL451" s="1264"/>
      <c r="AM451" s="1265"/>
      <c r="AN451" s="1682"/>
      <c r="AO451" s="1683"/>
      <c r="AP451" s="1683"/>
      <c r="AQ451" s="1683"/>
      <c r="AR451" s="1683"/>
      <c r="AS451" s="1683"/>
      <c r="AT451" s="1684"/>
      <c r="AU451" s="1275"/>
      <c r="AV451" s="1276"/>
      <c r="AW451" s="1276"/>
      <c r="AX451" s="1276"/>
      <c r="AY451" s="1276"/>
      <c r="AZ451" s="1277"/>
      <c r="BA451" s="81"/>
      <c r="BB451" s="82"/>
      <c r="BC451" s="82"/>
      <c r="BD451" s="82"/>
      <c r="BE451" s="82"/>
      <c r="BF451" s="82"/>
    </row>
    <row r="452" spans="1:71" s="77" customFormat="1" ht="15" customHeight="1">
      <c r="B452" s="79"/>
      <c r="C452" s="80"/>
      <c r="D452" s="1566"/>
      <c r="E452" s="1482"/>
      <c r="F452" s="1482"/>
      <c r="G452" s="1482"/>
      <c r="H452" s="1482"/>
      <c r="I452" s="1482"/>
      <c r="J452" s="1483"/>
      <c r="K452" s="1673" t="s">
        <v>282</v>
      </c>
      <c r="L452" s="1674"/>
      <c r="M452" s="1674"/>
      <c r="N452" s="1674"/>
      <c r="O452" s="1674"/>
      <c r="P452" s="1674"/>
      <c r="Q452" s="1674"/>
      <c r="R452" s="1674"/>
      <c r="S452" s="1674"/>
      <c r="T452" s="1674"/>
      <c r="U452" s="1674"/>
      <c r="V452" s="1674"/>
      <c r="W452" s="1674"/>
      <c r="X452" s="1674"/>
      <c r="Y452" s="1674"/>
      <c r="Z452" s="1675"/>
      <c r="AA452" s="1572"/>
      <c r="AB452" s="1573"/>
      <c r="AC452" s="1573"/>
      <c r="AD452" s="1573"/>
      <c r="AE452" s="1573"/>
      <c r="AF452" s="1574"/>
      <c r="AG452" s="1575"/>
      <c r="AH452" s="1576"/>
      <c r="AI452" s="1576"/>
      <c r="AJ452" s="1576"/>
      <c r="AK452" s="1576"/>
      <c r="AL452" s="1576"/>
      <c r="AM452" s="1577"/>
      <c r="AN452" s="1685"/>
      <c r="AO452" s="1686"/>
      <c r="AP452" s="1686"/>
      <c r="AQ452" s="1686"/>
      <c r="AR452" s="1686"/>
      <c r="AS452" s="1686"/>
      <c r="AT452" s="1687"/>
      <c r="AU452" s="1581"/>
      <c r="AV452" s="1582"/>
      <c r="AW452" s="1582"/>
      <c r="AX452" s="1582"/>
      <c r="AY452" s="1582"/>
      <c r="AZ452" s="1583"/>
      <c r="BA452" s="81"/>
      <c r="BB452" s="82"/>
      <c r="BC452" s="82"/>
      <c r="BD452" s="82"/>
      <c r="BE452" s="82"/>
      <c r="BF452" s="82"/>
    </row>
    <row r="453" spans="1:71" s="77" customFormat="1" ht="15" customHeight="1">
      <c r="D453" s="83" t="s">
        <v>306</v>
      </c>
    </row>
    <row r="454" spans="1:71" ht="15" customHeight="1"/>
    <row r="455" spans="1:71" ht="4.5" customHeight="1"/>
    <row r="456" spans="1:71" ht="13.5" customHeight="1">
      <c r="A456" s="6" t="s">
        <v>285</v>
      </c>
    </row>
    <row r="457" spans="1:71" ht="13.5" customHeight="1">
      <c r="A457" s="340" t="s">
        <v>286</v>
      </c>
      <c r="B457" s="340"/>
      <c r="C457" s="340"/>
      <c r="D457" s="340"/>
      <c r="E457" s="340"/>
      <c r="F457" s="340"/>
      <c r="G457" s="340"/>
      <c r="H457" s="340"/>
      <c r="I457" s="340"/>
      <c r="J457" s="340"/>
      <c r="K457" s="340"/>
      <c r="L457" s="340"/>
      <c r="M457" s="340"/>
      <c r="N457" s="340"/>
      <c r="O457" s="340"/>
      <c r="P457" s="340"/>
      <c r="Q457" s="340"/>
      <c r="R457" s="340"/>
      <c r="S457" s="340"/>
      <c r="T457" s="340"/>
      <c r="U457" s="340"/>
      <c r="V457" s="340"/>
      <c r="W457" s="340"/>
      <c r="X457" s="340"/>
      <c r="Y457" s="340"/>
      <c r="Z457" s="340"/>
      <c r="AA457" s="340"/>
      <c r="AB457" s="340"/>
      <c r="AC457" s="340"/>
      <c r="AD457" s="340"/>
      <c r="AE457" s="340"/>
      <c r="AF457" s="340"/>
      <c r="AG457" s="340"/>
      <c r="AH457" s="340"/>
      <c r="AI457" s="340"/>
      <c r="AJ457" s="340"/>
      <c r="AK457" s="340"/>
      <c r="AL457" s="340"/>
      <c r="AM457" s="340"/>
      <c r="AN457" s="340"/>
      <c r="AO457" s="340"/>
      <c r="AP457" s="340"/>
      <c r="AQ457" s="340"/>
      <c r="AR457" s="340"/>
      <c r="AS457" s="340"/>
      <c r="AT457" s="340"/>
      <c r="BR457" s="43"/>
      <c r="BS457" s="43"/>
    </row>
    <row r="458" spans="1:71" ht="13.5" customHeight="1">
      <c r="B458" s="58" t="s">
        <v>287</v>
      </c>
    </row>
    <row r="459" spans="1:71" ht="13.5" customHeight="1">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row>
    <row r="460" spans="1:71" ht="13.5" customHeight="1">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row>
    <row r="461" spans="1:71" ht="13.5" customHeight="1"/>
    <row r="462" spans="1:71" ht="15" customHeight="1">
      <c r="C462" s="441" t="s">
        <v>288</v>
      </c>
      <c r="D462" s="441"/>
      <c r="E462" s="441"/>
      <c r="F462" s="441"/>
      <c r="G462" s="441"/>
      <c r="H462" s="441"/>
      <c r="I462" s="441"/>
      <c r="J462" s="441"/>
      <c r="K462" s="441"/>
      <c r="L462" s="441"/>
      <c r="M462" s="441"/>
      <c r="N462" s="441"/>
      <c r="O462" s="441"/>
      <c r="P462" s="441"/>
      <c r="Q462" s="441"/>
      <c r="R462" s="441"/>
      <c r="S462" s="441"/>
      <c r="T462" s="441"/>
      <c r="U462" s="441"/>
      <c r="V462" s="441"/>
      <c r="W462" s="441"/>
      <c r="X462" s="441"/>
      <c r="Y462" s="441"/>
      <c r="Z462" s="441"/>
    </row>
    <row r="463" spans="1:71" ht="12.75" customHeight="1">
      <c r="B463" s="9"/>
      <c r="C463" s="45"/>
      <c r="D463" s="289" t="s">
        <v>23</v>
      </c>
      <c r="E463" s="250"/>
      <c r="F463" s="250"/>
      <c r="G463" s="250"/>
      <c r="H463" s="250"/>
      <c r="I463" s="250"/>
      <c r="J463" s="250"/>
      <c r="K463" s="250"/>
      <c r="L463" s="250"/>
      <c r="M463" s="250"/>
      <c r="N463" s="250"/>
      <c r="O463" s="250"/>
      <c r="P463" s="250"/>
      <c r="Q463" s="250"/>
      <c r="R463" s="250"/>
      <c r="S463" s="250"/>
      <c r="T463" s="250"/>
      <c r="U463" s="250"/>
      <c r="V463" s="250"/>
      <c r="W463" s="250"/>
      <c r="X463" s="250"/>
      <c r="Y463" s="250"/>
      <c r="Z463" s="290"/>
      <c r="AA463" s="723" t="s">
        <v>190</v>
      </c>
      <c r="AB463" s="724"/>
      <c r="AC463" s="724"/>
      <c r="AD463" s="724"/>
      <c r="AE463" s="724"/>
      <c r="AF463" s="725"/>
      <c r="AG463" s="280" t="s">
        <v>191</v>
      </c>
      <c r="AH463" s="250"/>
      <c r="AI463" s="250"/>
      <c r="AJ463" s="250"/>
      <c r="AK463" s="250"/>
      <c r="AL463" s="250"/>
      <c r="AM463" s="290"/>
      <c r="AN463" s="1136" t="s">
        <v>283</v>
      </c>
      <c r="AO463" s="1136"/>
      <c r="AP463" s="1136"/>
      <c r="AQ463" s="1136"/>
      <c r="AR463" s="1136"/>
      <c r="AS463" s="1136"/>
      <c r="AT463" s="1136"/>
      <c r="AU463" s="1137" t="s">
        <v>277</v>
      </c>
      <c r="AV463" s="1137"/>
      <c r="AW463" s="1137"/>
      <c r="AX463" s="1137"/>
      <c r="AY463" s="1137"/>
      <c r="AZ463" s="1137"/>
      <c r="BA463" s="666"/>
      <c r="BB463" s="667"/>
      <c r="BC463" s="667"/>
      <c r="BD463" s="667"/>
      <c r="BE463" s="667"/>
      <c r="BF463" s="667"/>
    </row>
    <row r="464" spans="1:71" ht="12.75" customHeight="1">
      <c r="B464" s="9"/>
      <c r="C464" s="45"/>
      <c r="D464" s="230"/>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2"/>
      <c r="AA464" s="726"/>
      <c r="AB464" s="727"/>
      <c r="AC464" s="727"/>
      <c r="AD464" s="727"/>
      <c r="AE464" s="727"/>
      <c r="AF464" s="728"/>
      <c r="AG464" s="230"/>
      <c r="AH464" s="231"/>
      <c r="AI464" s="231"/>
      <c r="AJ464" s="231"/>
      <c r="AK464" s="231"/>
      <c r="AL464" s="231"/>
      <c r="AM464" s="232"/>
      <c r="AN464" s="1136"/>
      <c r="AO464" s="1136"/>
      <c r="AP464" s="1136"/>
      <c r="AQ464" s="1136"/>
      <c r="AR464" s="1136"/>
      <c r="AS464" s="1136"/>
      <c r="AT464" s="1136"/>
      <c r="AU464" s="1137"/>
      <c r="AV464" s="1137"/>
      <c r="AW464" s="1137"/>
      <c r="AX464" s="1137"/>
      <c r="AY464" s="1137"/>
      <c r="AZ464" s="1137"/>
      <c r="BA464" s="666"/>
      <c r="BB464" s="667"/>
      <c r="BC464" s="667"/>
      <c r="BD464" s="667"/>
      <c r="BE464" s="667"/>
      <c r="BF464" s="667"/>
    </row>
    <row r="465" spans="2:71" ht="12.75" customHeight="1">
      <c r="B465" s="9"/>
      <c r="C465" s="45"/>
      <c r="D465" s="392"/>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393"/>
      <c r="AA465" s="729"/>
      <c r="AB465" s="730"/>
      <c r="AC465" s="730"/>
      <c r="AD465" s="730"/>
      <c r="AE465" s="730"/>
      <c r="AF465" s="731"/>
      <c r="AG465" s="392"/>
      <c r="AH465" s="251"/>
      <c r="AI465" s="251"/>
      <c r="AJ465" s="251"/>
      <c r="AK465" s="251"/>
      <c r="AL465" s="251"/>
      <c r="AM465" s="393"/>
      <c r="AN465" s="1136"/>
      <c r="AO465" s="1136"/>
      <c r="AP465" s="1136"/>
      <c r="AQ465" s="1136"/>
      <c r="AR465" s="1136"/>
      <c r="AS465" s="1136"/>
      <c r="AT465" s="1136"/>
      <c r="AU465" s="1137"/>
      <c r="AV465" s="1137"/>
      <c r="AW465" s="1137"/>
      <c r="AX465" s="1137"/>
      <c r="AY465" s="1137"/>
      <c r="AZ465" s="1137"/>
      <c r="BA465" s="666"/>
      <c r="BB465" s="667"/>
      <c r="BC465" s="667"/>
      <c r="BD465" s="667"/>
      <c r="BE465" s="667"/>
      <c r="BF465" s="667"/>
    </row>
    <row r="466" spans="2:71" ht="15" customHeight="1">
      <c r="B466" s="9"/>
      <c r="C466" s="45"/>
      <c r="D466" s="1360" t="s">
        <v>289</v>
      </c>
      <c r="E466" s="1361"/>
      <c r="F466" s="1361"/>
      <c r="G466" s="1361"/>
      <c r="H466" s="1361"/>
      <c r="I466" s="1361"/>
      <c r="J466" s="1361"/>
      <c r="K466" s="1361"/>
      <c r="L466" s="1361"/>
      <c r="M466" s="1361"/>
      <c r="N466" s="1361"/>
      <c r="O466" s="1361"/>
      <c r="P466" s="1361"/>
      <c r="Q466" s="1361"/>
      <c r="R466" s="1361"/>
      <c r="S466" s="1361"/>
      <c r="T466" s="1361"/>
      <c r="U466" s="1361"/>
      <c r="V466" s="1361"/>
      <c r="W466" s="1361"/>
      <c r="X466" s="1361"/>
      <c r="Y466" s="1361"/>
      <c r="Z466" s="1456"/>
      <c r="AA466" s="1460" t="s">
        <v>25</v>
      </c>
      <c r="AB466" s="1461"/>
      <c r="AC466" s="1461"/>
      <c r="AD466" s="1461"/>
      <c r="AE466" s="1461"/>
      <c r="AF466" s="1462"/>
      <c r="AG466" s="1260">
        <v>6</v>
      </c>
      <c r="AH466" s="1261"/>
      <c r="AI466" s="1261"/>
      <c r="AJ466" s="1261"/>
      <c r="AK466" s="1261"/>
      <c r="AL466" s="1261"/>
      <c r="AM466" s="1262"/>
      <c r="AN466" s="1266">
        <v>20</v>
      </c>
      <c r="AO466" s="1267"/>
      <c r="AP466" s="1267"/>
      <c r="AQ466" s="1267"/>
      <c r="AR466" s="1267"/>
      <c r="AS466" s="1267"/>
      <c r="AT466" s="1268"/>
      <c r="AU466" s="702">
        <f>AG466*AN466</f>
        <v>120</v>
      </c>
      <c r="AV466" s="703"/>
      <c r="AW466" s="703"/>
      <c r="AX466" s="703"/>
      <c r="AY466" s="703"/>
      <c r="AZ466" s="704"/>
      <c r="BA466" s="666"/>
      <c r="BB466" s="667"/>
      <c r="BC466" s="667"/>
      <c r="BD466" s="667"/>
      <c r="BE466" s="667"/>
      <c r="BF466" s="667"/>
    </row>
    <row r="467" spans="2:71" ht="15" customHeight="1">
      <c r="B467" s="9"/>
      <c r="C467" s="45"/>
      <c r="D467" s="1362"/>
      <c r="E467" s="1363"/>
      <c r="F467" s="1363"/>
      <c r="G467" s="1363"/>
      <c r="H467" s="1363"/>
      <c r="I467" s="1363"/>
      <c r="J467" s="1363"/>
      <c r="K467" s="1363"/>
      <c r="L467" s="1363"/>
      <c r="M467" s="1363"/>
      <c r="N467" s="1363"/>
      <c r="O467" s="1363"/>
      <c r="P467" s="1363"/>
      <c r="Q467" s="1363"/>
      <c r="R467" s="1363"/>
      <c r="S467" s="1363"/>
      <c r="T467" s="1363"/>
      <c r="U467" s="1363"/>
      <c r="V467" s="1363"/>
      <c r="W467" s="1363"/>
      <c r="X467" s="1363"/>
      <c r="Y467" s="1363"/>
      <c r="Z467" s="1677"/>
      <c r="AA467" s="1466"/>
      <c r="AB467" s="1467"/>
      <c r="AC467" s="1467"/>
      <c r="AD467" s="1467"/>
      <c r="AE467" s="1467"/>
      <c r="AF467" s="1468"/>
      <c r="AG467" s="1575"/>
      <c r="AH467" s="1576"/>
      <c r="AI467" s="1576"/>
      <c r="AJ467" s="1576"/>
      <c r="AK467" s="1576"/>
      <c r="AL467" s="1576"/>
      <c r="AM467" s="1577"/>
      <c r="AN467" s="1578"/>
      <c r="AO467" s="1579"/>
      <c r="AP467" s="1579"/>
      <c r="AQ467" s="1579"/>
      <c r="AR467" s="1579"/>
      <c r="AS467" s="1579"/>
      <c r="AT467" s="1580"/>
      <c r="AU467" s="708"/>
      <c r="AV467" s="709"/>
      <c r="AW467" s="709"/>
      <c r="AX467" s="709"/>
      <c r="AY467" s="709"/>
      <c r="AZ467" s="710"/>
      <c r="BA467" s="666"/>
      <c r="BB467" s="667"/>
      <c r="BC467" s="667"/>
      <c r="BD467" s="667"/>
      <c r="BE467" s="667"/>
      <c r="BF467" s="667"/>
    </row>
    <row r="468" spans="2:71" ht="15" customHeight="1">
      <c r="B468" s="9"/>
      <c r="C468" s="45"/>
      <c r="D468" s="1360"/>
      <c r="E468" s="1361"/>
      <c r="F468" s="1361"/>
      <c r="G468" s="1361"/>
      <c r="H468" s="1361"/>
      <c r="I468" s="1361"/>
      <c r="J468" s="1361"/>
      <c r="K468" s="1361"/>
      <c r="L468" s="1361"/>
      <c r="M468" s="1361"/>
      <c r="N468" s="1361"/>
      <c r="O468" s="1361"/>
      <c r="P468" s="1361"/>
      <c r="Q468" s="1361"/>
      <c r="R468" s="1361"/>
      <c r="S468" s="1361"/>
      <c r="T468" s="1361"/>
      <c r="U468" s="1361"/>
      <c r="V468" s="1361"/>
      <c r="W468" s="1361"/>
      <c r="X468" s="1361"/>
      <c r="Y468" s="1361"/>
      <c r="Z468" s="1456"/>
      <c r="AA468" s="1460"/>
      <c r="AB468" s="1461"/>
      <c r="AC468" s="1461"/>
      <c r="AD468" s="1461"/>
      <c r="AE468" s="1461"/>
      <c r="AF468" s="1462"/>
      <c r="AG468" s="1260"/>
      <c r="AH468" s="1261"/>
      <c r="AI468" s="1261"/>
      <c r="AJ468" s="1261"/>
      <c r="AK468" s="1261"/>
      <c r="AL468" s="1261"/>
      <c r="AM468" s="1262"/>
      <c r="AN468" s="1266"/>
      <c r="AO468" s="1267"/>
      <c r="AP468" s="1267"/>
      <c r="AQ468" s="1267"/>
      <c r="AR468" s="1267"/>
      <c r="AS468" s="1267"/>
      <c r="AT468" s="1268"/>
      <c r="AU468" s="702">
        <f>AG468*AN468</f>
        <v>0</v>
      </c>
      <c r="AV468" s="703"/>
      <c r="AW468" s="703"/>
      <c r="AX468" s="703"/>
      <c r="AY468" s="703"/>
      <c r="AZ468" s="704"/>
      <c r="BA468" s="666"/>
      <c r="BB468" s="667"/>
      <c r="BC468" s="667"/>
      <c r="BD468" s="667"/>
      <c r="BE468" s="667"/>
      <c r="BF468" s="667"/>
    </row>
    <row r="469" spans="2:71" ht="15" customHeight="1">
      <c r="B469" s="9"/>
      <c r="C469" s="45"/>
      <c r="D469" s="1362"/>
      <c r="E469" s="1363"/>
      <c r="F469" s="1363"/>
      <c r="G469" s="1363"/>
      <c r="H469" s="1363"/>
      <c r="I469" s="1363"/>
      <c r="J469" s="1363"/>
      <c r="K469" s="1363"/>
      <c r="L469" s="1363"/>
      <c r="M469" s="1363"/>
      <c r="N469" s="1363"/>
      <c r="O469" s="1363"/>
      <c r="P469" s="1363"/>
      <c r="Q469" s="1363"/>
      <c r="R469" s="1363"/>
      <c r="S469" s="1363"/>
      <c r="T469" s="1363"/>
      <c r="U469" s="1363"/>
      <c r="V469" s="1363"/>
      <c r="W469" s="1363"/>
      <c r="X469" s="1363"/>
      <c r="Y469" s="1363"/>
      <c r="Z469" s="1677"/>
      <c r="AA469" s="1466"/>
      <c r="AB469" s="1467"/>
      <c r="AC469" s="1467"/>
      <c r="AD469" s="1467"/>
      <c r="AE469" s="1467"/>
      <c r="AF469" s="1468"/>
      <c r="AG469" s="1575"/>
      <c r="AH469" s="1576"/>
      <c r="AI469" s="1576"/>
      <c r="AJ469" s="1576"/>
      <c r="AK469" s="1576"/>
      <c r="AL469" s="1576"/>
      <c r="AM469" s="1577"/>
      <c r="AN469" s="1578"/>
      <c r="AO469" s="1579"/>
      <c r="AP469" s="1579"/>
      <c r="AQ469" s="1579"/>
      <c r="AR469" s="1579"/>
      <c r="AS469" s="1579"/>
      <c r="AT469" s="1580"/>
      <c r="AU469" s="708"/>
      <c r="AV469" s="709"/>
      <c r="AW469" s="709"/>
      <c r="AX469" s="709"/>
      <c r="AY469" s="709"/>
      <c r="AZ469" s="710"/>
      <c r="BA469" s="666"/>
      <c r="BB469" s="667"/>
      <c r="BC469" s="667"/>
      <c r="BD469" s="667"/>
      <c r="BE469" s="667"/>
      <c r="BF469" s="667"/>
    </row>
    <row r="470" spans="2:71" ht="15" customHeight="1">
      <c r="B470" s="6" t="s">
        <v>290</v>
      </c>
      <c r="BR470" s="43"/>
      <c r="BS470" s="43"/>
    </row>
    <row r="471" spans="2:71" ht="12" customHeight="1">
      <c r="B471" s="9"/>
      <c r="C471" s="45"/>
      <c r="D471" s="289" t="s">
        <v>23</v>
      </c>
      <c r="E471" s="250"/>
      <c r="F471" s="250"/>
      <c r="G471" s="250"/>
      <c r="H471" s="250"/>
      <c r="I471" s="250"/>
      <c r="J471" s="250"/>
      <c r="K471" s="250"/>
      <c r="L471" s="250"/>
      <c r="M471" s="250"/>
      <c r="N471" s="250"/>
      <c r="O471" s="250"/>
      <c r="P471" s="250"/>
      <c r="Q471" s="250"/>
      <c r="R471" s="250"/>
      <c r="S471" s="250"/>
      <c r="T471" s="250"/>
      <c r="U471" s="250"/>
      <c r="V471" s="250"/>
      <c r="W471" s="250"/>
      <c r="X471" s="250"/>
      <c r="Y471" s="250"/>
      <c r="Z471" s="290"/>
      <c r="AA471" s="723" t="s">
        <v>190</v>
      </c>
      <c r="AB471" s="724"/>
      <c r="AC471" s="724"/>
      <c r="AD471" s="724"/>
      <c r="AE471" s="724"/>
      <c r="AF471" s="725"/>
      <c r="AG471" s="280" t="s">
        <v>191</v>
      </c>
      <c r="AH471" s="250"/>
      <c r="AI471" s="250"/>
      <c r="AJ471" s="250"/>
      <c r="AK471" s="250"/>
      <c r="AL471" s="250"/>
      <c r="AM471" s="290"/>
      <c r="AN471" s="1136" t="s">
        <v>192</v>
      </c>
      <c r="AO471" s="1136"/>
      <c r="AP471" s="1136"/>
      <c r="AQ471" s="1136"/>
      <c r="AR471" s="1136"/>
      <c r="AS471" s="1136"/>
      <c r="AT471" s="1136"/>
      <c r="AU471" s="1137" t="s">
        <v>271</v>
      </c>
      <c r="AV471" s="1137"/>
      <c r="AW471" s="1137"/>
      <c r="AX471" s="1137"/>
      <c r="AY471" s="1137"/>
      <c r="AZ471" s="1137"/>
      <c r="BA471" s="666"/>
      <c r="BB471" s="667"/>
      <c r="BC471" s="667"/>
      <c r="BD471" s="667"/>
      <c r="BE471" s="667"/>
      <c r="BF471" s="667"/>
    </row>
    <row r="472" spans="2:71" ht="12" customHeight="1">
      <c r="B472" s="9"/>
      <c r="C472" s="45"/>
      <c r="D472" s="230"/>
      <c r="E472" s="231"/>
      <c r="F472" s="231"/>
      <c r="G472" s="231"/>
      <c r="H472" s="231"/>
      <c r="I472" s="231"/>
      <c r="J472" s="231"/>
      <c r="K472" s="231"/>
      <c r="L472" s="231"/>
      <c r="M472" s="231"/>
      <c r="N472" s="231"/>
      <c r="O472" s="231"/>
      <c r="P472" s="231"/>
      <c r="Q472" s="231"/>
      <c r="R472" s="231"/>
      <c r="S472" s="231"/>
      <c r="T472" s="231"/>
      <c r="U472" s="231"/>
      <c r="V472" s="231"/>
      <c r="W472" s="231"/>
      <c r="X472" s="231"/>
      <c r="Y472" s="231"/>
      <c r="Z472" s="232"/>
      <c r="AA472" s="726"/>
      <c r="AB472" s="727"/>
      <c r="AC472" s="727"/>
      <c r="AD472" s="727"/>
      <c r="AE472" s="727"/>
      <c r="AF472" s="728"/>
      <c r="AG472" s="230"/>
      <c r="AH472" s="231"/>
      <c r="AI472" s="231"/>
      <c r="AJ472" s="231"/>
      <c r="AK472" s="231"/>
      <c r="AL472" s="231"/>
      <c r="AM472" s="232"/>
      <c r="AN472" s="1136"/>
      <c r="AO472" s="1136"/>
      <c r="AP472" s="1136"/>
      <c r="AQ472" s="1136"/>
      <c r="AR472" s="1136"/>
      <c r="AS472" s="1136"/>
      <c r="AT472" s="1136"/>
      <c r="AU472" s="1137"/>
      <c r="AV472" s="1137"/>
      <c r="AW472" s="1137"/>
      <c r="AX472" s="1137"/>
      <c r="AY472" s="1137"/>
      <c r="AZ472" s="1137"/>
      <c r="BA472" s="666"/>
      <c r="BB472" s="667"/>
      <c r="BC472" s="667"/>
      <c r="BD472" s="667"/>
      <c r="BE472" s="667"/>
      <c r="BF472" s="667"/>
    </row>
    <row r="473" spans="2:71" ht="12" customHeight="1">
      <c r="B473" s="9"/>
      <c r="C473" s="45"/>
      <c r="D473" s="392"/>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393"/>
      <c r="AA473" s="729"/>
      <c r="AB473" s="730"/>
      <c r="AC473" s="730"/>
      <c r="AD473" s="730"/>
      <c r="AE473" s="730"/>
      <c r="AF473" s="731"/>
      <c r="AG473" s="392"/>
      <c r="AH473" s="251"/>
      <c r="AI473" s="251"/>
      <c r="AJ473" s="251"/>
      <c r="AK473" s="251"/>
      <c r="AL473" s="251"/>
      <c r="AM473" s="393"/>
      <c r="AN473" s="1136"/>
      <c r="AO473" s="1136"/>
      <c r="AP473" s="1136"/>
      <c r="AQ473" s="1136"/>
      <c r="AR473" s="1136"/>
      <c r="AS473" s="1136"/>
      <c r="AT473" s="1136"/>
      <c r="AU473" s="1137"/>
      <c r="AV473" s="1137"/>
      <c r="AW473" s="1137"/>
      <c r="AX473" s="1137"/>
      <c r="AY473" s="1137"/>
      <c r="AZ473" s="1137"/>
      <c r="BA473" s="666"/>
      <c r="BB473" s="667"/>
      <c r="BC473" s="667"/>
      <c r="BD473" s="667"/>
      <c r="BE473" s="667"/>
      <c r="BF473" s="667"/>
    </row>
    <row r="474" spans="2:71" ht="15" customHeight="1">
      <c r="B474" s="9"/>
      <c r="C474" s="45"/>
      <c r="D474" s="1360" t="s">
        <v>291</v>
      </c>
      <c r="E474" s="1361"/>
      <c r="F474" s="1361"/>
      <c r="G474" s="1361"/>
      <c r="H474" s="1361"/>
      <c r="I474" s="1361"/>
      <c r="J474" s="1361"/>
      <c r="K474" s="1361"/>
      <c r="L474" s="1361"/>
      <c r="M474" s="1361"/>
      <c r="N474" s="1361"/>
      <c r="O474" s="1361"/>
      <c r="P474" s="1361"/>
      <c r="Q474" s="1361"/>
      <c r="R474" s="1361"/>
      <c r="S474" s="1361"/>
      <c r="T474" s="1361"/>
      <c r="U474" s="1361"/>
      <c r="V474" s="1361"/>
      <c r="W474" s="1361"/>
      <c r="X474" s="1361"/>
      <c r="Y474" s="1361"/>
      <c r="Z474" s="1456"/>
      <c r="AA474" s="1460" t="s">
        <v>25</v>
      </c>
      <c r="AB474" s="1461"/>
      <c r="AC474" s="1461"/>
      <c r="AD474" s="1461"/>
      <c r="AE474" s="1461"/>
      <c r="AF474" s="1462"/>
      <c r="AG474" s="1260">
        <v>6</v>
      </c>
      <c r="AH474" s="1261"/>
      <c r="AI474" s="1261"/>
      <c r="AJ474" s="1261"/>
      <c r="AK474" s="1261"/>
      <c r="AL474" s="1261"/>
      <c r="AM474" s="1262"/>
      <c r="AN474" s="1266">
        <v>12</v>
      </c>
      <c r="AO474" s="1267"/>
      <c r="AP474" s="1267"/>
      <c r="AQ474" s="1267"/>
      <c r="AR474" s="1267"/>
      <c r="AS474" s="1267"/>
      <c r="AT474" s="1268"/>
      <c r="AU474" s="702">
        <f>AG474*AN474</f>
        <v>72</v>
      </c>
      <c r="AV474" s="703"/>
      <c r="AW474" s="703"/>
      <c r="AX474" s="703"/>
      <c r="AY474" s="703"/>
      <c r="AZ474" s="704"/>
      <c r="BA474" s="666"/>
      <c r="BB474" s="667"/>
      <c r="BC474" s="667"/>
      <c r="BD474" s="667"/>
      <c r="BE474" s="667"/>
      <c r="BF474" s="667"/>
    </row>
    <row r="475" spans="2:71" ht="15" customHeight="1">
      <c r="B475" s="9"/>
      <c r="C475" s="45"/>
      <c r="D475" s="1362"/>
      <c r="E475" s="1363"/>
      <c r="F475" s="1363"/>
      <c r="G475" s="1363"/>
      <c r="H475" s="1363"/>
      <c r="I475" s="1363"/>
      <c r="J475" s="1363"/>
      <c r="K475" s="1363"/>
      <c r="L475" s="1363"/>
      <c r="M475" s="1363"/>
      <c r="N475" s="1363"/>
      <c r="O475" s="1363"/>
      <c r="P475" s="1363"/>
      <c r="Q475" s="1363"/>
      <c r="R475" s="1363"/>
      <c r="S475" s="1363"/>
      <c r="T475" s="1363"/>
      <c r="U475" s="1363"/>
      <c r="V475" s="1363"/>
      <c r="W475" s="1363"/>
      <c r="X475" s="1363"/>
      <c r="Y475" s="1363"/>
      <c r="Z475" s="1677"/>
      <c r="AA475" s="1466"/>
      <c r="AB475" s="1467"/>
      <c r="AC475" s="1467"/>
      <c r="AD475" s="1467"/>
      <c r="AE475" s="1467"/>
      <c r="AF475" s="1468"/>
      <c r="AG475" s="1575"/>
      <c r="AH475" s="1576"/>
      <c r="AI475" s="1576"/>
      <c r="AJ475" s="1576"/>
      <c r="AK475" s="1576"/>
      <c r="AL475" s="1576"/>
      <c r="AM475" s="1577"/>
      <c r="AN475" s="1578"/>
      <c r="AO475" s="1579"/>
      <c r="AP475" s="1579"/>
      <c r="AQ475" s="1579"/>
      <c r="AR475" s="1579"/>
      <c r="AS475" s="1579"/>
      <c r="AT475" s="1580"/>
      <c r="AU475" s="708"/>
      <c r="AV475" s="709"/>
      <c r="AW475" s="709"/>
      <c r="AX475" s="709"/>
      <c r="AY475" s="709"/>
      <c r="AZ475" s="710"/>
      <c r="BA475" s="666"/>
      <c r="BB475" s="667"/>
      <c r="BC475" s="667"/>
      <c r="BD475" s="667"/>
      <c r="BE475" s="667"/>
      <c r="BF475" s="667"/>
    </row>
    <row r="476" spans="2:71" ht="15" customHeight="1">
      <c r="B476" s="6" t="s">
        <v>292</v>
      </c>
      <c r="BR476" s="43"/>
      <c r="BS476" s="43"/>
    </row>
    <row r="477" spans="2:71" ht="12" customHeight="1">
      <c r="B477" s="9"/>
      <c r="C477" s="45"/>
      <c r="D477" s="289" t="s">
        <v>23</v>
      </c>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90"/>
      <c r="AA477" s="723" t="s">
        <v>293</v>
      </c>
      <c r="AB477" s="724"/>
      <c r="AC477" s="724"/>
      <c r="AD477" s="724"/>
      <c r="AE477" s="724"/>
      <c r="AF477" s="725"/>
      <c r="AG477" s="280" t="s">
        <v>191</v>
      </c>
      <c r="AH477" s="250"/>
      <c r="AI477" s="250"/>
      <c r="AJ477" s="250"/>
      <c r="AK477" s="250"/>
      <c r="AL477" s="250"/>
      <c r="AM477" s="290"/>
      <c r="AN477" s="1136" t="s">
        <v>192</v>
      </c>
      <c r="AO477" s="1136"/>
      <c r="AP477" s="1136"/>
      <c r="AQ477" s="1136"/>
      <c r="AR477" s="1136"/>
      <c r="AS477" s="1136"/>
      <c r="AT477" s="1136"/>
      <c r="AU477" s="1137" t="s">
        <v>277</v>
      </c>
      <c r="AV477" s="1137"/>
      <c r="AW477" s="1137"/>
      <c r="AX477" s="1137"/>
      <c r="AY477" s="1137"/>
      <c r="AZ477" s="1137"/>
      <c r="BA477" s="666"/>
      <c r="BB477" s="667"/>
      <c r="BC477" s="667"/>
      <c r="BD477" s="667"/>
      <c r="BE477" s="667"/>
      <c r="BF477" s="667"/>
    </row>
    <row r="478" spans="2:71" ht="12" customHeight="1">
      <c r="B478" s="9"/>
      <c r="C478" s="45"/>
      <c r="D478" s="230"/>
      <c r="E478" s="231"/>
      <c r="F478" s="231"/>
      <c r="G478" s="231"/>
      <c r="H478" s="231"/>
      <c r="I478" s="231"/>
      <c r="J478" s="231"/>
      <c r="K478" s="231"/>
      <c r="L478" s="231"/>
      <c r="M478" s="231"/>
      <c r="N478" s="231"/>
      <c r="O478" s="231"/>
      <c r="P478" s="231"/>
      <c r="Q478" s="231"/>
      <c r="R478" s="231"/>
      <c r="S478" s="231"/>
      <c r="T478" s="231"/>
      <c r="U478" s="231"/>
      <c r="V478" s="231"/>
      <c r="W478" s="231"/>
      <c r="X478" s="231"/>
      <c r="Y478" s="231"/>
      <c r="Z478" s="232"/>
      <c r="AA478" s="726"/>
      <c r="AB478" s="727"/>
      <c r="AC478" s="727"/>
      <c r="AD478" s="727"/>
      <c r="AE478" s="727"/>
      <c r="AF478" s="728"/>
      <c r="AG478" s="230"/>
      <c r="AH478" s="231"/>
      <c r="AI478" s="231"/>
      <c r="AJ478" s="231"/>
      <c r="AK478" s="231"/>
      <c r="AL478" s="231"/>
      <c r="AM478" s="232"/>
      <c r="AN478" s="1136"/>
      <c r="AO478" s="1136"/>
      <c r="AP478" s="1136"/>
      <c r="AQ478" s="1136"/>
      <c r="AR478" s="1136"/>
      <c r="AS478" s="1136"/>
      <c r="AT478" s="1136"/>
      <c r="AU478" s="1137"/>
      <c r="AV478" s="1137"/>
      <c r="AW478" s="1137"/>
      <c r="AX478" s="1137"/>
      <c r="AY478" s="1137"/>
      <c r="AZ478" s="1137"/>
      <c r="BA478" s="666"/>
      <c r="BB478" s="667"/>
      <c r="BC478" s="667"/>
      <c r="BD478" s="667"/>
      <c r="BE478" s="667"/>
      <c r="BF478" s="667"/>
    </row>
    <row r="479" spans="2:71" ht="12" customHeight="1">
      <c r="B479" s="9"/>
      <c r="C479" s="45"/>
      <c r="D479" s="392"/>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393"/>
      <c r="AA479" s="729"/>
      <c r="AB479" s="730"/>
      <c r="AC479" s="730"/>
      <c r="AD479" s="730"/>
      <c r="AE479" s="730"/>
      <c r="AF479" s="731"/>
      <c r="AG479" s="392"/>
      <c r="AH479" s="251"/>
      <c r="AI479" s="251"/>
      <c r="AJ479" s="251"/>
      <c r="AK479" s="251"/>
      <c r="AL479" s="251"/>
      <c r="AM479" s="393"/>
      <c r="AN479" s="1136"/>
      <c r="AO479" s="1136"/>
      <c r="AP479" s="1136"/>
      <c r="AQ479" s="1136"/>
      <c r="AR479" s="1136"/>
      <c r="AS479" s="1136"/>
      <c r="AT479" s="1136"/>
      <c r="AU479" s="1137"/>
      <c r="AV479" s="1137"/>
      <c r="AW479" s="1137"/>
      <c r="AX479" s="1137"/>
      <c r="AY479" s="1137"/>
      <c r="AZ479" s="1137"/>
      <c r="BA479" s="666"/>
      <c r="BB479" s="667"/>
      <c r="BC479" s="667"/>
      <c r="BD479" s="667"/>
      <c r="BE479" s="667"/>
      <c r="BF479" s="667"/>
    </row>
    <row r="480" spans="2:71" ht="15" customHeight="1">
      <c r="B480" s="9"/>
      <c r="C480" s="45"/>
      <c r="D480" s="1360" t="s">
        <v>294</v>
      </c>
      <c r="E480" s="1361"/>
      <c r="F480" s="1361"/>
      <c r="G480" s="1361"/>
      <c r="H480" s="1361"/>
      <c r="I480" s="1361"/>
      <c r="J480" s="1361"/>
      <c r="K480" s="1361"/>
      <c r="L480" s="1361"/>
      <c r="M480" s="1361"/>
      <c r="N480" s="1361"/>
      <c r="O480" s="1361"/>
      <c r="P480" s="1361"/>
      <c r="Q480" s="1361"/>
      <c r="R480" s="1361"/>
      <c r="S480" s="1361"/>
      <c r="T480" s="1361"/>
      <c r="U480" s="1361"/>
      <c r="V480" s="1361"/>
      <c r="W480" s="1361"/>
      <c r="X480" s="1361"/>
      <c r="Y480" s="1361"/>
      <c r="Z480" s="1456"/>
      <c r="AA480" s="1460" t="s">
        <v>25</v>
      </c>
      <c r="AB480" s="1461"/>
      <c r="AC480" s="1461"/>
      <c r="AD480" s="1461"/>
      <c r="AE480" s="1461"/>
      <c r="AF480" s="1462"/>
      <c r="AG480" s="1260">
        <v>6</v>
      </c>
      <c r="AH480" s="1261"/>
      <c r="AI480" s="1261"/>
      <c r="AJ480" s="1261"/>
      <c r="AK480" s="1261"/>
      <c r="AL480" s="1261"/>
      <c r="AM480" s="1262"/>
      <c r="AN480" s="1266">
        <v>12</v>
      </c>
      <c r="AO480" s="1267"/>
      <c r="AP480" s="1267"/>
      <c r="AQ480" s="1267"/>
      <c r="AR480" s="1267"/>
      <c r="AS480" s="1267"/>
      <c r="AT480" s="1268"/>
      <c r="AU480" s="702">
        <f>AG480*AN480</f>
        <v>72</v>
      </c>
      <c r="AV480" s="703"/>
      <c r="AW480" s="703"/>
      <c r="AX480" s="703"/>
      <c r="AY480" s="703"/>
      <c r="AZ480" s="704"/>
      <c r="BA480" s="666"/>
      <c r="BB480" s="667"/>
      <c r="BC480" s="667"/>
      <c r="BD480" s="667"/>
      <c r="BE480" s="667"/>
      <c r="BF480" s="667"/>
    </row>
    <row r="481" spans="1:63" ht="15" customHeight="1">
      <c r="B481" s="9"/>
      <c r="C481" s="45"/>
      <c r="D481" s="1362"/>
      <c r="E481" s="1363"/>
      <c r="F481" s="1363"/>
      <c r="G481" s="1363"/>
      <c r="H481" s="1363"/>
      <c r="I481" s="1363"/>
      <c r="J481" s="1363"/>
      <c r="K481" s="1363"/>
      <c r="L481" s="1363"/>
      <c r="M481" s="1363"/>
      <c r="N481" s="1363"/>
      <c r="O481" s="1363"/>
      <c r="P481" s="1363"/>
      <c r="Q481" s="1363"/>
      <c r="R481" s="1363"/>
      <c r="S481" s="1363"/>
      <c r="T481" s="1363"/>
      <c r="U481" s="1363"/>
      <c r="V481" s="1363"/>
      <c r="W481" s="1363"/>
      <c r="X481" s="1363"/>
      <c r="Y481" s="1363"/>
      <c r="Z481" s="1677"/>
      <c r="AA481" s="1466"/>
      <c r="AB481" s="1467"/>
      <c r="AC481" s="1467"/>
      <c r="AD481" s="1467"/>
      <c r="AE481" s="1467"/>
      <c r="AF481" s="1468"/>
      <c r="AG481" s="1575"/>
      <c r="AH481" s="1576"/>
      <c r="AI481" s="1576"/>
      <c r="AJ481" s="1576"/>
      <c r="AK481" s="1576"/>
      <c r="AL481" s="1576"/>
      <c r="AM481" s="1577"/>
      <c r="AN481" s="1578"/>
      <c r="AO481" s="1579"/>
      <c r="AP481" s="1579"/>
      <c r="AQ481" s="1579"/>
      <c r="AR481" s="1579"/>
      <c r="AS481" s="1579"/>
      <c r="AT481" s="1580"/>
      <c r="AU481" s="708"/>
      <c r="AV481" s="709"/>
      <c r="AW481" s="709"/>
      <c r="AX481" s="709"/>
      <c r="AY481" s="709"/>
      <c r="AZ481" s="710"/>
      <c r="BA481" s="666"/>
      <c r="BB481" s="667"/>
      <c r="BC481" s="667"/>
      <c r="BD481" s="667"/>
      <c r="BE481" s="667"/>
      <c r="BF481" s="667"/>
    </row>
    <row r="482" spans="1:63" ht="15.75" customHeight="1">
      <c r="B482" s="9"/>
      <c r="C482" s="9"/>
      <c r="D482" s="340"/>
      <c r="E482" s="340"/>
      <c r="F482" s="340"/>
      <c r="G482" s="340"/>
      <c r="H482" s="340"/>
      <c r="I482" s="340"/>
      <c r="J482" s="340"/>
      <c r="K482" s="340"/>
      <c r="L482" s="340"/>
      <c r="M482" s="340"/>
      <c r="N482" s="340"/>
      <c r="O482" s="340"/>
      <c r="P482" s="340"/>
      <c r="Q482" s="340"/>
      <c r="R482" s="340"/>
      <c r="S482" s="340"/>
      <c r="T482" s="340"/>
      <c r="U482" s="340"/>
      <c r="V482" s="340"/>
      <c r="W482" s="340"/>
      <c r="X482" s="340"/>
      <c r="Y482" s="340"/>
      <c r="Z482" s="340"/>
      <c r="AA482" s="340"/>
      <c r="AB482" s="340"/>
      <c r="AC482" s="340"/>
      <c r="AD482" s="340"/>
      <c r="AE482" s="340"/>
      <c r="AF482" s="340"/>
      <c r="AG482" s="340"/>
      <c r="AH482" s="340"/>
      <c r="AI482" s="340"/>
      <c r="AJ482" s="340"/>
      <c r="AK482" s="340"/>
      <c r="AL482" s="340"/>
      <c r="AM482" s="340"/>
      <c r="AN482" s="340"/>
      <c r="AO482" s="340"/>
      <c r="AP482" s="340"/>
      <c r="AQ482" s="340"/>
      <c r="AR482" s="340"/>
      <c r="AS482" s="340"/>
      <c r="AT482" s="340"/>
      <c r="AU482" s="340"/>
      <c r="AV482" s="340"/>
      <c r="AW482" s="340"/>
      <c r="AX482" s="340"/>
      <c r="AY482" s="340"/>
      <c r="AZ482" s="340"/>
      <c r="BA482" s="340"/>
      <c r="BB482" s="340"/>
      <c r="BC482" s="340"/>
      <c r="BD482" s="340"/>
      <c r="BE482" s="340"/>
      <c r="BF482" s="340"/>
    </row>
    <row r="483" spans="1:63" s="118" customFormat="1" ht="15" customHeight="1">
      <c r="A483" s="118" t="s">
        <v>319</v>
      </c>
    </row>
    <row r="484" spans="1:63" s="118" customFormat="1" ht="15" customHeight="1"/>
    <row r="485" spans="1:63" s="130" customFormat="1" ht="15" customHeight="1">
      <c r="A485" s="118"/>
      <c r="B485" s="118" t="s">
        <v>354</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8"/>
      <c r="AL485" s="118"/>
      <c r="AM485" s="118"/>
      <c r="AN485" s="118"/>
      <c r="AO485" s="118"/>
      <c r="AP485" s="118"/>
      <c r="AQ485" s="118"/>
      <c r="AR485" s="118"/>
      <c r="AS485" s="118"/>
      <c r="AT485" s="118"/>
      <c r="AU485" s="118"/>
      <c r="AV485" s="118"/>
      <c r="AW485" s="118"/>
      <c r="AX485" s="118"/>
      <c r="AY485" s="118"/>
      <c r="AZ485" s="118"/>
      <c r="BA485" s="118"/>
      <c r="BB485" s="118"/>
      <c r="BC485" s="118"/>
      <c r="BD485" s="118"/>
      <c r="BE485" s="118"/>
      <c r="BF485" s="118"/>
      <c r="BG485" s="118"/>
      <c r="BH485" s="118"/>
      <c r="BI485" s="118"/>
      <c r="BJ485" s="118"/>
      <c r="BK485" s="118"/>
    </row>
    <row r="486" spans="1:63" s="118" customFormat="1" ht="15" customHeight="1">
      <c r="C486" s="118" t="s">
        <v>310</v>
      </c>
    </row>
    <row r="487" spans="1:63" s="125" customFormat="1" ht="15" customHeight="1">
      <c r="D487" s="1216" t="s">
        <v>23</v>
      </c>
      <c r="E487" s="1216"/>
      <c r="F487" s="1216"/>
      <c r="G487" s="1216"/>
      <c r="H487" s="1216"/>
      <c r="I487" s="1216"/>
      <c r="J487" s="1216"/>
      <c r="K487" s="1216"/>
      <c r="L487" s="1216"/>
      <c r="M487" s="1216"/>
      <c r="N487" s="1216"/>
      <c r="O487" s="1216"/>
      <c r="P487" s="1216"/>
      <c r="Q487" s="1216"/>
      <c r="R487" s="1216"/>
      <c r="S487" s="1216"/>
      <c r="T487" s="1216" t="s">
        <v>26</v>
      </c>
      <c r="U487" s="1216"/>
      <c r="V487" s="1216"/>
      <c r="W487" s="1216"/>
      <c r="X487" s="1216"/>
      <c r="Y487" s="1216"/>
      <c r="Z487" s="1216"/>
      <c r="AA487" s="1216"/>
      <c r="AB487" s="1216"/>
      <c r="AC487" s="1216" t="s">
        <v>57</v>
      </c>
      <c r="AD487" s="1216"/>
      <c r="AE487" s="1216"/>
      <c r="AF487" s="1216"/>
      <c r="AG487" s="1216"/>
      <c r="AH487" s="1216"/>
      <c r="AI487" s="1216" t="s">
        <v>28</v>
      </c>
      <c r="AJ487" s="1216"/>
      <c r="AK487" s="1216"/>
      <c r="AL487" s="1216"/>
      <c r="AM487" s="1216"/>
      <c r="AN487" s="1216"/>
      <c r="AO487" s="1216" t="s">
        <v>29</v>
      </c>
      <c r="AP487" s="1216"/>
      <c r="AQ487" s="1216"/>
      <c r="AR487" s="1216"/>
      <c r="AS487" s="1216"/>
      <c r="AT487" s="1216"/>
      <c r="AU487" s="1216" t="s">
        <v>311</v>
      </c>
      <c r="AV487" s="1216"/>
      <c r="AW487" s="1216"/>
      <c r="AX487" s="1216"/>
      <c r="AY487" s="1216"/>
      <c r="AZ487" s="1216"/>
      <c r="BA487" s="1216"/>
    </row>
    <row r="488" spans="1:63" s="125" customFormat="1" ht="15" customHeight="1">
      <c r="D488" s="1216"/>
      <c r="E488" s="1216"/>
      <c r="F488" s="1216"/>
      <c r="G488" s="1216"/>
      <c r="H488" s="1216"/>
      <c r="I488" s="1216"/>
      <c r="J488" s="1216"/>
      <c r="K488" s="1216"/>
      <c r="L488" s="1216"/>
      <c r="M488" s="1216"/>
      <c r="N488" s="1216"/>
      <c r="O488" s="1216"/>
      <c r="P488" s="1216"/>
      <c r="Q488" s="1216"/>
      <c r="R488" s="1216"/>
      <c r="S488" s="1216"/>
      <c r="T488" s="1216"/>
      <c r="U488" s="1216"/>
      <c r="V488" s="1216"/>
      <c r="W488" s="1216"/>
      <c r="X488" s="1216"/>
      <c r="Y488" s="1216"/>
      <c r="Z488" s="1216"/>
      <c r="AA488" s="1216"/>
      <c r="AB488" s="1216"/>
      <c r="AC488" s="1216"/>
      <c r="AD488" s="1216"/>
      <c r="AE488" s="1216"/>
      <c r="AF488" s="1216"/>
      <c r="AG488" s="1216"/>
      <c r="AH488" s="1216"/>
      <c r="AI488" s="1216"/>
      <c r="AJ488" s="1216"/>
      <c r="AK488" s="1216"/>
      <c r="AL488" s="1216"/>
      <c r="AM488" s="1216"/>
      <c r="AN488" s="1216"/>
      <c r="AO488" s="1216"/>
      <c r="AP488" s="1216"/>
      <c r="AQ488" s="1216"/>
      <c r="AR488" s="1216"/>
      <c r="AS488" s="1216"/>
      <c r="AT488" s="1216"/>
      <c r="AU488" s="1216"/>
      <c r="AV488" s="1216"/>
      <c r="AW488" s="1216"/>
      <c r="AX488" s="1216"/>
      <c r="AY488" s="1216"/>
      <c r="AZ488" s="1216"/>
      <c r="BA488" s="1216"/>
    </row>
    <row r="489" spans="1:63" s="125" customFormat="1" ht="27.75" customHeight="1">
      <c r="D489" s="1216"/>
      <c r="E489" s="1216"/>
      <c r="F489" s="1216"/>
      <c r="G489" s="1216"/>
      <c r="H489" s="1216"/>
      <c r="I489" s="1216"/>
      <c r="J489" s="1216"/>
      <c r="K489" s="1216"/>
      <c r="L489" s="1216"/>
      <c r="M489" s="1216"/>
      <c r="N489" s="1216"/>
      <c r="O489" s="1216"/>
      <c r="P489" s="1216"/>
      <c r="Q489" s="1216"/>
      <c r="R489" s="1216"/>
      <c r="S489" s="1216"/>
      <c r="T489" s="1216"/>
      <c r="U489" s="1216"/>
      <c r="V489" s="1216"/>
      <c r="W489" s="1216"/>
      <c r="X489" s="1216"/>
      <c r="Y489" s="1216"/>
      <c r="Z489" s="1216"/>
      <c r="AA489" s="1216"/>
      <c r="AB489" s="1216"/>
      <c r="AC489" s="1216"/>
      <c r="AD489" s="1216"/>
      <c r="AE489" s="1216"/>
      <c r="AF489" s="1216"/>
      <c r="AG489" s="1216"/>
      <c r="AH489" s="1216"/>
      <c r="AI489" s="1216"/>
      <c r="AJ489" s="1216"/>
      <c r="AK489" s="1216"/>
      <c r="AL489" s="1216"/>
      <c r="AM489" s="1216"/>
      <c r="AN489" s="1216"/>
      <c r="AO489" s="1216"/>
      <c r="AP489" s="1216"/>
      <c r="AQ489" s="1216"/>
      <c r="AR489" s="1216"/>
      <c r="AS489" s="1216"/>
      <c r="AT489" s="1216"/>
      <c r="AU489" s="1216"/>
      <c r="AV489" s="1216"/>
      <c r="AW489" s="1216"/>
      <c r="AX489" s="1216"/>
      <c r="AY489" s="1216"/>
      <c r="AZ489" s="1216"/>
      <c r="BA489" s="1216"/>
    </row>
    <row r="490" spans="1:63" s="131" customFormat="1" ht="15" customHeight="1">
      <c r="D490" s="1231" t="s">
        <v>330</v>
      </c>
      <c r="E490" s="1231"/>
      <c r="F490" s="1231"/>
      <c r="G490" s="1231"/>
      <c r="H490" s="1231"/>
      <c r="I490" s="1231"/>
      <c r="J490" s="1231"/>
      <c r="K490" s="1231"/>
      <c r="L490" s="1231"/>
      <c r="M490" s="1231"/>
      <c r="N490" s="1231"/>
      <c r="O490" s="1231"/>
      <c r="P490" s="1231"/>
      <c r="Q490" s="1231"/>
      <c r="R490" s="1231"/>
      <c r="S490" s="1231"/>
      <c r="T490" s="1690" t="s">
        <v>331</v>
      </c>
      <c r="U490" s="1232"/>
      <c r="V490" s="1232"/>
      <c r="W490" s="1232"/>
      <c r="X490" s="1232"/>
      <c r="Y490" s="1232"/>
      <c r="Z490" s="1232"/>
      <c r="AA490" s="1232"/>
      <c r="AB490" s="1232"/>
      <c r="AC490" s="1233">
        <v>8</v>
      </c>
      <c r="AD490" s="1233"/>
      <c r="AE490" s="1233"/>
      <c r="AF490" s="1233"/>
      <c r="AG490" s="1233"/>
      <c r="AH490" s="1233"/>
      <c r="AI490" s="1233">
        <v>8</v>
      </c>
      <c r="AJ490" s="1233"/>
      <c r="AK490" s="1233"/>
      <c r="AL490" s="1233"/>
      <c r="AM490" s="1233"/>
      <c r="AN490" s="1233"/>
      <c r="AO490" s="1234">
        <f>AC490*AI490</f>
        <v>64</v>
      </c>
      <c r="AP490" s="1234"/>
      <c r="AQ490" s="1234"/>
      <c r="AR490" s="1234"/>
      <c r="AS490" s="1234"/>
      <c r="AT490" s="1234"/>
      <c r="AU490" s="1235"/>
      <c r="AV490" s="1235"/>
      <c r="AW490" s="1235"/>
      <c r="AX490" s="1235"/>
      <c r="AY490" s="1235"/>
      <c r="AZ490" s="1235"/>
      <c r="BA490" s="1235"/>
    </row>
    <row r="491" spans="1:63" s="131" customFormat="1" ht="15" customHeight="1">
      <c r="D491" s="1231"/>
      <c r="E491" s="1231"/>
      <c r="F491" s="1231"/>
      <c r="G491" s="1231"/>
      <c r="H491" s="1231"/>
      <c r="I491" s="1231"/>
      <c r="J491" s="1231"/>
      <c r="K491" s="1231"/>
      <c r="L491" s="1231"/>
      <c r="M491" s="1231"/>
      <c r="N491" s="1231"/>
      <c r="O491" s="1231"/>
      <c r="P491" s="1231"/>
      <c r="Q491" s="1231"/>
      <c r="R491" s="1231"/>
      <c r="S491" s="1231"/>
      <c r="T491" s="1232"/>
      <c r="U491" s="1232"/>
      <c r="V491" s="1232"/>
      <c r="W491" s="1232"/>
      <c r="X491" s="1232"/>
      <c r="Y491" s="1232"/>
      <c r="Z491" s="1232"/>
      <c r="AA491" s="1232"/>
      <c r="AB491" s="1232"/>
      <c r="AC491" s="1233"/>
      <c r="AD491" s="1233"/>
      <c r="AE491" s="1233"/>
      <c r="AF491" s="1233"/>
      <c r="AG491" s="1233"/>
      <c r="AH491" s="1233"/>
      <c r="AI491" s="1233"/>
      <c r="AJ491" s="1233"/>
      <c r="AK491" s="1233"/>
      <c r="AL491" s="1233"/>
      <c r="AM491" s="1233"/>
      <c r="AN491" s="1233"/>
      <c r="AO491" s="1234"/>
      <c r="AP491" s="1234"/>
      <c r="AQ491" s="1234"/>
      <c r="AR491" s="1234"/>
      <c r="AS491" s="1234"/>
      <c r="AT491" s="1234"/>
      <c r="AU491" s="1235"/>
      <c r="AV491" s="1235"/>
      <c r="AW491" s="1235"/>
      <c r="AX491" s="1235"/>
      <c r="AY491" s="1235"/>
      <c r="AZ491" s="1235"/>
      <c r="BA491" s="1235"/>
    </row>
    <row r="492" spans="1:63" s="131" customFormat="1" ht="15" customHeight="1">
      <c r="D492" s="1231"/>
      <c r="E492" s="1231"/>
      <c r="F492" s="1231"/>
      <c r="G492" s="1231"/>
      <c r="H492" s="1231"/>
      <c r="I492" s="1231"/>
      <c r="J492" s="1231"/>
      <c r="K492" s="1231"/>
      <c r="L492" s="1231"/>
      <c r="M492" s="1231"/>
      <c r="N492" s="1231"/>
      <c r="O492" s="1231"/>
      <c r="P492" s="1231"/>
      <c r="Q492" s="1231"/>
      <c r="R492" s="1231"/>
      <c r="S492" s="1231"/>
      <c r="T492" s="1232"/>
      <c r="U492" s="1232"/>
      <c r="V492" s="1232"/>
      <c r="W492" s="1232"/>
      <c r="X492" s="1232"/>
      <c r="Y492" s="1232"/>
      <c r="Z492" s="1232"/>
      <c r="AA492" s="1232"/>
      <c r="AB492" s="1232"/>
      <c r="AC492" s="1233"/>
      <c r="AD492" s="1233"/>
      <c r="AE492" s="1233"/>
      <c r="AF492" s="1233"/>
      <c r="AG492" s="1233"/>
      <c r="AH492" s="1233"/>
      <c r="AI492" s="1233"/>
      <c r="AJ492" s="1233"/>
      <c r="AK492" s="1233"/>
      <c r="AL492" s="1233"/>
      <c r="AM492" s="1233"/>
      <c r="AN492" s="1233"/>
      <c r="AO492" s="1234">
        <f t="shared" ref="AO492" si="0">AC492*AI492</f>
        <v>0</v>
      </c>
      <c r="AP492" s="1234"/>
      <c r="AQ492" s="1234"/>
      <c r="AR492" s="1234"/>
      <c r="AS492" s="1234"/>
      <c r="AT492" s="1234"/>
      <c r="AU492" s="1235"/>
      <c r="AV492" s="1235"/>
      <c r="AW492" s="1235"/>
      <c r="AX492" s="1235"/>
      <c r="AY492" s="1235"/>
      <c r="AZ492" s="1235"/>
      <c r="BA492" s="1235"/>
    </row>
    <row r="493" spans="1:63" s="131" customFormat="1" ht="15" customHeight="1">
      <c r="D493" s="1231"/>
      <c r="E493" s="1231"/>
      <c r="F493" s="1231"/>
      <c r="G493" s="1231"/>
      <c r="H493" s="1231"/>
      <c r="I493" s="1231"/>
      <c r="J493" s="1231"/>
      <c r="K493" s="1231"/>
      <c r="L493" s="1231"/>
      <c r="M493" s="1231"/>
      <c r="N493" s="1231"/>
      <c r="O493" s="1231"/>
      <c r="P493" s="1231"/>
      <c r="Q493" s="1231"/>
      <c r="R493" s="1231"/>
      <c r="S493" s="1231"/>
      <c r="T493" s="1232"/>
      <c r="U493" s="1232"/>
      <c r="V493" s="1232"/>
      <c r="W493" s="1232"/>
      <c r="X493" s="1232"/>
      <c r="Y493" s="1232"/>
      <c r="Z493" s="1232"/>
      <c r="AA493" s="1232"/>
      <c r="AB493" s="1232"/>
      <c r="AC493" s="1233"/>
      <c r="AD493" s="1233"/>
      <c r="AE493" s="1233"/>
      <c r="AF493" s="1233"/>
      <c r="AG493" s="1233"/>
      <c r="AH493" s="1233"/>
      <c r="AI493" s="1233"/>
      <c r="AJ493" s="1233"/>
      <c r="AK493" s="1233"/>
      <c r="AL493" s="1233"/>
      <c r="AM493" s="1233"/>
      <c r="AN493" s="1233"/>
      <c r="AO493" s="1234"/>
      <c r="AP493" s="1234"/>
      <c r="AQ493" s="1234"/>
      <c r="AR493" s="1234"/>
      <c r="AS493" s="1234"/>
      <c r="AT493" s="1234"/>
      <c r="AU493" s="1235"/>
      <c r="AV493" s="1235"/>
      <c r="AW493" s="1235"/>
      <c r="AX493" s="1235"/>
      <c r="AY493" s="1235"/>
      <c r="AZ493" s="1235"/>
      <c r="BA493" s="1235"/>
    </row>
    <row r="494" spans="1:63" s="174" customFormat="1" ht="15" customHeight="1">
      <c r="D494" s="1231"/>
      <c r="E494" s="1231"/>
      <c r="F494" s="1231"/>
      <c r="G494" s="1231"/>
      <c r="H494" s="1231"/>
      <c r="I494" s="1231"/>
      <c r="J494" s="1231"/>
      <c r="K494" s="1231"/>
      <c r="L494" s="1231"/>
      <c r="M494" s="1231"/>
      <c r="N494" s="1231"/>
      <c r="O494" s="1231"/>
      <c r="P494" s="1231"/>
      <c r="Q494" s="1231"/>
      <c r="R494" s="1231"/>
      <c r="S494" s="1231"/>
      <c r="T494" s="1232"/>
      <c r="U494" s="1232"/>
      <c r="V494" s="1232"/>
      <c r="W494" s="1232"/>
      <c r="X494" s="1232"/>
      <c r="Y494" s="1232"/>
      <c r="Z494" s="1232"/>
      <c r="AA494" s="1232"/>
      <c r="AB494" s="1232"/>
      <c r="AC494" s="1233"/>
      <c r="AD494" s="1233"/>
      <c r="AE494" s="1233"/>
      <c r="AF494" s="1233"/>
      <c r="AG494" s="1233"/>
      <c r="AH494" s="1233"/>
      <c r="AI494" s="1233"/>
      <c r="AJ494" s="1233"/>
      <c r="AK494" s="1233"/>
      <c r="AL494" s="1233"/>
      <c r="AM494" s="1233"/>
      <c r="AN494" s="1233"/>
      <c r="AO494" s="1234">
        <f t="shared" ref="AO494" si="1">AC494*AI494</f>
        <v>0</v>
      </c>
      <c r="AP494" s="1234"/>
      <c r="AQ494" s="1234"/>
      <c r="AR494" s="1234"/>
      <c r="AS494" s="1234"/>
      <c r="AT494" s="1234"/>
      <c r="AU494" s="1235"/>
      <c r="AV494" s="1235"/>
      <c r="AW494" s="1235"/>
      <c r="AX494" s="1235"/>
      <c r="AY494" s="1235"/>
      <c r="AZ494" s="1235"/>
      <c r="BA494" s="1235"/>
    </row>
    <row r="495" spans="1:63" s="174" customFormat="1" ht="15" customHeight="1">
      <c r="D495" s="1231"/>
      <c r="E495" s="1231"/>
      <c r="F495" s="1231"/>
      <c r="G495" s="1231"/>
      <c r="H495" s="1231"/>
      <c r="I495" s="1231"/>
      <c r="J495" s="1231"/>
      <c r="K495" s="1231"/>
      <c r="L495" s="1231"/>
      <c r="M495" s="1231"/>
      <c r="N495" s="1231"/>
      <c r="O495" s="1231"/>
      <c r="P495" s="1231"/>
      <c r="Q495" s="1231"/>
      <c r="R495" s="1231"/>
      <c r="S495" s="1231"/>
      <c r="T495" s="1232"/>
      <c r="U495" s="1232"/>
      <c r="V495" s="1232"/>
      <c r="W495" s="1232"/>
      <c r="X495" s="1232"/>
      <c r="Y495" s="1232"/>
      <c r="Z495" s="1232"/>
      <c r="AA495" s="1232"/>
      <c r="AB495" s="1232"/>
      <c r="AC495" s="1233"/>
      <c r="AD495" s="1233"/>
      <c r="AE495" s="1233"/>
      <c r="AF495" s="1233"/>
      <c r="AG495" s="1233"/>
      <c r="AH495" s="1233"/>
      <c r="AI495" s="1233"/>
      <c r="AJ495" s="1233"/>
      <c r="AK495" s="1233"/>
      <c r="AL495" s="1233"/>
      <c r="AM495" s="1233"/>
      <c r="AN495" s="1233"/>
      <c r="AO495" s="1234"/>
      <c r="AP495" s="1234"/>
      <c r="AQ495" s="1234"/>
      <c r="AR495" s="1234"/>
      <c r="AS495" s="1234"/>
      <c r="AT495" s="1234"/>
      <c r="AU495" s="1235"/>
      <c r="AV495" s="1235"/>
      <c r="AW495" s="1235"/>
      <c r="AX495" s="1235"/>
      <c r="AY495" s="1235"/>
      <c r="AZ495" s="1235"/>
      <c r="BA495" s="1235"/>
    </row>
    <row r="496" spans="1:63" s="174" customFormat="1" ht="15" customHeight="1">
      <c r="D496" s="1231"/>
      <c r="E496" s="1231"/>
      <c r="F496" s="1231"/>
      <c r="G496" s="1231"/>
      <c r="H496" s="1231"/>
      <c r="I496" s="1231"/>
      <c r="J496" s="1231"/>
      <c r="K496" s="1231"/>
      <c r="L496" s="1231"/>
      <c r="M496" s="1231"/>
      <c r="N496" s="1231"/>
      <c r="O496" s="1231"/>
      <c r="P496" s="1231"/>
      <c r="Q496" s="1231"/>
      <c r="R496" s="1231"/>
      <c r="S496" s="1231"/>
      <c r="T496" s="1232"/>
      <c r="U496" s="1232"/>
      <c r="V496" s="1232"/>
      <c r="W496" s="1232"/>
      <c r="X496" s="1232"/>
      <c r="Y496" s="1232"/>
      <c r="Z496" s="1232"/>
      <c r="AA496" s="1232"/>
      <c r="AB496" s="1232"/>
      <c r="AC496" s="1233"/>
      <c r="AD496" s="1233"/>
      <c r="AE496" s="1233"/>
      <c r="AF496" s="1233"/>
      <c r="AG496" s="1233"/>
      <c r="AH496" s="1233"/>
      <c r="AI496" s="1233"/>
      <c r="AJ496" s="1233"/>
      <c r="AK496" s="1233"/>
      <c r="AL496" s="1233"/>
      <c r="AM496" s="1233"/>
      <c r="AN496" s="1233"/>
      <c r="AO496" s="1234">
        <f t="shared" ref="AO496" si="2">AC496*AI496</f>
        <v>0</v>
      </c>
      <c r="AP496" s="1234"/>
      <c r="AQ496" s="1234"/>
      <c r="AR496" s="1234"/>
      <c r="AS496" s="1234"/>
      <c r="AT496" s="1234"/>
      <c r="AU496" s="1235"/>
      <c r="AV496" s="1235"/>
      <c r="AW496" s="1235"/>
      <c r="AX496" s="1235"/>
      <c r="AY496" s="1235"/>
      <c r="AZ496" s="1235"/>
      <c r="BA496" s="1235"/>
    </row>
    <row r="497" spans="2:63" s="174" customFormat="1" ht="15" customHeight="1">
      <c r="D497" s="1231"/>
      <c r="E497" s="1231"/>
      <c r="F497" s="1231"/>
      <c r="G497" s="1231"/>
      <c r="H497" s="1231"/>
      <c r="I497" s="1231"/>
      <c r="J497" s="1231"/>
      <c r="K497" s="1231"/>
      <c r="L497" s="1231"/>
      <c r="M497" s="1231"/>
      <c r="N497" s="1231"/>
      <c r="O497" s="1231"/>
      <c r="P497" s="1231"/>
      <c r="Q497" s="1231"/>
      <c r="R497" s="1231"/>
      <c r="S497" s="1231"/>
      <c r="T497" s="1232"/>
      <c r="U497" s="1232"/>
      <c r="V497" s="1232"/>
      <c r="W497" s="1232"/>
      <c r="X497" s="1232"/>
      <c r="Y497" s="1232"/>
      <c r="Z497" s="1232"/>
      <c r="AA497" s="1232"/>
      <c r="AB497" s="1232"/>
      <c r="AC497" s="1233"/>
      <c r="AD497" s="1233"/>
      <c r="AE497" s="1233"/>
      <c r="AF497" s="1233"/>
      <c r="AG497" s="1233"/>
      <c r="AH497" s="1233"/>
      <c r="AI497" s="1233"/>
      <c r="AJ497" s="1233"/>
      <c r="AK497" s="1233"/>
      <c r="AL497" s="1233"/>
      <c r="AM497" s="1233"/>
      <c r="AN497" s="1233"/>
      <c r="AO497" s="1234"/>
      <c r="AP497" s="1234"/>
      <c r="AQ497" s="1234"/>
      <c r="AR497" s="1234"/>
      <c r="AS497" s="1234"/>
      <c r="AT497" s="1234"/>
      <c r="AU497" s="1235"/>
      <c r="AV497" s="1235"/>
      <c r="AW497" s="1235"/>
      <c r="AX497" s="1235"/>
      <c r="AY497" s="1235"/>
      <c r="AZ497" s="1235"/>
      <c r="BA497" s="1235"/>
    </row>
    <row r="498" spans="2:63" s="174" customFormat="1" ht="15" customHeight="1">
      <c r="D498" s="1231"/>
      <c r="E498" s="1231"/>
      <c r="F498" s="1231"/>
      <c r="G498" s="1231"/>
      <c r="H498" s="1231"/>
      <c r="I498" s="1231"/>
      <c r="J498" s="1231"/>
      <c r="K498" s="1231"/>
      <c r="L498" s="1231"/>
      <c r="M498" s="1231"/>
      <c r="N498" s="1231"/>
      <c r="O498" s="1231"/>
      <c r="P498" s="1231"/>
      <c r="Q498" s="1231"/>
      <c r="R498" s="1231"/>
      <c r="S498" s="1231"/>
      <c r="T498" s="1232"/>
      <c r="U498" s="1232"/>
      <c r="V498" s="1232"/>
      <c r="W498" s="1232"/>
      <c r="X498" s="1232"/>
      <c r="Y498" s="1232"/>
      <c r="Z498" s="1232"/>
      <c r="AA498" s="1232"/>
      <c r="AB498" s="1232"/>
      <c r="AC498" s="1233"/>
      <c r="AD498" s="1233"/>
      <c r="AE498" s="1233"/>
      <c r="AF498" s="1233"/>
      <c r="AG498" s="1233"/>
      <c r="AH498" s="1233"/>
      <c r="AI498" s="1233"/>
      <c r="AJ498" s="1233"/>
      <c r="AK498" s="1233"/>
      <c r="AL498" s="1233"/>
      <c r="AM498" s="1233"/>
      <c r="AN498" s="1233"/>
      <c r="AO498" s="1234">
        <f t="shared" ref="AO498" si="3">AC498*AI498</f>
        <v>0</v>
      </c>
      <c r="AP498" s="1234"/>
      <c r="AQ498" s="1234"/>
      <c r="AR498" s="1234"/>
      <c r="AS498" s="1234"/>
      <c r="AT498" s="1234"/>
      <c r="AU498" s="1235"/>
      <c r="AV498" s="1235"/>
      <c r="AW498" s="1235"/>
      <c r="AX498" s="1235"/>
      <c r="AY498" s="1235"/>
      <c r="AZ498" s="1235"/>
      <c r="BA498" s="1235"/>
    </row>
    <row r="499" spans="2:63" s="174" customFormat="1" ht="15" customHeight="1">
      <c r="D499" s="1231"/>
      <c r="E499" s="1231"/>
      <c r="F499" s="1231"/>
      <c r="G499" s="1231"/>
      <c r="H499" s="1231"/>
      <c r="I499" s="1231"/>
      <c r="J499" s="1231"/>
      <c r="K499" s="1231"/>
      <c r="L499" s="1231"/>
      <c r="M499" s="1231"/>
      <c r="N499" s="1231"/>
      <c r="O499" s="1231"/>
      <c r="P499" s="1231"/>
      <c r="Q499" s="1231"/>
      <c r="R499" s="1231"/>
      <c r="S499" s="1231"/>
      <c r="T499" s="1232"/>
      <c r="U499" s="1232"/>
      <c r="V499" s="1232"/>
      <c r="W499" s="1232"/>
      <c r="X499" s="1232"/>
      <c r="Y499" s="1232"/>
      <c r="Z499" s="1232"/>
      <c r="AA499" s="1232"/>
      <c r="AB499" s="1232"/>
      <c r="AC499" s="1233"/>
      <c r="AD499" s="1233"/>
      <c r="AE499" s="1233"/>
      <c r="AF499" s="1233"/>
      <c r="AG499" s="1233"/>
      <c r="AH499" s="1233"/>
      <c r="AI499" s="1233"/>
      <c r="AJ499" s="1233"/>
      <c r="AK499" s="1233"/>
      <c r="AL499" s="1233"/>
      <c r="AM499" s="1233"/>
      <c r="AN499" s="1233"/>
      <c r="AO499" s="1234"/>
      <c r="AP499" s="1234"/>
      <c r="AQ499" s="1234"/>
      <c r="AR499" s="1234"/>
      <c r="AS499" s="1234"/>
      <c r="AT499" s="1234"/>
      <c r="AU499" s="1235"/>
      <c r="AV499" s="1235"/>
      <c r="AW499" s="1235"/>
      <c r="AX499" s="1235"/>
      <c r="AY499" s="1235"/>
      <c r="AZ499" s="1235"/>
      <c r="BA499" s="1235"/>
    </row>
    <row r="500" spans="2:63" s="131" customFormat="1" ht="15" customHeight="1">
      <c r="D500" s="1223" t="s">
        <v>358</v>
      </c>
      <c r="E500" s="1223"/>
      <c r="F500" s="1223"/>
      <c r="G500" s="1223"/>
      <c r="H500" s="1223"/>
      <c r="I500" s="1223"/>
      <c r="J500" s="1223"/>
      <c r="K500" s="1223"/>
      <c r="L500" s="1223"/>
      <c r="M500" s="1223"/>
      <c r="N500" s="1223"/>
      <c r="O500" s="1223"/>
      <c r="P500" s="1223"/>
      <c r="Q500" s="1223"/>
      <c r="R500" s="1223"/>
      <c r="S500" s="1223"/>
      <c r="T500" s="1223"/>
      <c r="U500" s="1223"/>
      <c r="V500" s="1223"/>
      <c r="W500" s="1223"/>
      <c r="X500" s="1223"/>
      <c r="Y500" s="1223"/>
      <c r="Z500" s="1223"/>
      <c r="AA500" s="1223"/>
      <c r="AB500" s="1223"/>
      <c r="AC500" s="1223"/>
      <c r="AD500" s="1223"/>
      <c r="AE500" s="1223"/>
      <c r="AF500" s="1223"/>
      <c r="AG500" s="1223"/>
      <c r="AH500" s="1223"/>
      <c r="AI500" s="1223"/>
      <c r="AJ500" s="1223"/>
      <c r="AK500" s="1223"/>
      <c r="AL500" s="1223"/>
      <c r="AM500" s="1223"/>
      <c r="AN500" s="1223"/>
      <c r="AO500" s="1223"/>
      <c r="AP500" s="1223"/>
      <c r="AQ500" s="1223"/>
      <c r="AR500" s="1223"/>
      <c r="AS500" s="1224"/>
      <c r="AT500" s="1227" t="s">
        <v>312</v>
      </c>
      <c r="AU500" s="1227"/>
      <c r="AV500" s="1227"/>
      <c r="AW500" s="1227"/>
      <c r="AX500" s="1227"/>
      <c r="AY500" s="1227"/>
      <c r="AZ500" s="1227"/>
      <c r="BA500" s="1227"/>
    </row>
    <row r="501" spans="2:63" s="131" customFormat="1" ht="15" customHeight="1">
      <c r="D501" s="1229" t="s">
        <v>349</v>
      </c>
      <c r="E501" s="1229"/>
      <c r="F501" s="1229"/>
      <c r="G501" s="1229"/>
      <c r="H501" s="1229"/>
      <c r="I501" s="1229"/>
      <c r="J501" s="1229"/>
      <c r="K501" s="1229"/>
      <c r="L501" s="1229"/>
      <c r="M501" s="1229"/>
      <c r="N501" s="1229"/>
      <c r="O501" s="1229"/>
      <c r="P501" s="1229"/>
      <c r="Q501" s="1229"/>
      <c r="R501" s="1229"/>
      <c r="S501" s="1229"/>
      <c r="T501" s="1229"/>
      <c r="U501" s="1229"/>
      <c r="V501" s="1229"/>
      <c r="W501" s="1229"/>
      <c r="X501" s="1229"/>
      <c r="Y501" s="1229"/>
      <c r="Z501" s="1229"/>
      <c r="AA501" s="1229"/>
      <c r="AB501" s="1229"/>
      <c r="AC501" s="1229"/>
      <c r="AD501" s="1229"/>
      <c r="AE501" s="1229"/>
      <c r="AF501" s="1229"/>
      <c r="AG501" s="1229"/>
      <c r="AH501" s="1229"/>
      <c r="AI501" s="1229"/>
      <c r="AJ501" s="1229"/>
      <c r="AK501" s="1229"/>
      <c r="AL501" s="1229"/>
      <c r="AM501" s="1229"/>
      <c r="AN501" s="1229"/>
      <c r="AO501" s="1229"/>
      <c r="AP501" s="1229"/>
      <c r="AQ501" s="1229"/>
      <c r="AR501" s="1229"/>
      <c r="AS501" s="1230"/>
      <c r="AT501" s="1227"/>
      <c r="AU501" s="1227"/>
      <c r="AV501" s="1227"/>
      <c r="AW501" s="1227"/>
      <c r="AX501" s="1227"/>
      <c r="AY501" s="1227"/>
      <c r="AZ501" s="1227"/>
      <c r="BA501" s="1227"/>
    </row>
    <row r="502" spans="2:63" s="131" customFormat="1" ht="15" customHeight="1">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2"/>
      <c r="AL502" s="132"/>
      <c r="AM502" s="132"/>
      <c r="AN502" s="132"/>
      <c r="AO502" s="132"/>
      <c r="AP502" s="132"/>
      <c r="AQ502" s="132"/>
      <c r="AR502" s="132"/>
      <c r="AS502" s="133"/>
      <c r="AT502" s="1217">
        <f>COUNTA(D490:S499)</f>
        <v>1</v>
      </c>
      <c r="AU502" s="1218"/>
      <c r="AV502" s="1218"/>
      <c r="AW502" s="1218"/>
      <c r="AX502" s="1218"/>
      <c r="AY502" s="1219"/>
      <c r="AZ502" s="487" t="s">
        <v>309</v>
      </c>
      <c r="BA502" s="715"/>
    </row>
    <row r="503" spans="2:63" s="131" customFormat="1" ht="15" customHeight="1">
      <c r="AT503" s="1220"/>
      <c r="AU503" s="1221"/>
      <c r="AV503" s="1221"/>
      <c r="AW503" s="1221"/>
      <c r="AX503" s="1221"/>
      <c r="AY503" s="1222"/>
      <c r="AZ503" s="839"/>
      <c r="BA503" s="721"/>
    </row>
    <row r="504" spans="2:63" s="78" customFormat="1" ht="15" customHeight="1">
      <c r="AL504" s="134"/>
      <c r="AM504" s="134"/>
      <c r="AN504" s="134"/>
      <c r="AO504" s="134"/>
      <c r="AP504" s="134"/>
      <c r="AQ504" s="134"/>
      <c r="AR504" s="134"/>
      <c r="AS504" s="134"/>
      <c r="AT504" s="135"/>
      <c r="AU504" s="135"/>
      <c r="AV504" s="135"/>
      <c r="AW504" s="135"/>
      <c r="AX504" s="135"/>
      <c r="AY504" s="135"/>
      <c r="AZ504" s="135"/>
      <c r="BA504" s="135"/>
    </row>
    <row r="505" spans="2:63" s="131" customFormat="1" ht="15" customHeight="1">
      <c r="B505" s="118" t="s">
        <v>355</v>
      </c>
      <c r="AS505" s="136"/>
      <c r="AT505" s="136"/>
      <c r="AU505" s="136"/>
      <c r="AV505" s="136"/>
      <c r="AW505" s="136"/>
      <c r="AX505" s="136"/>
      <c r="AY505" s="137"/>
      <c r="AZ505" s="137"/>
      <c r="BA505" s="138"/>
      <c r="BB505" s="138"/>
      <c r="BC505" s="138"/>
      <c r="BD505" s="138"/>
      <c r="BE505" s="138"/>
      <c r="BF505" s="138"/>
      <c r="BG505" s="138"/>
      <c r="BH505" s="138"/>
    </row>
    <row r="506" spans="2:63" s="118" customFormat="1" ht="15" customHeight="1">
      <c r="D506" s="1185" t="s">
        <v>340</v>
      </c>
      <c r="E506" s="1186"/>
      <c r="F506" s="1186"/>
      <c r="G506" s="1186"/>
      <c r="H506" s="1186"/>
      <c r="I506" s="1186"/>
      <c r="J506" s="1186"/>
      <c r="K506" s="1186"/>
      <c r="L506" s="1186"/>
      <c r="M506" s="1186"/>
      <c r="N506" s="1186"/>
      <c r="O506" s="1186"/>
      <c r="P506" s="1186"/>
      <c r="Q506" s="1186"/>
      <c r="R506" s="1186"/>
      <c r="S506" s="1186"/>
      <c r="T506" s="1186"/>
      <c r="U506" s="1186"/>
      <c r="V506" s="1186"/>
      <c r="W506" s="1187"/>
      <c r="X506" s="1185" t="s">
        <v>341</v>
      </c>
      <c r="Y506" s="1186"/>
      <c r="Z506" s="1186"/>
      <c r="AA506" s="1186"/>
      <c r="AB506" s="1186"/>
      <c r="AC506" s="1186"/>
      <c r="AD506" s="1187"/>
      <c r="AE506" s="1185" t="s">
        <v>342</v>
      </c>
      <c r="AF506" s="1186"/>
      <c r="AG506" s="1186"/>
      <c r="AH506" s="1186"/>
      <c r="AI506" s="1186"/>
      <c r="AJ506" s="1186"/>
      <c r="AK506" s="1186"/>
      <c r="AL506" s="1187"/>
      <c r="AM506" s="1185" t="s">
        <v>311</v>
      </c>
      <c r="AN506" s="1186"/>
      <c r="AO506" s="1186"/>
      <c r="AP506" s="1186"/>
      <c r="AQ506" s="1186"/>
      <c r="AR506" s="1186"/>
      <c r="AS506" s="1187"/>
      <c r="AW506" s="139"/>
      <c r="AX506" s="123"/>
      <c r="AY506" s="123"/>
      <c r="AZ506" s="123"/>
      <c r="BA506" s="123"/>
      <c r="BB506" s="123"/>
      <c r="BC506" s="123"/>
      <c r="BD506" s="139"/>
      <c r="BE506" s="139"/>
      <c r="BF506" s="139"/>
      <c r="BG506" s="139"/>
      <c r="BH506" s="139"/>
    </row>
    <row r="507" spans="2:63" s="125" customFormat="1" ht="15" customHeight="1">
      <c r="D507" s="1188"/>
      <c r="E507" s="1189"/>
      <c r="F507" s="1189"/>
      <c r="G507" s="1189"/>
      <c r="H507" s="1189"/>
      <c r="I507" s="1189"/>
      <c r="J507" s="1189"/>
      <c r="K507" s="1189"/>
      <c r="L507" s="1189"/>
      <c r="M507" s="1189"/>
      <c r="N507" s="1189"/>
      <c r="O507" s="1189"/>
      <c r="P507" s="1189"/>
      <c r="Q507" s="1189"/>
      <c r="R507" s="1189"/>
      <c r="S507" s="1189"/>
      <c r="T507" s="1189"/>
      <c r="U507" s="1189"/>
      <c r="V507" s="1189"/>
      <c r="W507" s="1190"/>
      <c r="X507" s="1188"/>
      <c r="Y507" s="1189"/>
      <c r="Z507" s="1189"/>
      <c r="AA507" s="1189"/>
      <c r="AB507" s="1189"/>
      <c r="AC507" s="1189"/>
      <c r="AD507" s="1190"/>
      <c r="AE507" s="1188"/>
      <c r="AF507" s="1189"/>
      <c r="AG507" s="1189"/>
      <c r="AH507" s="1189"/>
      <c r="AI507" s="1189"/>
      <c r="AJ507" s="1189"/>
      <c r="AK507" s="1189"/>
      <c r="AL507" s="1190"/>
      <c r="AM507" s="1188"/>
      <c r="AN507" s="1189"/>
      <c r="AO507" s="1189"/>
      <c r="AP507" s="1189"/>
      <c r="AQ507" s="1189"/>
      <c r="AR507" s="1189"/>
      <c r="AS507" s="1190"/>
      <c r="AX507" s="123"/>
      <c r="AY507" s="123"/>
      <c r="AZ507" s="123"/>
      <c r="BA507" s="123"/>
      <c r="BB507" s="123"/>
      <c r="BC507" s="123"/>
      <c r="BD507" s="140"/>
      <c r="BE507" s="140"/>
      <c r="BF507" s="140"/>
      <c r="BG507" s="140"/>
      <c r="BH507" s="140"/>
    </row>
    <row r="508" spans="2:63" s="125" customFormat="1" ht="27.75" customHeight="1">
      <c r="D508" s="1191"/>
      <c r="E508" s="1192"/>
      <c r="F508" s="1192"/>
      <c r="G508" s="1192"/>
      <c r="H508" s="1192"/>
      <c r="I508" s="1192"/>
      <c r="J508" s="1192"/>
      <c r="K508" s="1192"/>
      <c r="L508" s="1192"/>
      <c r="M508" s="1192"/>
      <c r="N508" s="1192"/>
      <c r="O508" s="1192"/>
      <c r="P508" s="1192"/>
      <c r="Q508" s="1192"/>
      <c r="R508" s="1192"/>
      <c r="S508" s="1192"/>
      <c r="T508" s="1192"/>
      <c r="U508" s="1192"/>
      <c r="V508" s="1192"/>
      <c r="W508" s="1193"/>
      <c r="X508" s="1191"/>
      <c r="Y508" s="1192"/>
      <c r="Z508" s="1192"/>
      <c r="AA508" s="1192"/>
      <c r="AB508" s="1192"/>
      <c r="AC508" s="1192"/>
      <c r="AD508" s="1193"/>
      <c r="AE508" s="1191"/>
      <c r="AF508" s="1192"/>
      <c r="AG508" s="1192"/>
      <c r="AH508" s="1192"/>
      <c r="AI508" s="1192"/>
      <c r="AJ508" s="1192"/>
      <c r="AK508" s="1192"/>
      <c r="AL508" s="1193"/>
      <c r="AM508" s="1191"/>
      <c r="AN508" s="1192"/>
      <c r="AO508" s="1192"/>
      <c r="AP508" s="1192"/>
      <c r="AQ508" s="1192"/>
      <c r="AR508" s="1192"/>
      <c r="AS508" s="1193"/>
      <c r="AX508" s="123"/>
      <c r="AY508" s="123"/>
      <c r="AZ508" s="123"/>
      <c r="BA508" s="123"/>
      <c r="BB508" s="123"/>
      <c r="BC508" s="123"/>
      <c r="BD508" s="140"/>
      <c r="BE508" s="140"/>
      <c r="BF508" s="140"/>
      <c r="BG508" s="140"/>
      <c r="BH508" s="140"/>
      <c r="BI508" s="140"/>
    </row>
    <row r="509" spans="2:63" s="131" customFormat="1" ht="15" customHeight="1">
      <c r="D509" s="1281" t="s">
        <v>343</v>
      </c>
      <c r="E509" s="1282"/>
      <c r="F509" s="1282"/>
      <c r="G509" s="1282"/>
      <c r="H509" s="1282"/>
      <c r="I509" s="1282"/>
      <c r="J509" s="1282"/>
      <c r="K509" s="1282"/>
      <c r="L509" s="1282"/>
      <c r="M509" s="1282"/>
      <c r="N509" s="1282"/>
      <c r="O509" s="1282"/>
      <c r="P509" s="1282"/>
      <c r="Q509" s="1282"/>
      <c r="R509" s="1282"/>
      <c r="S509" s="1282"/>
      <c r="T509" s="1282"/>
      <c r="U509" s="1282"/>
      <c r="V509" s="1282"/>
      <c r="W509" s="1282"/>
      <c r="X509" s="1298">
        <v>2</v>
      </c>
      <c r="Y509" s="1299"/>
      <c r="Z509" s="1299"/>
      <c r="AA509" s="1299"/>
      <c r="AB509" s="1300"/>
      <c r="AC509" s="487" t="s">
        <v>309</v>
      </c>
      <c r="AD509" s="715"/>
      <c r="AE509" s="1285" t="s">
        <v>344</v>
      </c>
      <c r="AF509" s="1286"/>
      <c r="AG509" s="1286"/>
      <c r="AH509" s="1286"/>
      <c r="AI509" s="1286"/>
      <c r="AJ509" s="1286"/>
      <c r="AK509" s="1286"/>
      <c r="AL509" s="1287"/>
      <c r="AM509" s="149"/>
      <c r="AN509" s="150"/>
      <c r="AO509" s="150"/>
      <c r="AP509" s="150"/>
      <c r="AQ509" s="150"/>
      <c r="AR509" s="150"/>
      <c r="AS509" s="151"/>
      <c r="AT509" s="722" t="s">
        <v>312</v>
      </c>
      <c r="AU509" s="714"/>
      <c r="AV509" s="714"/>
      <c r="AW509" s="714"/>
      <c r="AX509" s="714"/>
      <c r="AY509" s="714"/>
      <c r="AZ509" s="715"/>
      <c r="BA509" s="107"/>
      <c r="BF509" s="144"/>
      <c r="BG509" s="144"/>
      <c r="BH509" s="144"/>
    </row>
    <row r="510" spans="2:63" s="131" customFormat="1" ht="15" customHeight="1">
      <c r="D510" s="1283"/>
      <c r="E510" s="1284"/>
      <c r="F510" s="1284"/>
      <c r="G510" s="1284"/>
      <c r="H510" s="1284"/>
      <c r="I510" s="1284"/>
      <c r="J510" s="1284"/>
      <c r="K510" s="1284"/>
      <c r="L510" s="1284"/>
      <c r="M510" s="1284"/>
      <c r="N510" s="1284"/>
      <c r="O510" s="1284"/>
      <c r="P510" s="1284"/>
      <c r="Q510" s="1284"/>
      <c r="R510" s="1284"/>
      <c r="S510" s="1284"/>
      <c r="T510" s="1284"/>
      <c r="U510" s="1284"/>
      <c r="V510" s="1284"/>
      <c r="W510" s="1284"/>
      <c r="X510" s="1301"/>
      <c r="Y510" s="1302"/>
      <c r="Z510" s="1302"/>
      <c r="AA510" s="1302"/>
      <c r="AB510" s="1303"/>
      <c r="AC510" s="839"/>
      <c r="AD510" s="721"/>
      <c r="AE510" s="1288"/>
      <c r="AF510" s="1289"/>
      <c r="AG510" s="1289"/>
      <c r="AH510" s="1289"/>
      <c r="AI510" s="1289"/>
      <c r="AJ510" s="1289"/>
      <c r="AK510" s="1289"/>
      <c r="AL510" s="1290"/>
      <c r="AM510" s="152"/>
      <c r="AN510" s="153"/>
      <c r="AO510" s="153"/>
      <c r="AP510" s="153"/>
      <c r="AQ510" s="153"/>
      <c r="AR510" s="153"/>
      <c r="AS510" s="154"/>
      <c r="AT510" s="719"/>
      <c r="AU510" s="720"/>
      <c r="AV510" s="720"/>
      <c r="AW510" s="720"/>
      <c r="AX510" s="720"/>
      <c r="AY510" s="720"/>
      <c r="AZ510" s="721"/>
      <c r="BA510" s="107"/>
      <c r="BF510" s="144"/>
      <c r="BG510" s="144"/>
      <c r="BH510" s="144"/>
      <c r="BI510" s="144"/>
    </row>
    <row r="511" spans="2:63" s="131" customFormat="1" ht="15" customHeight="1">
      <c r="D511" s="1281"/>
      <c r="E511" s="1282"/>
      <c r="F511" s="1282"/>
      <c r="G511" s="1282"/>
      <c r="H511" s="1282"/>
      <c r="I511" s="1282"/>
      <c r="J511" s="1282"/>
      <c r="K511" s="1282"/>
      <c r="L511" s="1282"/>
      <c r="M511" s="1282"/>
      <c r="N511" s="1282"/>
      <c r="O511" s="1282"/>
      <c r="P511" s="1282"/>
      <c r="Q511" s="1282"/>
      <c r="R511" s="1282"/>
      <c r="S511" s="1282"/>
      <c r="T511" s="1282"/>
      <c r="U511" s="1282"/>
      <c r="V511" s="1282"/>
      <c r="W511" s="1282"/>
      <c r="X511" s="1298"/>
      <c r="Y511" s="1299"/>
      <c r="Z511" s="1299"/>
      <c r="AA511" s="1299"/>
      <c r="AB511" s="1300"/>
      <c r="AC511" s="487" t="s">
        <v>309</v>
      </c>
      <c r="AD511" s="715"/>
      <c r="AE511" s="1291"/>
      <c r="AF511" s="1286"/>
      <c r="AG511" s="1286"/>
      <c r="AH511" s="1286"/>
      <c r="AI511" s="1286"/>
      <c r="AJ511" s="1286"/>
      <c r="AK511" s="1286"/>
      <c r="AL511" s="1287"/>
      <c r="AM511" s="149"/>
      <c r="AN511" s="150"/>
      <c r="AO511" s="150"/>
      <c r="AP511" s="150"/>
      <c r="AQ511" s="150"/>
      <c r="AR511" s="150"/>
      <c r="AS511" s="151"/>
      <c r="AT511" s="1292">
        <f>SUM(X509:AB512)</f>
        <v>2</v>
      </c>
      <c r="AU511" s="1293"/>
      <c r="AV511" s="1293"/>
      <c r="AW511" s="1293"/>
      <c r="AX511" s="1294"/>
      <c r="AY511" s="487" t="s">
        <v>309</v>
      </c>
      <c r="AZ511" s="715"/>
      <c r="BA511" s="148"/>
      <c r="BF511" s="144"/>
      <c r="BG511" s="144"/>
      <c r="BH511" s="144"/>
      <c r="BI511" s="144"/>
      <c r="BJ511" s="144"/>
      <c r="BK511" s="144"/>
    </row>
    <row r="512" spans="2:63" s="131" customFormat="1" ht="15" customHeight="1">
      <c r="D512" s="1283"/>
      <c r="E512" s="1284"/>
      <c r="F512" s="1284"/>
      <c r="G512" s="1284"/>
      <c r="H512" s="1284"/>
      <c r="I512" s="1284"/>
      <c r="J512" s="1284"/>
      <c r="K512" s="1284"/>
      <c r="L512" s="1284"/>
      <c r="M512" s="1284"/>
      <c r="N512" s="1284"/>
      <c r="O512" s="1284"/>
      <c r="P512" s="1284"/>
      <c r="Q512" s="1284"/>
      <c r="R512" s="1284"/>
      <c r="S512" s="1284"/>
      <c r="T512" s="1284"/>
      <c r="U512" s="1284"/>
      <c r="V512" s="1284"/>
      <c r="W512" s="1284"/>
      <c r="X512" s="1301"/>
      <c r="Y512" s="1302"/>
      <c r="Z512" s="1302"/>
      <c r="AA512" s="1302"/>
      <c r="AB512" s="1303"/>
      <c r="AC512" s="839"/>
      <c r="AD512" s="721"/>
      <c r="AE512" s="1288"/>
      <c r="AF512" s="1289"/>
      <c r="AG512" s="1289"/>
      <c r="AH512" s="1289"/>
      <c r="AI512" s="1289"/>
      <c r="AJ512" s="1289"/>
      <c r="AK512" s="1289"/>
      <c r="AL512" s="1290"/>
      <c r="AM512" s="152"/>
      <c r="AN512" s="153"/>
      <c r="AO512" s="153"/>
      <c r="AP512" s="153"/>
      <c r="AQ512" s="153"/>
      <c r="AR512" s="153"/>
      <c r="AS512" s="154"/>
      <c r="AT512" s="1295"/>
      <c r="AU512" s="1296"/>
      <c r="AV512" s="1296"/>
      <c r="AW512" s="1296"/>
      <c r="AX512" s="1297"/>
      <c r="AY512" s="839"/>
      <c r="AZ512" s="721"/>
      <c r="BF512" s="144"/>
      <c r="BG512" s="144"/>
      <c r="BH512" s="144"/>
      <c r="BI512" s="144"/>
      <c r="BJ512" s="144"/>
      <c r="BK512" s="144"/>
    </row>
    <row r="513" spans="4:60" s="125" customFormat="1" ht="15" customHeight="1">
      <c r="D513" s="1223" t="s">
        <v>358</v>
      </c>
      <c r="E513" s="1223"/>
      <c r="F513" s="1223"/>
      <c r="G513" s="1223"/>
      <c r="H513" s="1223"/>
      <c r="I513" s="1223"/>
      <c r="J513" s="1223"/>
      <c r="K513" s="1223"/>
      <c r="L513" s="1223"/>
      <c r="M513" s="1223"/>
      <c r="N513" s="1223"/>
      <c r="O513" s="1223"/>
      <c r="P513" s="1223"/>
      <c r="Q513" s="1223"/>
      <c r="R513" s="1223"/>
      <c r="S513" s="1223"/>
      <c r="T513" s="1223"/>
      <c r="U513" s="1223"/>
      <c r="V513" s="1223"/>
      <c r="W513" s="1223"/>
      <c r="X513" s="1223"/>
      <c r="Y513" s="1223"/>
      <c r="Z513" s="1223"/>
      <c r="AA513" s="1223"/>
      <c r="AB513" s="1223"/>
      <c r="AC513" s="1223"/>
      <c r="AD513" s="1223"/>
      <c r="AE513" s="1223"/>
      <c r="AF513" s="1223"/>
      <c r="AG513" s="1223"/>
      <c r="AH513" s="1223"/>
      <c r="AI513" s="1223"/>
      <c r="AJ513" s="1223"/>
      <c r="AK513" s="1223"/>
      <c r="AL513" s="1223"/>
      <c r="AM513" s="1223"/>
      <c r="AN513" s="1223"/>
      <c r="AO513" s="1223"/>
      <c r="AP513" s="1223"/>
      <c r="AQ513" s="1223"/>
      <c r="AR513" s="1223"/>
      <c r="AS513" s="1223"/>
      <c r="AT513" s="1223"/>
      <c r="AU513" s="1223"/>
      <c r="AV513" s="1223"/>
      <c r="AW513" s="1223"/>
      <c r="AX513" s="1223"/>
      <c r="AY513" s="1223"/>
      <c r="AZ513" s="1223"/>
      <c r="BA513" s="93"/>
      <c r="BB513" s="93"/>
      <c r="BC513" s="93"/>
      <c r="BD513" s="93"/>
      <c r="BE513" s="93"/>
      <c r="BF513" s="93"/>
      <c r="BG513" s="93"/>
      <c r="BH513" s="93"/>
    </row>
    <row r="514" spans="4:60" s="125" customFormat="1" ht="15" customHeight="1">
      <c r="D514" s="1225" t="s">
        <v>357</v>
      </c>
      <c r="E514" s="1225"/>
      <c r="F514" s="1225"/>
      <c r="G514" s="1225"/>
      <c r="H514" s="1225"/>
      <c r="I514" s="1225"/>
      <c r="J514" s="1225"/>
      <c r="K514" s="1225"/>
      <c r="L514" s="1225"/>
      <c r="M514" s="1225"/>
      <c r="N514" s="1225"/>
      <c r="O514" s="1225"/>
      <c r="P514" s="1225"/>
      <c r="Q514" s="1225"/>
      <c r="R514" s="1225"/>
      <c r="S514" s="1225"/>
      <c r="T514" s="1225"/>
      <c r="U514" s="1225"/>
      <c r="V514" s="1225"/>
      <c r="W514" s="1225"/>
      <c r="X514" s="1225"/>
      <c r="Y514" s="1225"/>
      <c r="Z514" s="1225"/>
      <c r="AA514" s="1225"/>
      <c r="AB514" s="1225"/>
      <c r="AC514" s="1225"/>
      <c r="AD514" s="1225"/>
      <c r="AE514" s="1225"/>
      <c r="AF514" s="1225"/>
      <c r="AG514" s="1225"/>
      <c r="AH514" s="1225"/>
      <c r="AI514" s="1225"/>
      <c r="AJ514" s="1225"/>
      <c r="AK514" s="1225"/>
      <c r="AL514" s="1225"/>
      <c r="AM514" s="1225"/>
      <c r="AN514" s="1225"/>
      <c r="AO514" s="1225"/>
      <c r="AP514" s="1225"/>
      <c r="AQ514" s="1225"/>
      <c r="AR514" s="1225"/>
      <c r="AS514" s="1225"/>
      <c r="AT514" s="1225"/>
      <c r="AU514" s="1225"/>
      <c r="AV514" s="1225"/>
      <c r="AW514" s="1225"/>
      <c r="AX514" s="1225"/>
      <c r="AY514" s="1225"/>
      <c r="AZ514" s="1225"/>
      <c r="BA514" s="93"/>
      <c r="BB514" s="93"/>
      <c r="BC514" s="93"/>
      <c r="BD514" s="93"/>
      <c r="BE514" s="93"/>
      <c r="BF514" s="93"/>
      <c r="BG514" s="93"/>
      <c r="BH514" s="93"/>
    </row>
    <row r="515" spans="4:60" s="78" customFormat="1" ht="15" customHeight="1">
      <c r="AL515" s="134"/>
      <c r="AM515" s="134"/>
      <c r="AN515" s="134"/>
      <c r="AO515" s="134"/>
      <c r="AP515" s="134"/>
      <c r="AQ515" s="134"/>
      <c r="AR515" s="134"/>
      <c r="AS515" s="134"/>
      <c r="AT515" s="134"/>
      <c r="AU515" s="134"/>
      <c r="AV515" s="134"/>
      <c r="AW515" s="134"/>
      <c r="AX515" s="134"/>
      <c r="AY515" s="134"/>
      <c r="AZ515" s="134"/>
      <c r="BA515" s="134"/>
    </row>
    <row r="516" spans="4:60" s="125" customFormat="1" ht="15" customHeight="1">
      <c r="D516" s="125" t="s">
        <v>313</v>
      </c>
    </row>
    <row r="517" spans="4:60" s="125" customFormat="1" ht="15" customHeight="1">
      <c r="G517" s="125" t="s">
        <v>314</v>
      </c>
    </row>
    <row r="518" spans="4:60" s="125" customFormat="1" ht="15" customHeight="1">
      <c r="D518" s="125" t="s">
        <v>359</v>
      </c>
      <c r="AD518" s="125" t="s">
        <v>315</v>
      </c>
    </row>
    <row r="519" spans="4:60" s="131" customFormat="1" ht="15" customHeight="1">
      <c r="D519" s="1689">
        <f>AZ283+(AW206+AV309)/160</f>
        <v>30.15</v>
      </c>
      <c r="E519" s="1689"/>
      <c r="F519" s="1689"/>
      <c r="G519" s="1689"/>
      <c r="H519" s="1689"/>
      <c r="I519" s="1689"/>
      <c r="J519" s="1689"/>
      <c r="K519" s="1689"/>
      <c r="L519" s="1689"/>
      <c r="M519" s="1689"/>
      <c r="N519" s="1689"/>
      <c r="O519" s="1689"/>
      <c r="P519" s="1689"/>
      <c r="Q519" s="1689"/>
      <c r="R519" s="6"/>
      <c r="S519" s="6"/>
      <c r="T519" s="6"/>
      <c r="U519" s="1212" t="str">
        <f>IF(D519&gt;=AD519,"≧","ー")</f>
        <v>≧</v>
      </c>
      <c r="V519" s="1212"/>
      <c r="W519" s="1212"/>
      <c r="X519" s="1212"/>
      <c r="Y519" s="1212"/>
      <c r="Z519" s="1212"/>
      <c r="AA519" s="6"/>
      <c r="AB519" s="6"/>
      <c r="AC519" s="6"/>
      <c r="AD519" s="1689"/>
      <c r="AE519" s="1689"/>
      <c r="AF519" s="1689"/>
      <c r="AG519" s="1689"/>
      <c r="AH519" s="1689"/>
      <c r="AI519" s="1689"/>
      <c r="AJ519" s="1689"/>
      <c r="AK519" s="1689"/>
      <c r="AL519" s="1689"/>
      <c r="AM519" s="1689"/>
      <c r="AN519" s="1689"/>
      <c r="AO519" s="1689"/>
      <c r="AP519" s="1689"/>
      <c r="AQ519" s="1689"/>
    </row>
    <row r="520" spans="4:60" s="131" customFormat="1" ht="15" customHeight="1">
      <c r="D520" s="1689"/>
      <c r="E520" s="1689"/>
      <c r="F520" s="1689"/>
      <c r="G520" s="1689"/>
      <c r="H520" s="1689"/>
      <c r="I520" s="1689"/>
      <c r="J520" s="1689"/>
      <c r="K520" s="1689"/>
      <c r="L520" s="1689"/>
      <c r="M520" s="1689"/>
      <c r="N520" s="1689"/>
      <c r="O520" s="1689"/>
      <c r="P520" s="1689"/>
      <c r="Q520" s="1689"/>
      <c r="R520" s="6"/>
      <c r="S520" s="6"/>
      <c r="T520" s="6"/>
      <c r="U520" s="1212"/>
      <c r="V520" s="1212"/>
      <c r="W520" s="1212"/>
      <c r="X520" s="1212"/>
      <c r="Y520" s="1212"/>
      <c r="Z520" s="1212"/>
      <c r="AA520" s="6"/>
      <c r="AB520" s="6"/>
      <c r="AC520" s="6"/>
      <c r="AD520" s="1689"/>
      <c r="AE520" s="1689"/>
      <c r="AF520" s="1689"/>
      <c r="AG520" s="1689"/>
      <c r="AH520" s="1689"/>
      <c r="AI520" s="1689"/>
      <c r="AJ520" s="1689"/>
      <c r="AK520" s="1689"/>
      <c r="AL520" s="1689"/>
      <c r="AM520" s="1689"/>
      <c r="AN520" s="1689"/>
      <c r="AO520" s="1689"/>
      <c r="AP520" s="1689"/>
      <c r="AQ520" s="1689"/>
    </row>
    <row r="521" spans="4:60" s="125" customFormat="1" ht="15" customHeight="1">
      <c r="D521" s="125" t="s">
        <v>316</v>
      </c>
      <c r="AD521" s="1214" t="s">
        <v>322</v>
      </c>
      <c r="AE521" s="1214"/>
      <c r="AF521" s="1214"/>
      <c r="AG521" s="1214"/>
      <c r="AH521" s="1214"/>
      <c r="AI521" s="1214"/>
      <c r="AJ521" s="1214"/>
      <c r="AK521" s="1214"/>
      <c r="AL521" s="1214"/>
      <c r="AM521" s="1214"/>
      <c r="AN521" s="1214"/>
      <c r="AO521" s="1214"/>
      <c r="AP521" s="1214"/>
      <c r="AQ521" s="1214"/>
      <c r="AR521" s="1214"/>
      <c r="AS521" s="1214"/>
      <c r="AT521" s="1214"/>
      <c r="AU521" s="1214"/>
      <c r="AV521" s="1214"/>
      <c r="AW521" s="1214"/>
      <c r="AX521" s="1214"/>
      <c r="AY521" s="1214"/>
      <c r="AZ521" s="1214"/>
      <c r="BA521" s="1214"/>
      <c r="BB521" s="1214"/>
      <c r="BC521" s="1214"/>
      <c r="BD521" s="1214"/>
      <c r="BE521" s="1214"/>
      <c r="BF521" s="1214"/>
    </row>
    <row r="522" spans="4:60" s="131" customFormat="1" ht="15" customHeight="1">
      <c r="D522" s="1689">
        <f>COUNTA(K336,D417:Z422,D432,D466:Z469,D474,D480)+AG371+AT511+AT502</f>
        <v>14</v>
      </c>
      <c r="E522" s="1689"/>
      <c r="F522" s="1689"/>
      <c r="G522" s="1689"/>
      <c r="H522" s="1689"/>
      <c r="I522" s="1689"/>
      <c r="J522" s="1689"/>
      <c r="K522" s="1689"/>
      <c r="L522" s="1689"/>
      <c r="M522" s="1689"/>
      <c r="N522" s="1689"/>
      <c r="O522" s="1689"/>
      <c r="P522" s="1689"/>
      <c r="Q522" s="1689"/>
      <c r="R522" s="6"/>
      <c r="S522" s="6"/>
      <c r="T522" s="6"/>
      <c r="U522" s="1212" t="str">
        <f>IF(D522&gt;=AD522,"≧","ー")</f>
        <v>≧</v>
      </c>
      <c r="V522" s="1212"/>
      <c r="W522" s="1212"/>
      <c r="X522" s="1212"/>
      <c r="Y522" s="1212"/>
      <c r="Z522" s="1212"/>
      <c r="AA522" s="6"/>
      <c r="AB522" s="6"/>
      <c r="AC522" s="6"/>
      <c r="AD522" s="1689"/>
      <c r="AE522" s="1689"/>
      <c r="AF522" s="1689"/>
      <c r="AG522" s="1689"/>
      <c r="AH522" s="1689"/>
      <c r="AI522" s="1689"/>
      <c r="AJ522" s="1689"/>
      <c r="AK522" s="1689"/>
      <c r="AL522" s="1689"/>
      <c r="AM522" s="1689"/>
      <c r="AN522" s="1689"/>
      <c r="AO522" s="1689"/>
      <c r="AP522" s="1689"/>
      <c r="AQ522" s="1689"/>
      <c r="AT522" s="1225" t="s">
        <v>351</v>
      </c>
      <c r="AU522" s="1225"/>
      <c r="AV522" s="1225"/>
      <c r="AW522" s="1225"/>
      <c r="AX522" s="1225"/>
      <c r="AY522" s="1225"/>
      <c r="AZ522" s="1225"/>
      <c r="BA522" s="1225"/>
      <c r="BB522" s="1225"/>
      <c r="BC522" s="1225"/>
    </row>
    <row r="523" spans="4:60" s="131" customFormat="1" ht="15" customHeight="1">
      <c r="D523" s="1689"/>
      <c r="E523" s="1689"/>
      <c r="F523" s="1689"/>
      <c r="G523" s="1689"/>
      <c r="H523" s="1689"/>
      <c r="I523" s="1689"/>
      <c r="J523" s="1689"/>
      <c r="K523" s="1689"/>
      <c r="L523" s="1689"/>
      <c r="M523" s="1689"/>
      <c r="N523" s="1689"/>
      <c r="O523" s="1689"/>
      <c r="P523" s="1689"/>
      <c r="Q523" s="1689"/>
      <c r="R523" s="6"/>
      <c r="S523" s="6"/>
      <c r="T523" s="6"/>
      <c r="U523" s="1212"/>
      <c r="V523" s="1212"/>
      <c r="W523" s="1212"/>
      <c r="X523" s="1212"/>
      <c r="Y523" s="1212"/>
      <c r="Z523" s="1212"/>
      <c r="AA523" s="6"/>
      <c r="AB523" s="6"/>
      <c r="AC523" s="6"/>
      <c r="AD523" s="1689"/>
      <c r="AE523" s="1689"/>
      <c r="AF523" s="1689"/>
      <c r="AG523" s="1689"/>
      <c r="AH523" s="1689"/>
      <c r="AI523" s="1689"/>
      <c r="AJ523" s="1689"/>
      <c r="AK523" s="1689"/>
      <c r="AL523" s="1689"/>
      <c r="AM523" s="1689"/>
      <c r="AN523" s="1689"/>
      <c r="AO523" s="1689"/>
      <c r="AP523" s="1689"/>
      <c r="AQ523" s="1689"/>
    </row>
    <row r="524" spans="4:60" s="131" customFormat="1" ht="15" customHeight="1"/>
    <row r="525" spans="4:60" s="125" customFormat="1" ht="20.25" customHeight="1">
      <c r="D525" s="125" t="s">
        <v>317</v>
      </c>
    </row>
    <row r="526" spans="4:60" s="131" customFormat="1" ht="16.5" customHeight="1">
      <c r="W526" s="1215"/>
      <c r="X526" s="1215"/>
      <c r="Y526" s="1215"/>
      <c r="Z526" s="1215"/>
      <c r="AA526" s="1215"/>
    </row>
    <row r="527" spans="4:60" s="125" customFormat="1" ht="34.5" customHeight="1">
      <c r="D527" s="78" t="s">
        <v>332</v>
      </c>
      <c r="M527" s="78"/>
      <c r="AE527" s="1688">
        <v>75000</v>
      </c>
      <c r="AF527" s="1688"/>
      <c r="AG527" s="1688"/>
      <c r="AH527" s="1688"/>
      <c r="AI527" s="1688"/>
      <c r="AJ527" s="1688"/>
      <c r="AK527" s="1688"/>
      <c r="AL527" s="1688"/>
      <c r="AM527" s="125" t="s">
        <v>318</v>
      </c>
    </row>
    <row r="528" spans="4:60" s="125" customFormat="1" ht="15.75" customHeight="1">
      <c r="E528" s="125" t="s">
        <v>320</v>
      </c>
    </row>
    <row r="529" spans="7:7" ht="15" customHeight="1">
      <c r="G529" s="6" t="s">
        <v>321</v>
      </c>
    </row>
    <row r="530" spans="7:7" ht="15" customHeight="1"/>
    <row r="531" spans="7:7" ht="15" customHeight="1"/>
    <row r="532" spans="7:7" ht="15" customHeight="1"/>
    <row r="533" spans="7:7" ht="15" customHeight="1"/>
    <row r="534" spans="7:7" ht="15" customHeight="1"/>
    <row r="535" spans="7:7" ht="15" customHeight="1"/>
    <row r="536" spans="7:7" ht="15" customHeight="1"/>
    <row r="537" spans="7:7" ht="15" customHeight="1"/>
    <row r="538" spans="7:7" ht="15" customHeight="1"/>
    <row r="539" spans="7:7" ht="15" customHeight="1"/>
    <row r="540" spans="7:7" ht="15" customHeight="1"/>
    <row r="541" spans="7:7" ht="15" customHeight="1"/>
    <row r="542" spans="7:7" ht="15" customHeight="1"/>
    <row r="543" spans="7:7" ht="15" customHeight="1"/>
    <row r="544" spans="7:7"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sheetData>
  <sheetProtection password="CC07" sheet="1" objects="1" scenarios="1" formatCells="0" formatRows="0" insertRows="0" selectLockedCells="1"/>
  <mergeCells count="1284">
    <mergeCell ref="AT522:BC522"/>
    <mergeCell ref="D501:AS501"/>
    <mergeCell ref="D500:AS500"/>
    <mergeCell ref="AT502:AY503"/>
    <mergeCell ref="AZ502:BA503"/>
    <mergeCell ref="AE527:AL527"/>
    <mergeCell ref="AT500:BA501"/>
    <mergeCell ref="D519:Q520"/>
    <mergeCell ref="U519:Z520"/>
    <mergeCell ref="AD519:AQ520"/>
    <mergeCell ref="AD521:BF521"/>
    <mergeCell ref="D522:Q523"/>
    <mergeCell ref="U522:Z523"/>
    <mergeCell ref="AD522:AQ523"/>
    <mergeCell ref="W526:AA526"/>
    <mergeCell ref="D487:S489"/>
    <mergeCell ref="T487:AB489"/>
    <mergeCell ref="AC487:AH489"/>
    <mergeCell ref="AI487:AN489"/>
    <mergeCell ref="AO487:AT489"/>
    <mergeCell ref="AU487:BA489"/>
    <mergeCell ref="D490:S491"/>
    <mergeCell ref="T490:AB491"/>
    <mergeCell ref="AC490:AH491"/>
    <mergeCell ref="AI490:AN491"/>
    <mergeCell ref="AO490:AT491"/>
    <mergeCell ref="AU490:BA491"/>
    <mergeCell ref="D492:S493"/>
    <mergeCell ref="T492:AB493"/>
    <mergeCell ref="AC492:AH493"/>
    <mergeCell ref="AI492:AN493"/>
    <mergeCell ref="AO492:AT493"/>
    <mergeCell ref="AU492:BA493"/>
    <mergeCell ref="D450:J452"/>
    <mergeCell ref="K450:Z451"/>
    <mergeCell ref="AA450:AF452"/>
    <mergeCell ref="AG450:AM452"/>
    <mergeCell ref="AN450:AT452"/>
    <mergeCell ref="AU450:AZ452"/>
    <mergeCell ref="K452:Z452"/>
    <mergeCell ref="AU480:AZ481"/>
    <mergeCell ref="D482:BF482"/>
    <mergeCell ref="D477:Z479"/>
    <mergeCell ref="AA477:AF479"/>
    <mergeCell ref="AG477:AM479"/>
    <mergeCell ref="AN477:AT479"/>
    <mergeCell ref="AU477:AZ479"/>
    <mergeCell ref="BA477:BF481"/>
    <mergeCell ref="D480:Z481"/>
    <mergeCell ref="AA480:AF481"/>
    <mergeCell ref="AG480:AM481"/>
    <mergeCell ref="AN480:AT481"/>
    <mergeCell ref="BA471:BF475"/>
    <mergeCell ref="D474:Z475"/>
    <mergeCell ref="AA474:AF475"/>
    <mergeCell ref="AG474:AM475"/>
    <mergeCell ref="AN474:AT475"/>
    <mergeCell ref="AU474:AZ475"/>
    <mergeCell ref="AN468:AT469"/>
    <mergeCell ref="AU468:AZ469"/>
    <mergeCell ref="D471:Z473"/>
    <mergeCell ref="AA471:AF473"/>
    <mergeCell ref="AG471:AM473"/>
    <mergeCell ref="AN471:AT473"/>
    <mergeCell ref="K441:Z441"/>
    <mergeCell ref="D442:J444"/>
    <mergeCell ref="K442:Z443"/>
    <mergeCell ref="AA442:AF444"/>
    <mergeCell ref="AG442:AM444"/>
    <mergeCell ref="AN442:AT444"/>
    <mergeCell ref="AU442:AZ444"/>
    <mergeCell ref="K444:Z444"/>
    <mergeCell ref="AU471:AZ473"/>
    <mergeCell ref="AU463:AZ465"/>
    <mergeCell ref="BA463:BF469"/>
    <mergeCell ref="D466:Z467"/>
    <mergeCell ref="AA466:AF467"/>
    <mergeCell ref="AG466:AM467"/>
    <mergeCell ref="AN466:AT467"/>
    <mergeCell ref="AU466:AZ467"/>
    <mergeCell ref="D468:Z469"/>
    <mergeCell ref="AA468:AF469"/>
    <mergeCell ref="AG468:AM469"/>
    <mergeCell ref="A457:AT457"/>
    <mergeCell ref="C462:Z462"/>
    <mergeCell ref="D463:Z465"/>
    <mergeCell ref="AA463:AF465"/>
    <mergeCell ref="AG463:AM465"/>
    <mergeCell ref="AN463:AT465"/>
    <mergeCell ref="D447:J449"/>
    <mergeCell ref="K447:Z448"/>
    <mergeCell ref="AA447:AF449"/>
    <mergeCell ref="AG447:AM449"/>
    <mergeCell ref="AN447:AT449"/>
    <mergeCell ref="AU447:AZ449"/>
    <mergeCell ref="K449:Z449"/>
    <mergeCell ref="D429:Z431"/>
    <mergeCell ref="AA429:AF431"/>
    <mergeCell ref="AG429:AM431"/>
    <mergeCell ref="AN429:AT431"/>
    <mergeCell ref="AU429:AZ431"/>
    <mergeCell ref="BA419:BF420"/>
    <mergeCell ref="D421:Z422"/>
    <mergeCell ref="AA421:AF422"/>
    <mergeCell ref="AG421:AM422"/>
    <mergeCell ref="AN421:AT422"/>
    <mergeCell ref="AU421:AZ422"/>
    <mergeCell ref="BA421:BF422"/>
    <mergeCell ref="D432:Z433"/>
    <mergeCell ref="AA432:AF433"/>
    <mergeCell ref="AG432:AM433"/>
    <mergeCell ref="AN432:AT433"/>
    <mergeCell ref="AU432:AZ433"/>
    <mergeCell ref="D439:J441"/>
    <mergeCell ref="K439:Z440"/>
    <mergeCell ref="AA439:AF441"/>
    <mergeCell ref="AG439:AM441"/>
    <mergeCell ref="AN439:AT441"/>
    <mergeCell ref="AU439:AZ441"/>
    <mergeCell ref="D417:Z418"/>
    <mergeCell ref="AA417:AF418"/>
    <mergeCell ref="AG417:AM418"/>
    <mergeCell ref="AN417:AT418"/>
    <mergeCell ref="AU417:AZ418"/>
    <mergeCell ref="D419:Z420"/>
    <mergeCell ref="AA419:AF420"/>
    <mergeCell ref="AG419:AM420"/>
    <mergeCell ref="AN419:AT420"/>
    <mergeCell ref="AU419:AZ420"/>
    <mergeCell ref="AZ406:BE408"/>
    <mergeCell ref="S408:AF408"/>
    <mergeCell ref="D409:BG409"/>
    <mergeCell ref="D414:Z416"/>
    <mergeCell ref="AA414:AF416"/>
    <mergeCell ref="AG414:AM416"/>
    <mergeCell ref="AN414:AT416"/>
    <mergeCell ref="AU414:AZ416"/>
    <mergeCell ref="D406:O408"/>
    <mergeCell ref="P406:R408"/>
    <mergeCell ref="S406:AF407"/>
    <mergeCell ref="AG406:AM408"/>
    <mergeCell ref="AN406:AS408"/>
    <mergeCell ref="AT406:AY408"/>
    <mergeCell ref="D424:BE424"/>
    <mergeCell ref="D425:BF425"/>
    <mergeCell ref="AZ400:BE402"/>
    <mergeCell ref="D403:O405"/>
    <mergeCell ref="P403:R405"/>
    <mergeCell ref="S403:AF404"/>
    <mergeCell ref="AG403:AM405"/>
    <mergeCell ref="AN403:AS405"/>
    <mergeCell ref="AT403:AY405"/>
    <mergeCell ref="AZ403:BE405"/>
    <mergeCell ref="S405:AF405"/>
    <mergeCell ref="D400:O402"/>
    <mergeCell ref="P400:R402"/>
    <mergeCell ref="S400:AF402"/>
    <mergeCell ref="AG400:AM402"/>
    <mergeCell ref="AN400:AS402"/>
    <mergeCell ref="AT400:AY402"/>
    <mergeCell ref="D396:R398"/>
    <mergeCell ref="S396:AF397"/>
    <mergeCell ref="AG396:AM398"/>
    <mergeCell ref="AN396:AS398"/>
    <mergeCell ref="AT396:AY398"/>
    <mergeCell ref="AZ396:BE398"/>
    <mergeCell ref="S398:AF398"/>
    <mergeCell ref="D386:BF386"/>
    <mergeCell ref="D387:BF388"/>
    <mergeCell ref="D393:R395"/>
    <mergeCell ref="S393:AF395"/>
    <mergeCell ref="AG393:AM395"/>
    <mergeCell ref="AN393:AS395"/>
    <mergeCell ref="AT393:AY395"/>
    <mergeCell ref="AZ393:BE395"/>
    <mergeCell ref="D380:R385"/>
    <mergeCell ref="S380:AF384"/>
    <mergeCell ref="AG380:AM385"/>
    <mergeCell ref="AN380:AS385"/>
    <mergeCell ref="AT380:AY385"/>
    <mergeCell ref="AZ380:BE385"/>
    <mergeCell ref="S385:AF385"/>
    <mergeCell ref="BD371:BE373"/>
    <mergeCell ref="D374:BE374"/>
    <mergeCell ref="D377:R379"/>
    <mergeCell ref="S377:AF379"/>
    <mergeCell ref="AG377:AM379"/>
    <mergeCell ref="AN377:AS379"/>
    <mergeCell ref="AT377:AY379"/>
    <mergeCell ref="AZ377:BE379"/>
    <mergeCell ref="D371:Z373"/>
    <mergeCell ref="AA371:AF373"/>
    <mergeCell ref="AG371:AK373"/>
    <mergeCell ref="AL371:AM373"/>
    <mergeCell ref="AN371:AY373"/>
    <mergeCell ref="AZ371:BC373"/>
    <mergeCell ref="P368:AF369"/>
    <mergeCell ref="AG368:AM370"/>
    <mergeCell ref="AN368:AS370"/>
    <mergeCell ref="AT368:AY370"/>
    <mergeCell ref="AZ368:BE370"/>
    <mergeCell ref="P370:AF370"/>
    <mergeCell ref="D365:O367"/>
    <mergeCell ref="P365:AF366"/>
    <mergeCell ref="AG365:AM367"/>
    <mergeCell ref="AN365:AS367"/>
    <mergeCell ref="AT365:AY367"/>
    <mergeCell ref="AZ365:BE367"/>
    <mergeCell ref="P367:AF367"/>
    <mergeCell ref="D362:O364"/>
    <mergeCell ref="P362:AF363"/>
    <mergeCell ref="AG362:AM364"/>
    <mergeCell ref="AN362:AS364"/>
    <mergeCell ref="AT362:AY364"/>
    <mergeCell ref="AZ362:BE364"/>
    <mergeCell ref="P364:AF364"/>
    <mergeCell ref="D323:BF324"/>
    <mergeCell ref="N346:P346"/>
    <mergeCell ref="T348:V348"/>
    <mergeCell ref="D353:O355"/>
    <mergeCell ref="P353:AF355"/>
    <mergeCell ref="AG353:AM355"/>
    <mergeCell ref="AN353:AS355"/>
    <mergeCell ref="AT353:AY355"/>
    <mergeCell ref="AZ353:BE355"/>
    <mergeCell ref="D331:BD331"/>
    <mergeCell ref="D333:J335"/>
    <mergeCell ref="K333:Z335"/>
    <mergeCell ref="AA333:AF335"/>
    <mergeCell ref="AG333:AM335"/>
    <mergeCell ref="AN333:AT335"/>
    <mergeCell ref="AU333:AZ335"/>
    <mergeCell ref="D336:J338"/>
    <mergeCell ref="K336:Z337"/>
    <mergeCell ref="AA336:AF338"/>
    <mergeCell ref="AG336:AM338"/>
    <mergeCell ref="AN336:AT338"/>
    <mergeCell ref="AU336:AZ338"/>
    <mergeCell ref="K338:Z338"/>
    <mergeCell ref="F340:AZ340"/>
    <mergeCell ref="F341:AY341"/>
    <mergeCell ref="D316:S318"/>
    <mergeCell ref="T316:Y318"/>
    <mergeCell ref="Z316:AE318"/>
    <mergeCell ref="AF316:AK318"/>
    <mergeCell ref="AL316:AQ318"/>
    <mergeCell ref="D319:S320"/>
    <mergeCell ref="T319:Y321"/>
    <mergeCell ref="Z319:AE321"/>
    <mergeCell ref="AF319:AK321"/>
    <mergeCell ref="AL319:AQ321"/>
    <mergeCell ref="AQ309:AU310"/>
    <mergeCell ref="AV309:BF310"/>
    <mergeCell ref="D312:BK312"/>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D321:S321"/>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O29:S30"/>
    <mergeCell ref="T29:W30"/>
    <mergeCell ref="X29:AL30"/>
    <mergeCell ref="AM29:BB30"/>
    <mergeCell ref="O31:S31"/>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 ref="BL20:DR21"/>
    <mergeCell ref="A21:BG21"/>
    <mergeCell ref="K18:L18"/>
    <mergeCell ref="X18:Y18"/>
    <mergeCell ref="AJ18:AK18"/>
    <mergeCell ref="AX18:AY18"/>
    <mergeCell ref="A19:L19"/>
    <mergeCell ref="N19:AQ19"/>
    <mergeCell ref="AF16:AI18"/>
    <mergeCell ref="AJ16:AK17"/>
    <mergeCell ref="AL16:AQ18"/>
    <mergeCell ref="AR16:AW16"/>
    <mergeCell ref="AX16:AY17"/>
    <mergeCell ref="AR17:AW18"/>
    <mergeCell ref="A9:BG9"/>
    <mergeCell ref="A10:BG10"/>
    <mergeCell ref="A13:BG13"/>
    <mergeCell ref="A16:F18"/>
    <mergeCell ref="G16:J18"/>
    <mergeCell ref="K16:L17"/>
    <mergeCell ref="N16:S18"/>
    <mergeCell ref="T16:W18"/>
    <mergeCell ref="X16:Y17"/>
    <mergeCell ref="Z16:AE18"/>
    <mergeCell ref="A22:AQ25"/>
    <mergeCell ref="AS22:AX23"/>
    <mergeCell ref="AY22:BD24"/>
    <mergeCell ref="BE22:BG22"/>
    <mergeCell ref="AS24:AX24"/>
    <mergeCell ref="BE24:BG24"/>
    <mergeCell ref="AS25:AX26"/>
    <mergeCell ref="AY25:BD26"/>
    <mergeCell ref="D339:BF339"/>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D359:O361"/>
    <mergeCell ref="P359:AF360"/>
    <mergeCell ref="AG359:AM361"/>
    <mergeCell ref="AN359:AS361"/>
    <mergeCell ref="AT359:AY361"/>
    <mergeCell ref="AZ359:BE361"/>
    <mergeCell ref="P361:AF361"/>
    <mergeCell ref="D356:O358"/>
    <mergeCell ref="P356:AF357"/>
    <mergeCell ref="AG356:AM358"/>
    <mergeCell ref="AN356:AS358"/>
    <mergeCell ref="AT356:AY358"/>
    <mergeCell ref="D513:AZ513"/>
    <mergeCell ref="D514:AZ514"/>
    <mergeCell ref="D506:W508"/>
    <mergeCell ref="X506:AD508"/>
    <mergeCell ref="AE506:AL508"/>
    <mergeCell ref="AM506:AS508"/>
    <mergeCell ref="D509:W510"/>
    <mergeCell ref="AC509:AD510"/>
    <mergeCell ref="AE509:AL510"/>
    <mergeCell ref="AT509:AZ510"/>
    <mergeCell ref="D511:W512"/>
    <mergeCell ref="AC511:AD512"/>
    <mergeCell ref="AE511:AL512"/>
    <mergeCell ref="AT511:AX512"/>
    <mergeCell ref="AY511:AZ512"/>
    <mergeCell ref="X509:AB510"/>
    <mergeCell ref="X511:AB512"/>
    <mergeCell ref="AZ356:BE358"/>
    <mergeCell ref="P358:AF358"/>
    <mergeCell ref="D368:O370"/>
    <mergeCell ref="D494:S495"/>
    <mergeCell ref="T494:AB495"/>
    <mergeCell ref="AC494:AH495"/>
    <mergeCell ref="AI494:AN495"/>
    <mergeCell ref="AO494:AT495"/>
    <mergeCell ref="AU494:BA495"/>
    <mergeCell ref="D496:S497"/>
    <mergeCell ref="T496:AB497"/>
    <mergeCell ref="AC496:AH497"/>
    <mergeCell ref="AI496:AN497"/>
    <mergeCell ref="AO496:AT497"/>
    <mergeCell ref="AU496:BA497"/>
    <mergeCell ref="D498:S499"/>
    <mergeCell ref="T498:AB499"/>
    <mergeCell ref="AC498:AH499"/>
    <mergeCell ref="AI498:AN499"/>
    <mergeCell ref="AO498:AT499"/>
    <mergeCell ref="AU498:BA499"/>
  </mergeCells>
  <phoneticPr fontId="3"/>
  <conditionalFormatting sqref="D380:D382 D374 A11:IV12 AG365 AG368:AM370 AG161 A14:IV14 BG308:IV310 AV297 AV300 BA297 AV303 AV306">
    <cfRule type="expression" dxfId="104" priority="149" stopIfTrue="1">
      <formula>"sum"</formula>
    </cfRule>
  </conditionalFormatting>
  <conditionalFormatting sqref="D413">
    <cfRule type="expression" dxfId="103" priority="148" stopIfTrue="1">
      <formula>"sum"</formula>
    </cfRule>
  </conditionalFormatting>
  <conditionalFormatting sqref="A8:IV8 A10 BL10:IV10">
    <cfRule type="expression" dxfId="102" priority="147" stopIfTrue="1">
      <formula>"sum"</formula>
    </cfRule>
  </conditionalFormatting>
  <conditionalFormatting sqref="A125:IV125 BL128:IV129 BG126:IV126 B126:B127 BF127:IV127">
    <cfRule type="expression" dxfId="101" priority="146" stopIfTrue="1">
      <formula>"sum"</formula>
    </cfRule>
  </conditionalFormatting>
  <conditionalFormatting sqref="BC87">
    <cfRule type="expression" dxfId="100" priority="145" stopIfTrue="1">
      <formula>"sum"</formula>
    </cfRule>
  </conditionalFormatting>
  <conditionalFormatting sqref="A130:IV130 A131:B131 A132 BL131:IV132">
    <cfRule type="expression" dxfId="99" priority="144" stopIfTrue="1">
      <formula>"sum"</formula>
    </cfRule>
  </conditionalFormatting>
  <conditionalFormatting sqref="BL311:IV313 A311:C313 X300 X306 AL300 AL303 AL306">
    <cfRule type="expression" dxfId="98" priority="143" stopIfTrue="1">
      <formula>"sum"</formula>
    </cfRule>
  </conditionalFormatting>
  <conditionalFormatting sqref="A301:C302 A295 A306:C310 BI306:IV307 A300:D300 D303 D306 AQ297 BA302 AQ300 AQ303 AQ306 A296:C299 BG296:IV302 C295:IV295">
    <cfRule type="expression" dxfId="97" priority="142" stopIfTrue="1">
      <formula>"sum"</formula>
    </cfRule>
  </conditionalFormatting>
  <conditionalFormatting sqref="D312:D313 D309:D310">
    <cfRule type="expression" dxfId="96" priority="139" stopIfTrue="1">
      <formula>"sum"</formula>
    </cfRule>
  </conditionalFormatting>
  <conditionalFormatting sqref="A303:C305 BI303:IV305">
    <cfRule type="expression" dxfId="95" priority="141" stopIfTrue="1">
      <formula>"sum"</formula>
    </cfRule>
  </conditionalFormatting>
  <conditionalFormatting sqref="J297:W299 J306:W308">
    <cfRule type="expression" dxfId="94" priority="140" stopIfTrue="1">
      <formula>"sum"</formula>
    </cfRule>
  </conditionalFormatting>
  <conditionalFormatting sqref="J309:W310">
    <cfRule type="expression" dxfId="93" priority="136" stopIfTrue="1">
      <formula>"sum"</formula>
    </cfRule>
  </conditionalFormatting>
  <conditionalFormatting sqref="X309:AN310">
    <cfRule type="expression" dxfId="92" priority="138" stopIfTrue="1">
      <formula>"sum"</formula>
    </cfRule>
  </conditionalFormatting>
  <conditionalFormatting sqref="BF311:BK311">
    <cfRule type="expression" dxfId="91" priority="137" stopIfTrue="1">
      <formula>"sum"</formula>
    </cfRule>
  </conditionalFormatting>
  <conditionalFormatting sqref="A294:IV294">
    <cfRule type="expression" dxfId="90" priority="135" stopIfTrue="1">
      <formula>"sum"</formula>
    </cfRule>
  </conditionalFormatting>
  <conditionalFormatting sqref="B295">
    <cfRule type="expression" dxfId="89" priority="134" stopIfTrue="1">
      <formula>"sum"</formula>
    </cfRule>
  </conditionalFormatting>
  <conditionalFormatting sqref="AG164 AG167 AG170 AG173 AG179 AG182 AG185 AG188 AG191 AG194 AG197 AG200 AG203">
    <cfRule type="expression" dxfId="88" priority="133" stopIfTrue="1">
      <formula>"sum"</formula>
    </cfRule>
  </conditionalFormatting>
  <conditionalFormatting sqref="T29">
    <cfRule type="expression" dxfId="87" priority="132" stopIfTrue="1">
      <formula>"sum"</formula>
    </cfRule>
  </conditionalFormatting>
  <conditionalFormatting sqref="AG176">
    <cfRule type="expression" dxfId="86" priority="131" stopIfTrue="1">
      <formula>"sum"</formula>
    </cfRule>
  </conditionalFormatting>
  <conditionalFormatting sqref="AG356">
    <cfRule type="expression" dxfId="85" priority="130" stopIfTrue="1">
      <formula>"sum"</formula>
    </cfRule>
  </conditionalFormatting>
  <conditionalFormatting sqref="AG359 AG362">
    <cfRule type="expression" dxfId="84" priority="129" stopIfTrue="1">
      <formula>"sum"</formula>
    </cfRule>
  </conditionalFormatting>
  <conditionalFormatting sqref="AG380:AG382">
    <cfRule type="expression" dxfId="83" priority="128" stopIfTrue="1">
      <formula>"sum"</formula>
    </cfRule>
  </conditionalFormatting>
  <conditionalFormatting sqref="AG406">
    <cfRule type="expression" dxfId="82" priority="127" stopIfTrue="1">
      <formula>"sum"</formula>
    </cfRule>
  </conditionalFormatting>
  <conditionalFormatting sqref="AG403">
    <cfRule type="expression" dxfId="81" priority="126" stopIfTrue="1">
      <formula>"sum"</formula>
    </cfRule>
  </conditionalFormatting>
  <conditionalFormatting sqref="J300:W304">
    <cfRule type="expression" dxfId="80" priority="125" stopIfTrue="1">
      <formula>"sum"</formula>
    </cfRule>
  </conditionalFormatting>
  <conditionalFormatting sqref="AC300:AC302">
    <cfRule type="expression" dxfId="79" priority="124" stopIfTrue="1">
      <formula>"sum"</formula>
    </cfRule>
  </conditionalFormatting>
  <conditionalFormatting sqref="AC306:AC308">
    <cfRule type="expression" dxfId="78" priority="123" stopIfTrue="1">
      <formula>"sum"</formula>
    </cfRule>
  </conditionalFormatting>
  <conditionalFormatting sqref="AC303:AC305">
    <cfRule type="expression" dxfId="77" priority="122" stopIfTrue="1">
      <formula>"sum"</formula>
    </cfRule>
  </conditionalFormatting>
  <conditionalFormatting sqref="X303">
    <cfRule type="expression" dxfId="76" priority="121" stopIfTrue="1">
      <formula>"sum"</formula>
    </cfRule>
  </conditionalFormatting>
  <conditionalFormatting sqref="BA305 BA308">
    <cfRule type="expression" dxfId="75" priority="120" stopIfTrue="1">
      <formula>"sum"</formula>
    </cfRule>
  </conditionalFormatting>
  <conditionalFormatting sqref="AG396">
    <cfRule type="expression" dxfId="74" priority="119" stopIfTrue="1">
      <formula>"sum"</formula>
    </cfRule>
  </conditionalFormatting>
  <conditionalFormatting sqref="J305:W305">
    <cfRule type="expression" dxfId="73" priority="118" stopIfTrue="1">
      <formula>"sum"</formula>
    </cfRule>
  </conditionalFormatting>
  <conditionalFormatting sqref="A326:XFD327">
    <cfRule type="expression" dxfId="72" priority="117" stopIfTrue="1">
      <formula>"sum"</formula>
    </cfRule>
  </conditionalFormatting>
  <conditionalFormatting sqref="A333:C338 BG333:IV338">
    <cfRule type="expression" dxfId="71" priority="116" stopIfTrue="1">
      <formula>"sum"</formula>
    </cfRule>
  </conditionalFormatting>
  <conditionalFormatting sqref="BA333:BF335 BE336:BF338">
    <cfRule type="expression" dxfId="70" priority="115" stopIfTrue="1">
      <formula>"sum"</formula>
    </cfRule>
  </conditionalFormatting>
  <conditionalFormatting sqref="BA336:BD338">
    <cfRule type="expression" dxfId="69" priority="114" stopIfTrue="1">
      <formula>"sum"</formula>
    </cfRule>
  </conditionalFormatting>
  <conditionalFormatting sqref="A483:BC483 BK483:BR483">
    <cfRule type="expression" dxfId="68" priority="113" stopIfTrue="1">
      <formula>"sum"</formula>
    </cfRule>
  </conditionalFormatting>
  <conditionalFormatting sqref="AS522">
    <cfRule type="expression" dxfId="67" priority="108" stopIfTrue="1">
      <formula>"sum"</formula>
    </cfRule>
  </conditionalFormatting>
  <conditionalFormatting sqref="BD486:BJ486">
    <cfRule type="expression" dxfId="66" priority="110" stopIfTrue="1">
      <formula>"sum"</formula>
    </cfRule>
  </conditionalFormatting>
  <conditionalFormatting sqref="A486:BC486 BK486:BR486">
    <cfRule type="expression" dxfId="65" priority="112" stopIfTrue="1">
      <formula>"sum"</formula>
    </cfRule>
  </conditionalFormatting>
  <conditionalFormatting sqref="BD516:BJ520 BD522:BJ524">
    <cfRule type="expression" dxfId="64" priority="105" stopIfTrue="1">
      <formula>"sum"</formula>
    </cfRule>
  </conditionalFormatting>
  <conditionalFormatting sqref="BD483:BJ483">
    <cfRule type="expression" dxfId="63" priority="111" stopIfTrue="1">
      <formula>"sum"</formula>
    </cfRule>
  </conditionalFormatting>
  <conditionalFormatting sqref="D522">
    <cfRule type="expression" dxfId="62" priority="98" stopIfTrue="1">
      <formula>"sum"</formula>
    </cfRule>
  </conditionalFormatting>
  <conditionalFormatting sqref="AD519">
    <cfRule type="expression" dxfId="61" priority="103" stopIfTrue="1">
      <formula>"sum"</formula>
    </cfRule>
  </conditionalFormatting>
  <conditionalFormatting sqref="R522:T523 AA522:AC523">
    <cfRule type="expression" dxfId="60" priority="102" stopIfTrue="1">
      <formula>"sum"</formula>
    </cfRule>
  </conditionalFormatting>
  <conditionalFormatting sqref="AD522">
    <cfRule type="expression" dxfId="59" priority="101" stopIfTrue="1">
      <formula>"sum"</formula>
    </cfRule>
  </conditionalFormatting>
  <conditionalFormatting sqref="U522">
    <cfRule type="expression" dxfId="58" priority="100" stopIfTrue="1">
      <formula>"sum"</formula>
    </cfRule>
  </conditionalFormatting>
  <conditionalFormatting sqref="A504:XFD504 A515:XFD515">
    <cfRule type="expression" dxfId="57" priority="109" stopIfTrue="1">
      <formula>"sum"</formula>
    </cfRule>
  </conditionalFormatting>
  <conditionalFormatting sqref="A516:BC516 A521:AC521 A519:C520 A524:BC524 A522:C523 A518:AC518 AR518:BC520 AR523:BC523 BS521:BZ521 BK516:BZ520 I517:BC517 A517:G517 BK522:BZ524 DI516:IV523 CP524:IV524">
    <cfRule type="expression" dxfId="56" priority="107" stopIfTrue="1">
      <formula>"sum"</formula>
    </cfRule>
  </conditionalFormatting>
  <conditionalFormatting sqref="AD518:AQ518">
    <cfRule type="expression" dxfId="55" priority="106" stopIfTrue="1">
      <formula>"sum"</formula>
    </cfRule>
  </conditionalFormatting>
  <conditionalFormatting sqref="D519">
    <cfRule type="expression" dxfId="54" priority="99" stopIfTrue="1">
      <formula>"sum"</formula>
    </cfRule>
  </conditionalFormatting>
  <conditionalFormatting sqref="R520:T520 R519:U519 AA519:AC520">
    <cfRule type="expression" dxfId="53" priority="104" stopIfTrue="1">
      <formula>"sum"</formula>
    </cfRule>
  </conditionalFormatting>
  <conditionalFormatting sqref="A487:C493">
    <cfRule type="expression" dxfId="52" priority="97" stopIfTrue="1">
      <formula>"sum"</formula>
    </cfRule>
  </conditionalFormatting>
  <conditionalFormatting sqref="BK487:BR491">
    <cfRule type="expression" dxfId="51" priority="96" stopIfTrue="1">
      <formula>"sum"</formula>
    </cfRule>
  </conditionalFormatting>
  <conditionalFormatting sqref="BD490">
    <cfRule type="expression" dxfId="50" priority="95" stopIfTrue="1">
      <formula>"sum"</formula>
    </cfRule>
  </conditionalFormatting>
  <conditionalFormatting sqref="AU490">
    <cfRule type="expression" dxfId="49" priority="94" stopIfTrue="1">
      <formula>"sum"</formula>
    </cfRule>
  </conditionalFormatting>
  <conditionalFormatting sqref="AU492">
    <cfRule type="expression" dxfId="48" priority="93" stopIfTrue="1">
      <formula>"sum"</formula>
    </cfRule>
  </conditionalFormatting>
  <conditionalFormatting sqref="AI490 AC490 AI492:AI493 AC492:AC493">
    <cfRule type="expression" dxfId="47" priority="92" stopIfTrue="1">
      <formula>"sum"</formula>
    </cfRule>
  </conditionalFormatting>
  <conditionalFormatting sqref="AO490 AO492">
    <cfRule type="expression" dxfId="46" priority="91" stopIfTrue="1">
      <formula>"sum"</formula>
    </cfRule>
  </conditionalFormatting>
  <conditionalFormatting sqref="A529:E529 G529:IV529">
    <cfRule type="expression" dxfId="45" priority="83" stopIfTrue="1">
      <formula>"sum"</formula>
    </cfRule>
  </conditionalFormatting>
  <conditionalFormatting sqref="AA336:AF338">
    <cfRule type="expression" dxfId="44" priority="82" stopIfTrue="1">
      <formula>"sum"</formula>
    </cfRule>
  </conditionalFormatting>
  <conditionalFormatting sqref="A484:BC484 BK484:BR484">
    <cfRule type="expression" dxfId="43" priority="63" stopIfTrue="1">
      <formula>"sum"</formula>
    </cfRule>
  </conditionalFormatting>
  <conditionalFormatting sqref="BD484:BJ484">
    <cfRule type="expression" dxfId="42" priority="62" stopIfTrue="1">
      <formula>"sum"</formula>
    </cfRule>
  </conditionalFormatting>
  <conditionalFormatting sqref="BK506:BR510">
    <cfRule type="expression" dxfId="41" priority="58" stopIfTrue="1">
      <formula>"sum"</formula>
    </cfRule>
  </conditionalFormatting>
  <conditionalFormatting sqref="A506:C512">
    <cfRule type="expression" dxfId="40" priority="59" stopIfTrue="1">
      <formula>"sum"</formula>
    </cfRule>
  </conditionalFormatting>
  <conditionalFormatting sqref="AE509 AE511">
    <cfRule type="expression" dxfId="39" priority="57" stopIfTrue="1">
      <formula>"sum"</formula>
    </cfRule>
  </conditionalFormatting>
  <conditionalFormatting sqref="AT511">
    <cfRule type="expression" dxfId="38" priority="56" stopIfTrue="1">
      <formula>"sum"</formula>
    </cfRule>
  </conditionalFormatting>
  <conditionalFormatting sqref="AT509">
    <cfRule type="expression" dxfId="37" priority="55" stopIfTrue="1">
      <formula>"sum"</formula>
    </cfRule>
  </conditionalFormatting>
  <conditionalFormatting sqref="A505 C505">
    <cfRule type="expression" dxfId="36" priority="50" stopIfTrue="1">
      <formula>"sum"</formula>
    </cfRule>
  </conditionalFormatting>
  <conditionalFormatting sqref="A13 BH13:IV13">
    <cfRule type="expression" dxfId="35" priority="51" stopIfTrue="1">
      <formula>"sum"</formula>
    </cfRule>
  </conditionalFormatting>
  <conditionalFormatting sqref="AI505">
    <cfRule type="expression" dxfId="34" priority="47" stopIfTrue="1">
      <formula>"sum"</formula>
    </cfRule>
  </conditionalFormatting>
  <conditionalFormatting sqref="AS505">
    <cfRule type="expression" dxfId="33" priority="46" stopIfTrue="1">
      <formula>"sum"</formula>
    </cfRule>
  </conditionalFormatting>
  <conditionalFormatting sqref="M505">
    <cfRule type="expression" dxfId="32" priority="49" stopIfTrue="1">
      <formula>"sum"</formula>
    </cfRule>
  </conditionalFormatting>
  <conditionalFormatting sqref="AC505">
    <cfRule type="expression" dxfId="31" priority="48" stopIfTrue="1">
      <formula>"sum"</formula>
    </cfRule>
  </conditionalFormatting>
  <conditionalFormatting sqref="B505">
    <cfRule type="expression" dxfId="30" priority="45" stopIfTrue="1">
      <formula>"sum"</formula>
    </cfRule>
  </conditionalFormatting>
  <conditionalFormatting sqref="BD485:BJ485">
    <cfRule type="expression" dxfId="29" priority="43" stopIfTrue="1">
      <formula>"sum"</formula>
    </cfRule>
  </conditionalFormatting>
  <conditionalFormatting sqref="A485:BC485 BK485:BR485">
    <cfRule type="expression" dxfId="28" priority="44" stopIfTrue="1">
      <formula>"sum"</formula>
    </cfRule>
  </conditionalFormatting>
  <conditionalFormatting sqref="A502:C503">
    <cfRule type="expression" dxfId="27" priority="40" stopIfTrue="1">
      <formula>"sum"</formula>
    </cfRule>
  </conditionalFormatting>
  <conditionalFormatting sqref="M503">
    <cfRule type="expression" dxfId="26" priority="39" stopIfTrue="1">
      <formula>"sum"</formula>
    </cfRule>
  </conditionalFormatting>
  <conditionalFormatting sqref="AC503">
    <cfRule type="expression" dxfId="25" priority="38" stopIfTrue="1">
      <formula>"sum"</formula>
    </cfRule>
  </conditionalFormatting>
  <conditionalFormatting sqref="AI503">
    <cfRule type="expression" dxfId="24" priority="37" stopIfTrue="1">
      <formula>"sum"</formula>
    </cfRule>
  </conditionalFormatting>
  <conditionalFormatting sqref="AT502:AT503">
    <cfRule type="expression" dxfId="23" priority="36" stopIfTrue="1">
      <formula>"sum"</formula>
    </cfRule>
  </conditionalFormatting>
  <conditionalFormatting sqref="A500:C501">
    <cfRule type="expression" dxfId="22" priority="24" stopIfTrue="1">
      <formula>"sum"</formula>
    </cfRule>
  </conditionalFormatting>
  <conditionalFormatting sqref="AT500:AT501">
    <cfRule type="expression" dxfId="21" priority="23" stopIfTrue="1">
      <formula>"sum"</formula>
    </cfRule>
  </conditionalFormatting>
  <conditionalFormatting sqref="A339:C341 BF340:IV341 BG339:IV339">
    <cfRule type="expression" dxfId="20" priority="22" stopIfTrue="1">
      <formula>"sum"</formula>
    </cfRule>
  </conditionalFormatting>
  <conditionalFormatting sqref="E340:F340">
    <cfRule type="expression" dxfId="19" priority="21" stopIfTrue="1">
      <formula>"sum"</formula>
    </cfRule>
  </conditionalFormatting>
  <conditionalFormatting sqref="D339 D341:F341">
    <cfRule type="expression" dxfId="18" priority="20" stopIfTrue="1">
      <formula>"sum"</formula>
    </cfRule>
  </conditionalFormatting>
  <conditionalFormatting sqref="A514:C514">
    <cfRule type="expression" dxfId="17" priority="19" stopIfTrue="1">
      <formula>"sum"</formula>
    </cfRule>
  </conditionalFormatting>
  <conditionalFormatting sqref="A513:C513">
    <cfRule type="expression" dxfId="16" priority="18" stopIfTrue="1">
      <formula>"sum"</formula>
    </cfRule>
  </conditionalFormatting>
  <conditionalFormatting sqref="AD521">
    <cfRule type="expression" dxfId="15" priority="16" stopIfTrue="1">
      <formula>"sum"</formula>
    </cfRule>
  </conditionalFormatting>
  <conditionalFormatting sqref="AT522">
    <cfRule type="expression" dxfId="14" priority="15" stopIfTrue="1">
      <formula>"sum"</formula>
    </cfRule>
  </conditionalFormatting>
  <conditionalFormatting sqref="D500">
    <cfRule type="expression" dxfId="13" priority="14" stopIfTrue="1">
      <formula>"sum"</formula>
    </cfRule>
  </conditionalFormatting>
  <conditionalFormatting sqref="D513">
    <cfRule type="expression" dxfId="12" priority="13" stopIfTrue="1">
      <formula>"sum"</formula>
    </cfRule>
  </conditionalFormatting>
  <conditionalFormatting sqref="A494:C495">
    <cfRule type="expression" dxfId="11" priority="12" stopIfTrue="1">
      <formula>"sum"</formula>
    </cfRule>
  </conditionalFormatting>
  <conditionalFormatting sqref="AU494">
    <cfRule type="expression" dxfId="10" priority="11" stopIfTrue="1">
      <formula>"sum"</formula>
    </cfRule>
  </conditionalFormatting>
  <conditionalFormatting sqref="AI494:AI495 AC494:AC495">
    <cfRule type="expression" dxfId="9" priority="10" stopIfTrue="1">
      <formula>"sum"</formula>
    </cfRule>
  </conditionalFormatting>
  <conditionalFormatting sqref="AO494">
    <cfRule type="expression" dxfId="8" priority="9" stopIfTrue="1">
      <formula>"sum"</formula>
    </cfRule>
  </conditionalFormatting>
  <conditionalFormatting sqref="A496:C497">
    <cfRule type="expression" dxfId="7" priority="8" stopIfTrue="1">
      <formula>"sum"</formula>
    </cfRule>
  </conditionalFormatting>
  <conditionalFormatting sqref="AU496">
    <cfRule type="expression" dxfId="6" priority="7" stopIfTrue="1">
      <formula>"sum"</formula>
    </cfRule>
  </conditionalFormatting>
  <conditionalFormatting sqref="AI496:AI497 AC496:AC497">
    <cfRule type="expression" dxfId="5" priority="6" stopIfTrue="1">
      <formula>"sum"</formula>
    </cfRule>
  </conditionalFormatting>
  <conditionalFormatting sqref="AO496">
    <cfRule type="expression" dxfId="4" priority="5" stopIfTrue="1">
      <formula>"sum"</formula>
    </cfRule>
  </conditionalFormatting>
  <conditionalFormatting sqref="A498:C499">
    <cfRule type="expression" dxfId="3" priority="4" stopIfTrue="1">
      <formula>"sum"</formula>
    </cfRule>
  </conditionalFormatting>
  <conditionalFormatting sqref="AU498">
    <cfRule type="expression" dxfId="2" priority="3" stopIfTrue="1">
      <formula>"sum"</formula>
    </cfRule>
  </conditionalFormatting>
  <conditionalFormatting sqref="AI498:AI499 AC498:AC499">
    <cfRule type="expression" dxfId="1" priority="2" stopIfTrue="1">
      <formula>"sum"</formula>
    </cfRule>
  </conditionalFormatting>
  <conditionalFormatting sqref="AO498">
    <cfRule type="expression" dxfId="0"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8" orientation="portrait" cellComments="asDisplayed" r:id="rId1"/>
  <headerFooter alignWithMargins="0"/>
  <rowBreaks count="7" manualBreakCount="7">
    <brk id="96" max="58" man="1"/>
    <brk id="154" max="58" man="1"/>
    <brk id="209" max="58" man="1"/>
    <brk id="285" max="58" man="1"/>
    <brk id="342" max="58" man="1"/>
    <brk id="410" max="58" man="1"/>
    <brk id="481"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sizeWithCells="1">
                  <from>
                    <xdr:col>4</xdr:col>
                    <xdr:colOff>19050</xdr:colOff>
                    <xdr:row>355</xdr:row>
                    <xdr:rowOff>0</xdr:rowOff>
                  </from>
                  <to>
                    <xdr:col>9</xdr:col>
                    <xdr:colOff>85725</xdr:colOff>
                    <xdr:row>356</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sizeWithCells="1">
                  <from>
                    <xdr:col>4</xdr:col>
                    <xdr:colOff>19050</xdr:colOff>
                    <xdr:row>355</xdr:row>
                    <xdr:rowOff>180975</xdr:rowOff>
                  </from>
                  <to>
                    <xdr:col>9</xdr:col>
                    <xdr:colOff>85725</xdr:colOff>
                    <xdr:row>357</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sizeWithCells="1">
                  <from>
                    <xdr:col>4</xdr:col>
                    <xdr:colOff>19050</xdr:colOff>
                    <xdr:row>357</xdr:row>
                    <xdr:rowOff>0</xdr:rowOff>
                  </from>
                  <to>
                    <xdr:col>9</xdr:col>
                    <xdr:colOff>95250</xdr:colOff>
                    <xdr:row>358</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xdr:col>
                    <xdr:colOff>190500</xdr:colOff>
                    <xdr:row>345</xdr:row>
                    <xdr:rowOff>38100</xdr:rowOff>
                  </from>
                  <to>
                    <xdr:col>5</xdr:col>
                    <xdr:colOff>9525</xdr:colOff>
                    <xdr:row>346</xdr:row>
                    <xdr:rowOff>19050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xdr:col>
                    <xdr:colOff>200025</xdr:colOff>
                    <xdr:row>350</xdr:row>
                    <xdr:rowOff>0</xdr:rowOff>
                  </from>
                  <to>
                    <xdr:col>5</xdr:col>
                    <xdr:colOff>19050</xdr:colOff>
                    <xdr:row>351</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19</xdr:col>
                    <xdr:colOff>0</xdr:colOff>
                    <xdr:row>350</xdr:row>
                    <xdr:rowOff>0</xdr:rowOff>
                  </from>
                  <to>
                    <xdr:col>21</xdr:col>
                    <xdr:colOff>57150</xdr:colOff>
                    <xdr:row>351</xdr:row>
                    <xdr:rowOff>19050</xdr:rowOff>
                  </to>
                </anchor>
              </controlPr>
            </control>
          </mc:Choice>
        </mc:AlternateContent>
        <mc:AlternateContent xmlns:mc="http://schemas.openxmlformats.org/markup-compatibility/2006">
          <mc:Choice Requires="x14">
            <control shapeId="6160"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6161"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6162"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6166" r:id="rId21" name="Check Box 22">
              <controlPr defaultSize="0" autoFill="0" autoLine="0" autoPict="0">
                <anchor moveWithCells="1" sizeWithCells="1">
                  <from>
                    <xdr:col>4</xdr:col>
                    <xdr:colOff>19050</xdr:colOff>
                    <xdr:row>358</xdr:row>
                    <xdr:rowOff>0</xdr:rowOff>
                  </from>
                  <to>
                    <xdr:col>13</xdr:col>
                    <xdr:colOff>95250</xdr:colOff>
                    <xdr:row>359</xdr:row>
                    <xdr:rowOff>19050</xdr:rowOff>
                  </to>
                </anchor>
              </controlPr>
            </control>
          </mc:Choice>
        </mc:AlternateContent>
        <mc:AlternateContent xmlns:mc="http://schemas.openxmlformats.org/markup-compatibility/2006">
          <mc:Choice Requires="x14">
            <control shapeId="6167" r:id="rId22" name="Check Box 23">
              <controlPr defaultSize="0" autoFill="0" autoLine="0" autoPict="0">
                <anchor moveWithCells="1" sizeWithCells="1">
                  <from>
                    <xdr:col>4</xdr:col>
                    <xdr:colOff>19050</xdr:colOff>
                    <xdr:row>358</xdr:row>
                    <xdr:rowOff>180975</xdr:rowOff>
                  </from>
                  <to>
                    <xdr:col>13</xdr:col>
                    <xdr:colOff>95250</xdr:colOff>
                    <xdr:row>360</xdr:row>
                    <xdr:rowOff>9525</xdr:rowOff>
                  </to>
                </anchor>
              </controlPr>
            </control>
          </mc:Choice>
        </mc:AlternateContent>
        <mc:AlternateContent xmlns:mc="http://schemas.openxmlformats.org/markup-compatibility/2006">
          <mc:Choice Requires="x14">
            <control shapeId="6168" r:id="rId23" name="Check Box 24">
              <controlPr defaultSize="0" autoFill="0" autoLine="0" autoPict="0">
                <anchor moveWithCells="1" sizeWithCells="1">
                  <from>
                    <xdr:col>4</xdr:col>
                    <xdr:colOff>19050</xdr:colOff>
                    <xdr:row>360</xdr:row>
                    <xdr:rowOff>0</xdr:rowOff>
                  </from>
                  <to>
                    <xdr:col>13</xdr:col>
                    <xdr:colOff>114300</xdr:colOff>
                    <xdr:row>361</xdr:row>
                    <xdr:rowOff>19050</xdr:rowOff>
                  </to>
                </anchor>
              </controlPr>
            </control>
          </mc:Choice>
        </mc:AlternateContent>
        <mc:AlternateContent xmlns:mc="http://schemas.openxmlformats.org/markup-compatibility/2006">
          <mc:Choice Requires="x14">
            <control shapeId="6169" r:id="rId24" name="Check Box 25">
              <controlPr defaultSize="0" autoFill="0" autoLine="0" autoPict="0">
                <anchor moveWithCells="1" sizeWithCells="1">
                  <from>
                    <xdr:col>4</xdr:col>
                    <xdr:colOff>19050</xdr:colOff>
                    <xdr:row>361</xdr:row>
                    <xdr:rowOff>0</xdr:rowOff>
                  </from>
                  <to>
                    <xdr:col>13</xdr:col>
                    <xdr:colOff>95250</xdr:colOff>
                    <xdr:row>362</xdr:row>
                    <xdr:rowOff>19050</xdr:rowOff>
                  </to>
                </anchor>
              </controlPr>
            </control>
          </mc:Choice>
        </mc:AlternateContent>
        <mc:AlternateContent xmlns:mc="http://schemas.openxmlformats.org/markup-compatibility/2006">
          <mc:Choice Requires="x14">
            <control shapeId="6170" r:id="rId25" name="Check Box 26">
              <controlPr defaultSize="0" autoFill="0" autoLine="0" autoPict="0">
                <anchor moveWithCells="1" sizeWithCells="1">
                  <from>
                    <xdr:col>4</xdr:col>
                    <xdr:colOff>19050</xdr:colOff>
                    <xdr:row>361</xdr:row>
                    <xdr:rowOff>190500</xdr:rowOff>
                  </from>
                  <to>
                    <xdr:col>13</xdr:col>
                    <xdr:colOff>95250</xdr:colOff>
                    <xdr:row>363</xdr:row>
                    <xdr:rowOff>9525</xdr:rowOff>
                  </to>
                </anchor>
              </controlPr>
            </control>
          </mc:Choice>
        </mc:AlternateContent>
        <mc:AlternateContent xmlns:mc="http://schemas.openxmlformats.org/markup-compatibility/2006">
          <mc:Choice Requires="x14">
            <control shapeId="6171" r:id="rId26" name="Check Box 27">
              <controlPr defaultSize="0" autoFill="0" autoLine="0" autoPict="0">
                <anchor moveWithCells="1" sizeWithCells="1">
                  <from>
                    <xdr:col>4</xdr:col>
                    <xdr:colOff>19050</xdr:colOff>
                    <xdr:row>363</xdr:row>
                    <xdr:rowOff>0</xdr:rowOff>
                  </from>
                  <to>
                    <xdr:col>13</xdr:col>
                    <xdr:colOff>114300</xdr:colOff>
                    <xdr:row>364</xdr:row>
                    <xdr:rowOff>19050</xdr:rowOff>
                  </to>
                </anchor>
              </controlPr>
            </control>
          </mc:Choice>
        </mc:AlternateContent>
        <mc:AlternateContent xmlns:mc="http://schemas.openxmlformats.org/markup-compatibility/2006">
          <mc:Choice Requires="x14">
            <control shapeId="6172" r:id="rId27" name="Check Box 28">
              <controlPr defaultSize="0" autoFill="0" autoLine="0" autoPict="0">
                <anchor moveWithCells="1" sizeWithCells="1">
                  <from>
                    <xdr:col>4</xdr:col>
                    <xdr:colOff>19050</xdr:colOff>
                    <xdr:row>364</xdr:row>
                    <xdr:rowOff>0</xdr:rowOff>
                  </from>
                  <to>
                    <xdr:col>13</xdr:col>
                    <xdr:colOff>95250</xdr:colOff>
                    <xdr:row>365</xdr:row>
                    <xdr:rowOff>19050</xdr:rowOff>
                  </to>
                </anchor>
              </controlPr>
            </control>
          </mc:Choice>
        </mc:AlternateContent>
        <mc:AlternateContent xmlns:mc="http://schemas.openxmlformats.org/markup-compatibility/2006">
          <mc:Choice Requires="x14">
            <control shapeId="6173" r:id="rId28" name="Check Box 29">
              <controlPr defaultSize="0" autoFill="0" autoLine="0" autoPict="0">
                <anchor moveWithCells="1" sizeWithCells="1">
                  <from>
                    <xdr:col>4</xdr:col>
                    <xdr:colOff>19050</xdr:colOff>
                    <xdr:row>364</xdr:row>
                    <xdr:rowOff>190500</xdr:rowOff>
                  </from>
                  <to>
                    <xdr:col>13</xdr:col>
                    <xdr:colOff>95250</xdr:colOff>
                    <xdr:row>366</xdr:row>
                    <xdr:rowOff>9525</xdr:rowOff>
                  </to>
                </anchor>
              </controlPr>
            </control>
          </mc:Choice>
        </mc:AlternateContent>
        <mc:AlternateContent xmlns:mc="http://schemas.openxmlformats.org/markup-compatibility/2006">
          <mc:Choice Requires="x14">
            <control shapeId="6174" r:id="rId29" name="Check Box 30">
              <controlPr defaultSize="0" autoFill="0" autoLine="0" autoPict="0">
                <anchor moveWithCells="1" sizeWithCells="1">
                  <from>
                    <xdr:col>4</xdr:col>
                    <xdr:colOff>19050</xdr:colOff>
                    <xdr:row>366</xdr:row>
                    <xdr:rowOff>0</xdr:rowOff>
                  </from>
                  <to>
                    <xdr:col>13</xdr:col>
                    <xdr:colOff>114300</xdr:colOff>
                    <xdr:row>367</xdr:row>
                    <xdr:rowOff>19050</xdr:rowOff>
                  </to>
                </anchor>
              </controlPr>
            </control>
          </mc:Choice>
        </mc:AlternateContent>
        <mc:AlternateContent xmlns:mc="http://schemas.openxmlformats.org/markup-compatibility/2006">
          <mc:Choice Requires="x14">
            <control shapeId="6175" r:id="rId30" name="Check Box 31">
              <controlPr defaultSize="0" autoFill="0" autoLine="0" autoPict="0">
                <anchor moveWithCells="1" sizeWithCells="1">
                  <from>
                    <xdr:col>4</xdr:col>
                    <xdr:colOff>19050</xdr:colOff>
                    <xdr:row>367</xdr:row>
                    <xdr:rowOff>0</xdr:rowOff>
                  </from>
                  <to>
                    <xdr:col>13</xdr:col>
                    <xdr:colOff>95250</xdr:colOff>
                    <xdr:row>368</xdr:row>
                    <xdr:rowOff>19050</xdr:rowOff>
                  </to>
                </anchor>
              </controlPr>
            </control>
          </mc:Choice>
        </mc:AlternateContent>
        <mc:AlternateContent xmlns:mc="http://schemas.openxmlformats.org/markup-compatibility/2006">
          <mc:Choice Requires="x14">
            <control shapeId="6176" r:id="rId31" name="Check Box 32">
              <controlPr defaultSize="0" autoFill="0" autoLine="0" autoPict="0">
                <anchor moveWithCells="1" sizeWithCells="1">
                  <from>
                    <xdr:col>4</xdr:col>
                    <xdr:colOff>19050</xdr:colOff>
                    <xdr:row>367</xdr:row>
                    <xdr:rowOff>190500</xdr:rowOff>
                  </from>
                  <to>
                    <xdr:col>13</xdr:col>
                    <xdr:colOff>95250</xdr:colOff>
                    <xdr:row>369</xdr:row>
                    <xdr:rowOff>9525</xdr:rowOff>
                  </to>
                </anchor>
              </controlPr>
            </control>
          </mc:Choice>
        </mc:AlternateContent>
        <mc:AlternateContent xmlns:mc="http://schemas.openxmlformats.org/markup-compatibility/2006">
          <mc:Choice Requires="x14">
            <control shapeId="6177" r:id="rId32" name="Check Box 33">
              <controlPr defaultSize="0" autoFill="0" autoLine="0" autoPict="0">
                <anchor moveWithCells="1" sizeWithCells="1">
                  <from>
                    <xdr:col>4</xdr:col>
                    <xdr:colOff>19050</xdr:colOff>
                    <xdr:row>369</xdr:row>
                    <xdr:rowOff>0</xdr:rowOff>
                  </from>
                  <to>
                    <xdr:col>13</xdr:col>
                    <xdr:colOff>114300</xdr:colOff>
                    <xdr:row>370</xdr:row>
                    <xdr:rowOff>19050</xdr:rowOff>
                  </to>
                </anchor>
              </controlPr>
            </control>
          </mc:Choice>
        </mc:AlternateContent>
        <mc:AlternateContent xmlns:mc="http://schemas.openxmlformats.org/markup-compatibility/2006">
          <mc:Choice Requires="x14">
            <control shapeId="6182" r:id="rId33" name="Check Box 38">
              <controlPr defaultSize="0" autoFill="0" autoLine="0" autoPict="0">
                <anchor moveWithCells="1" sizeWithCells="1">
                  <from>
                    <xdr:col>3</xdr:col>
                    <xdr:colOff>47625</xdr:colOff>
                    <xdr:row>401</xdr:row>
                    <xdr:rowOff>171450</xdr:rowOff>
                  </from>
                  <to>
                    <xdr:col>15</xdr:col>
                    <xdr:colOff>76200</xdr:colOff>
                    <xdr:row>403</xdr:row>
                    <xdr:rowOff>0</xdr:rowOff>
                  </to>
                </anchor>
              </controlPr>
            </control>
          </mc:Choice>
        </mc:AlternateContent>
        <mc:AlternateContent xmlns:mc="http://schemas.openxmlformats.org/markup-compatibility/2006">
          <mc:Choice Requires="x14">
            <control shapeId="6183" r:id="rId34" name="Check Box 39">
              <controlPr defaultSize="0" autoFill="0" autoLine="0" autoPict="0">
                <anchor moveWithCells="1" sizeWithCells="1">
                  <from>
                    <xdr:col>3</xdr:col>
                    <xdr:colOff>47625</xdr:colOff>
                    <xdr:row>402</xdr:row>
                    <xdr:rowOff>161925</xdr:rowOff>
                  </from>
                  <to>
                    <xdr:col>15</xdr:col>
                    <xdr:colOff>57150</xdr:colOff>
                    <xdr:row>403</xdr:row>
                    <xdr:rowOff>180975</xdr:rowOff>
                  </to>
                </anchor>
              </controlPr>
            </control>
          </mc:Choice>
        </mc:AlternateContent>
        <mc:AlternateContent xmlns:mc="http://schemas.openxmlformats.org/markup-compatibility/2006">
          <mc:Choice Requires="x14">
            <control shapeId="6184" r:id="rId35" name="Check Box 40">
              <controlPr defaultSize="0" autoFill="0" autoLine="0" autoPict="0">
                <anchor moveWithCells="1" sizeWithCells="1">
                  <from>
                    <xdr:col>3</xdr:col>
                    <xdr:colOff>47625</xdr:colOff>
                    <xdr:row>403</xdr:row>
                    <xdr:rowOff>152400</xdr:rowOff>
                  </from>
                  <to>
                    <xdr:col>14</xdr:col>
                    <xdr:colOff>76200</xdr:colOff>
                    <xdr:row>405</xdr:row>
                    <xdr:rowOff>0</xdr:rowOff>
                  </to>
                </anchor>
              </controlPr>
            </control>
          </mc:Choice>
        </mc:AlternateContent>
        <mc:AlternateContent xmlns:mc="http://schemas.openxmlformats.org/markup-compatibility/2006">
          <mc:Choice Requires="x14">
            <control shapeId="6185" r:id="rId36" name="Check Box 41">
              <controlPr defaultSize="0" autoFill="0" autoLine="0" autoPict="0">
                <anchor moveWithCells="1" sizeWithCells="1">
                  <from>
                    <xdr:col>3</xdr:col>
                    <xdr:colOff>57150</xdr:colOff>
                    <xdr:row>404</xdr:row>
                    <xdr:rowOff>180975</xdr:rowOff>
                  </from>
                  <to>
                    <xdr:col>15</xdr:col>
                    <xdr:colOff>95250</xdr:colOff>
                    <xdr:row>406</xdr:row>
                    <xdr:rowOff>9525</xdr:rowOff>
                  </to>
                </anchor>
              </controlPr>
            </control>
          </mc:Choice>
        </mc:AlternateContent>
        <mc:AlternateContent xmlns:mc="http://schemas.openxmlformats.org/markup-compatibility/2006">
          <mc:Choice Requires="x14">
            <control shapeId="6186" r:id="rId37" name="Check Box 42">
              <controlPr defaultSize="0" autoFill="0" autoLine="0" autoPict="0">
                <anchor moveWithCells="1" sizeWithCells="1">
                  <from>
                    <xdr:col>3</xdr:col>
                    <xdr:colOff>57150</xdr:colOff>
                    <xdr:row>405</xdr:row>
                    <xdr:rowOff>171450</xdr:rowOff>
                  </from>
                  <to>
                    <xdr:col>15</xdr:col>
                    <xdr:colOff>76200</xdr:colOff>
                    <xdr:row>407</xdr:row>
                    <xdr:rowOff>0</xdr:rowOff>
                  </to>
                </anchor>
              </controlPr>
            </control>
          </mc:Choice>
        </mc:AlternateContent>
        <mc:AlternateContent xmlns:mc="http://schemas.openxmlformats.org/markup-compatibility/2006">
          <mc:Choice Requires="x14">
            <control shapeId="6187" r:id="rId38" name="Check Box 43">
              <controlPr defaultSize="0" autoFill="0" autoLine="0" autoPict="0">
                <anchor moveWithCells="1" sizeWithCells="1">
                  <from>
                    <xdr:col>3</xdr:col>
                    <xdr:colOff>57150</xdr:colOff>
                    <xdr:row>406</xdr:row>
                    <xdr:rowOff>161925</xdr:rowOff>
                  </from>
                  <to>
                    <xdr:col>14</xdr:col>
                    <xdr:colOff>95250</xdr:colOff>
                    <xdr:row>408</xdr:row>
                    <xdr:rowOff>9525</xdr:rowOff>
                  </to>
                </anchor>
              </controlPr>
            </control>
          </mc:Choice>
        </mc:AlternateContent>
        <mc:AlternateContent xmlns:mc="http://schemas.openxmlformats.org/markup-compatibility/2006">
          <mc:Choice Requires="x14">
            <control shapeId="6188" r:id="rId39" name="Check Box 44">
              <controlPr defaultSize="0" autoFill="0" autoLine="0" autoPict="0">
                <anchor moveWithCells="1">
                  <from>
                    <xdr:col>2</xdr:col>
                    <xdr:colOff>47625</xdr:colOff>
                    <xdr:row>457</xdr:row>
                    <xdr:rowOff>161925</xdr:rowOff>
                  </from>
                  <to>
                    <xdr:col>20</xdr:col>
                    <xdr:colOff>0</xdr:colOff>
                    <xdr:row>459</xdr:row>
                    <xdr:rowOff>28575</xdr:rowOff>
                  </to>
                </anchor>
              </controlPr>
            </control>
          </mc:Choice>
        </mc:AlternateContent>
        <mc:AlternateContent xmlns:mc="http://schemas.openxmlformats.org/markup-compatibility/2006">
          <mc:Choice Requires="x14">
            <control shapeId="6189" r:id="rId40" name="Check Box 45">
              <controlPr defaultSize="0" autoFill="0" autoLine="0" autoPict="0">
                <anchor moveWithCells="1">
                  <from>
                    <xdr:col>2</xdr:col>
                    <xdr:colOff>47625</xdr:colOff>
                    <xdr:row>459</xdr:row>
                    <xdr:rowOff>9525</xdr:rowOff>
                  </from>
                  <to>
                    <xdr:col>19</xdr:col>
                    <xdr:colOff>28575</xdr:colOff>
                    <xdr:row>460</xdr:row>
                    <xdr:rowOff>47625</xdr:rowOff>
                  </to>
                </anchor>
              </controlPr>
            </control>
          </mc:Choice>
        </mc:AlternateContent>
        <mc:AlternateContent xmlns:mc="http://schemas.openxmlformats.org/markup-compatibility/2006">
          <mc:Choice Requires="x14">
            <control shapeId="6190" r:id="rId41"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6191" r:id="rId42"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6192" r:id="rId43"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6193" r:id="rId44"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6194" r:id="rId45"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6195" r:id="rId46"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6196" r:id="rId47"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6197" r:id="rId48"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6198" r:id="rId49"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6199" r:id="rId50"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6200" r:id="rId51"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6201" r:id="rId52"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6202" r:id="rId53"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6203" r:id="rId54"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6204" r:id="rId55"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6205" r:id="rId56"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6206" r:id="rId57"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6207" r:id="rId58"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6208" r:id="rId59"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6209" r:id="rId60"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6210" r:id="rId61"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6211" r:id="rId62"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6212" r:id="rId63"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6213" r:id="rId64"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6214" r:id="rId65"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6215" r:id="rId66"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6216" r:id="rId67"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6217" r:id="rId68"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6218" r:id="rId69"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6219" r:id="rId70"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6220" r:id="rId71"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6221" r:id="rId72"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6222" r:id="rId73"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6223" r:id="rId74"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6224" r:id="rId75"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6225" r:id="rId76"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6226" r:id="rId77"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6227" r:id="rId78"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6228" r:id="rId79"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6229" r:id="rId80"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6230" r:id="rId81"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6231" r:id="rId82"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6232" r:id="rId83"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6233" r:id="rId84"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6234" r:id="rId85"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6235" r:id="rId86"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6236" r:id="rId87"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6237" r:id="rId88"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6238" r:id="rId89"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6239" r:id="rId90"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6240" r:id="rId91"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6241" r:id="rId92"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6242" r:id="rId93"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6243" r:id="rId94"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6244" r:id="rId95"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6245" r:id="rId96"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6246" r:id="rId97"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6247" r:id="rId98"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6248" r:id="rId99"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6249" r:id="rId100"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6250" r:id="rId101"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6251" r:id="rId102"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6252" r:id="rId103"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6253" r:id="rId104"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6254" r:id="rId105"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6255" r:id="rId106"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6256" r:id="rId107"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6257" r:id="rId108"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6258" r:id="rId109"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6259" r:id="rId110"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6260" r:id="rId111"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6261" r:id="rId112"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6262" r:id="rId113"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6263" r:id="rId114"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6264" r:id="rId115"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6265" r:id="rId116"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6266" r:id="rId117"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6267" r:id="rId118"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6268" r:id="rId119"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6269" r:id="rId120"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6270" r:id="rId121"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6271" r:id="rId122"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6272" r:id="rId123"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6273" r:id="rId124"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6274" r:id="rId125"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6275" r:id="rId126"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6276" r:id="rId127"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6277" r:id="rId128"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6278" r:id="rId129" name="Check Box 134">
              <controlPr defaultSize="0" autoFill="0" autoLine="0" autoPict="0">
                <anchor moveWithCells="1">
                  <from>
                    <xdr:col>2</xdr:col>
                    <xdr:colOff>47625</xdr:colOff>
                    <xdr:row>460</xdr:row>
                    <xdr:rowOff>28575</xdr:rowOff>
                  </from>
                  <to>
                    <xdr:col>9</xdr:col>
                    <xdr:colOff>104775</xdr:colOff>
                    <xdr:row>461</xdr:row>
                    <xdr:rowOff>66675</xdr:rowOff>
                  </to>
                </anchor>
              </controlPr>
            </control>
          </mc:Choice>
        </mc:AlternateContent>
        <mc:AlternateContent xmlns:mc="http://schemas.openxmlformats.org/markup-compatibility/2006">
          <mc:Choice Requires="x14">
            <control shapeId="6279" r:id="rId130"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6280" r:id="rId131"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6281" r:id="rId132"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6282" r:id="rId133"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6283" r:id="rId134"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6284" r:id="rId135"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6285" r:id="rId136"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6286" r:id="rId137"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6287" r:id="rId138"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6288" r:id="rId139"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6289" r:id="rId140"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6290" r:id="rId141"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6291" r:id="rId142"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6292" r:id="rId143"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6293" r:id="rId144"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6294" r:id="rId145"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6295" r:id="rId146"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6296" r:id="rId147"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6297" r:id="rId148"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6298" r:id="rId149"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6299" r:id="rId150"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6300" r:id="rId151"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6301" r:id="rId152"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02" r:id="rId153"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6303" r:id="rId154"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6304" r:id="rId155"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6305" r:id="rId156"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6306" r:id="rId157"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6307" r:id="rId158"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08" r:id="rId159"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6309" r:id="rId160"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6310" r:id="rId161"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6311" r:id="rId162"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6312" r:id="rId163"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6313" r:id="rId164"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6314" r:id="rId165"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6315" r:id="rId166"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6316" r:id="rId167"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6317" r:id="rId168"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6318" r:id="rId169"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6319" r:id="rId170"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6320" r:id="rId171"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6321" r:id="rId172"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6322" r:id="rId173"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6323" r:id="rId174"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6324" r:id="rId175"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6325" r:id="rId176"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6326" r:id="rId177"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6327" r:id="rId178"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28" r:id="rId179"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6329" r:id="rId180"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6330" r:id="rId181"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6331" r:id="rId182"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6332" r:id="rId183"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6333" r:id="rId184"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6334" r:id="rId185"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6335" r:id="rId186"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6336" r:id="rId187"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6337" r:id="rId188"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6338" r:id="rId189"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6339" r:id="rId190"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6340" r:id="rId191"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6341" r:id="rId192"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6342" r:id="rId193"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6343" r:id="rId194"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6344" r:id="rId195"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6345" r:id="rId196"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6346" r:id="rId197"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6347" r:id="rId198"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48" r:id="rId199"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6349" r:id="rId200"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6350" r:id="rId201"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6351" r:id="rId202"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6352" r:id="rId203"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6353" r:id="rId204"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6354" r:id="rId205"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6355" r:id="rId206"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6356" r:id="rId207"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6357" r:id="rId208"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6358" r:id="rId209"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6359" r:id="rId210"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6360" r:id="rId211"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6361" r:id="rId212"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6362" r:id="rId213"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6363" r:id="rId214"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6364" r:id="rId215"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6365" r:id="rId216"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6366" r:id="rId217"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6367" r:id="rId218"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6368" r:id="rId219" name="Check Box 224">
              <controlPr defaultSize="0" autoFill="0" autoLine="0" autoPict="0">
                <anchor moveWithCells="1" sizeWithCells="1">
                  <from>
                    <xdr:col>3</xdr:col>
                    <xdr:colOff>47625</xdr:colOff>
                    <xdr:row>394</xdr:row>
                    <xdr:rowOff>171450</xdr:rowOff>
                  </from>
                  <to>
                    <xdr:col>15</xdr:col>
                    <xdr:colOff>76200</xdr:colOff>
                    <xdr:row>396</xdr:row>
                    <xdr:rowOff>0</xdr:rowOff>
                  </to>
                </anchor>
              </controlPr>
            </control>
          </mc:Choice>
        </mc:AlternateContent>
        <mc:AlternateContent xmlns:mc="http://schemas.openxmlformats.org/markup-compatibility/2006">
          <mc:Choice Requires="x14">
            <control shapeId="6369" r:id="rId220" name="Check Box 225">
              <controlPr defaultSize="0" autoFill="0" autoLine="0" autoPict="0">
                <anchor moveWithCells="1" sizeWithCells="1">
                  <from>
                    <xdr:col>3</xdr:col>
                    <xdr:colOff>47625</xdr:colOff>
                    <xdr:row>395</xdr:row>
                    <xdr:rowOff>161925</xdr:rowOff>
                  </from>
                  <to>
                    <xdr:col>15</xdr:col>
                    <xdr:colOff>57150</xdr:colOff>
                    <xdr:row>396</xdr:row>
                    <xdr:rowOff>180975</xdr:rowOff>
                  </to>
                </anchor>
              </controlPr>
            </control>
          </mc:Choice>
        </mc:AlternateContent>
        <mc:AlternateContent xmlns:mc="http://schemas.openxmlformats.org/markup-compatibility/2006">
          <mc:Choice Requires="x14">
            <control shapeId="6370" r:id="rId221" name="Check Box 226">
              <controlPr defaultSize="0" autoFill="0" autoLine="0" autoPict="0">
                <anchor moveWithCells="1" sizeWithCells="1">
                  <from>
                    <xdr:col>3</xdr:col>
                    <xdr:colOff>47625</xdr:colOff>
                    <xdr:row>396</xdr:row>
                    <xdr:rowOff>152400</xdr:rowOff>
                  </from>
                  <to>
                    <xdr:col>14</xdr:col>
                    <xdr:colOff>76200</xdr:colOff>
                    <xdr:row>398</xdr:row>
                    <xdr:rowOff>0</xdr:rowOff>
                  </to>
                </anchor>
              </controlPr>
            </control>
          </mc:Choice>
        </mc:AlternateContent>
        <mc:AlternateContent xmlns:mc="http://schemas.openxmlformats.org/markup-compatibility/2006">
          <mc:Choice Requires="x14">
            <control shapeId="6372" r:id="rId222" name="Check Box 228">
              <controlPr defaultSize="0" autoFill="0" autoLine="0" autoPict="0">
                <anchor moveWithCells="1">
                  <from>
                    <xdr:col>3</xdr:col>
                    <xdr:colOff>47625</xdr:colOff>
                    <xdr:row>441</xdr:row>
                    <xdr:rowOff>76200</xdr:rowOff>
                  </from>
                  <to>
                    <xdr:col>9</xdr:col>
                    <xdr:colOff>95250</xdr:colOff>
                    <xdr:row>442</xdr:row>
                    <xdr:rowOff>104775</xdr:rowOff>
                  </to>
                </anchor>
              </controlPr>
            </control>
          </mc:Choice>
        </mc:AlternateContent>
        <mc:AlternateContent xmlns:mc="http://schemas.openxmlformats.org/markup-compatibility/2006">
          <mc:Choice Requires="x14">
            <control shapeId="6373" r:id="rId223" name="Check Box 229">
              <controlPr defaultSize="0" autoFill="0" autoLine="0" autoPict="0">
                <anchor moveWithCells="1">
                  <from>
                    <xdr:col>3</xdr:col>
                    <xdr:colOff>47625</xdr:colOff>
                    <xdr:row>442</xdr:row>
                    <xdr:rowOff>85725</xdr:rowOff>
                  </from>
                  <to>
                    <xdr:col>9</xdr:col>
                    <xdr:colOff>95250</xdr:colOff>
                    <xdr:row>443</xdr:row>
                    <xdr:rowOff>114300</xdr:rowOff>
                  </to>
                </anchor>
              </controlPr>
            </control>
          </mc:Choice>
        </mc:AlternateContent>
        <mc:AlternateContent xmlns:mc="http://schemas.openxmlformats.org/markup-compatibility/2006">
          <mc:Choice Requires="x14">
            <control shapeId="6374" r:id="rId224" name="Check Box 230">
              <controlPr defaultSize="0" autoFill="0" autoLine="0" autoPict="0">
                <anchor moveWithCells="1">
                  <from>
                    <xdr:col>3</xdr:col>
                    <xdr:colOff>47625</xdr:colOff>
                    <xdr:row>449</xdr:row>
                    <xdr:rowOff>76200</xdr:rowOff>
                  </from>
                  <to>
                    <xdr:col>9</xdr:col>
                    <xdr:colOff>95250</xdr:colOff>
                    <xdr:row>450</xdr:row>
                    <xdr:rowOff>104775</xdr:rowOff>
                  </to>
                </anchor>
              </controlPr>
            </control>
          </mc:Choice>
        </mc:AlternateContent>
        <mc:AlternateContent xmlns:mc="http://schemas.openxmlformats.org/markup-compatibility/2006">
          <mc:Choice Requires="x14">
            <control shapeId="6375" r:id="rId225" name="Check Box 231">
              <controlPr defaultSize="0" autoFill="0" autoLine="0" autoPict="0">
                <anchor moveWithCells="1">
                  <from>
                    <xdr:col>3</xdr:col>
                    <xdr:colOff>47625</xdr:colOff>
                    <xdr:row>450</xdr:row>
                    <xdr:rowOff>85725</xdr:rowOff>
                  </from>
                  <to>
                    <xdr:col>9</xdr:col>
                    <xdr:colOff>95250</xdr:colOff>
                    <xdr:row>451</xdr:row>
                    <xdr:rowOff>114300</xdr:rowOff>
                  </to>
                </anchor>
              </controlPr>
            </control>
          </mc:Choice>
        </mc:AlternateContent>
        <mc:AlternateContent xmlns:mc="http://schemas.openxmlformats.org/markup-compatibility/2006">
          <mc:Choice Requires="x14">
            <control shapeId="6381" r:id="rId226" name="Check Box 237">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2" r:id="rId227" name="Check Box 238">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3" r:id="rId228" name="Check Box 239">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4" r:id="rId229" name="Check Box 240">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5" r:id="rId230" name="Check Box 241">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6" r:id="rId231" name="Check Box 242">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6387" r:id="rId232" name="Check Box 243">
              <controlPr defaultSize="0" autoFill="0" autoLine="0" autoPict="0">
                <anchor moveWithCells="1">
                  <from>
                    <xdr:col>13</xdr:col>
                    <xdr:colOff>28575</xdr:colOff>
                    <xdr:row>524</xdr:row>
                    <xdr:rowOff>238125</xdr:rowOff>
                  </from>
                  <to>
                    <xdr:col>23</xdr:col>
                    <xdr:colOff>9525</xdr:colOff>
                    <xdr:row>526</xdr:row>
                    <xdr:rowOff>38100</xdr:rowOff>
                  </to>
                </anchor>
              </controlPr>
            </control>
          </mc:Choice>
        </mc:AlternateContent>
        <mc:AlternateContent xmlns:mc="http://schemas.openxmlformats.org/markup-compatibility/2006">
          <mc:Choice Requires="x14">
            <control shapeId="6388" r:id="rId233" name="Check Box 244">
              <controlPr defaultSize="0" autoFill="0" autoLine="0" autoPict="0">
                <anchor moveWithCells="1">
                  <from>
                    <xdr:col>46</xdr:col>
                    <xdr:colOff>57150</xdr:colOff>
                    <xdr:row>489</xdr:row>
                    <xdr:rowOff>0</xdr:rowOff>
                  </from>
                  <to>
                    <xdr:col>50</xdr:col>
                    <xdr:colOff>95250</xdr:colOff>
                    <xdr:row>490</xdr:row>
                    <xdr:rowOff>9525</xdr:rowOff>
                  </to>
                </anchor>
              </controlPr>
            </control>
          </mc:Choice>
        </mc:AlternateContent>
        <mc:AlternateContent xmlns:mc="http://schemas.openxmlformats.org/markup-compatibility/2006">
          <mc:Choice Requires="x14">
            <control shapeId="6389" r:id="rId234" name="Check Box 245">
              <controlPr defaultSize="0" autoFill="0" autoLine="0" autoPict="0">
                <anchor moveWithCells="1">
                  <from>
                    <xdr:col>46</xdr:col>
                    <xdr:colOff>57150</xdr:colOff>
                    <xdr:row>489</xdr:row>
                    <xdr:rowOff>171450</xdr:rowOff>
                  </from>
                  <to>
                    <xdr:col>50</xdr:col>
                    <xdr:colOff>95250</xdr:colOff>
                    <xdr:row>490</xdr:row>
                    <xdr:rowOff>180975</xdr:rowOff>
                  </to>
                </anchor>
              </controlPr>
            </control>
          </mc:Choice>
        </mc:AlternateContent>
        <mc:AlternateContent xmlns:mc="http://schemas.openxmlformats.org/markup-compatibility/2006">
          <mc:Choice Requires="x14">
            <control shapeId="6390" r:id="rId235" name="Check Box 246">
              <controlPr defaultSize="0" autoFill="0" autoLine="0" autoPict="0">
                <anchor moveWithCells="1">
                  <from>
                    <xdr:col>46</xdr:col>
                    <xdr:colOff>57150</xdr:colOff>
                    <xdr:row>491</xdr:row>
                    <xdr:rowOff>0</xdr:rowOff>
                  </from>
                  <to>
                    <xdr:col>50</xdr:col>
                    <xdr:colOff>95250</xdr:colOff>
                    <xdr:row>492</xdr:row>
                    <xdr:rowOff>9525</xdr:rowOff>
                  </to>
                </anchor>
              </controlPr>
            </control>
          </mc:Choice>
        </mc:AlternateContent>
        <mc:AlternateContent xmlns:mc="http://schemas.openxmlformats.org/markup-compatibility/2006">
          <mc:Choice Requires="x14">
            <control shapeId="6391" r:id="rId236" name="Check Box 247">
              <controlPr defaultSize="0" autoFill="0" autoLine="0" autoPict="0">
                <anchor moveWithCells="1">
                  <from>
                    <xdr:col>46</xdr:col>
                    <xdr:colOff>57150</xdr:colOff>
                    <xdr:row>491</xdr:row>
                    <xdr:rowOff>171450</xdr:rowOff>
                  </from>
                  <to>
                    <xdr:col>50</xdr:col>
                    <xdr:colOff>95250</xdr:colOff>
                    <xdr:row>492</xdr:row>
                    <xdr:rowOff>180975</xdr:rowOff>
                  </to>
                </anchor>
              </controlPr>
            </control>
          </mc:Choice>
        </mc:AlternateContent>
        <mc:AlternateContent xmlns:mc="http://schemas.openxmlformats.org/markup-compatibility/2006">
          <mc:Choice Requires="x14">
            <control shapeId="6399" r:id="rId237" name="Check Box 255">
              <controlPr defaultSize="0" autoFill="0" autoLine="0" autoPict="0">
                <anchor moveWithCells="1">
                  <from>
                    <xdr:col>4</xdr:col>
                    <xdr:colOff>114300</xdr:colOff>
                    <xdr:row>331</xdr:row>
                    <xdr:rowOff>0</xdr:rowOff>
                  </from>
                  <to>
                    <xdr:col>34</xdr:col>
                    <xdr:colOff>19050</xdr:colOff>
                    <xdr:row>332</xdr:row>
                    <xdr:rowOff>19050</xdr:rowOff>
                  </to>
                </anchor>
              </controlPr>
            </control>
          </mc:Choice>
        </mc:AlternateContent>
        <mc:AlternateContent xmlns:mc="http://schemas.openxmlformats.org/markup-compatibility/2006">
          <mc:Choice Requires="x14">
            <control shapeId="6400" r:id="rId238" name="Check Box 256">
              <controlPr defaultSize="0" autoFill="0" autoLine="0" autoPict="0">
                <anchor moveWithCells="1">
                  <from>
                    <xdr:col>34</xdr:col>
                    <xdr:colOff>76200</xdr:colOff>
                    <xdr:row>331</xdr:row>
                    <xdr:rowOff>19050</xdr:rowOff>
                  </from>
                  <to>
                    <xdr:col>49</xdr:col>
                    <xdr:colOff>276225</xdr:colOff>
                    <xdr:row>332</xdr:row>
                    <xdr:rowOff>0</xdr:rowOff>
                  </to>
                </anchor>
              </controlPr>
            </control>
          </mc:Choice>
        </mc:AlternateContent>
        <mc:AlternateContent xmlns:mc="http://schemas.openxmlformats.org/markup-compatibility/2006">
          <mc:Choice Requires="x14">
            <control shapeId="6401" r:id="rId239" name="Check Box 257">
              <controlPr defaultSize="0" autoFill="0" autoLine="0" autoPict="0">
                <anchor moveWithCells="1">
                  <from>
                    <xdr:col>3</xdr:col>
                    <xdr:colOff>57150</xdr:colOff>
                    <xdr:row>327</xdr:row>
                    <xdr:rowOff>38100</xdr:rowOff>
                  </from>
                  <to>
                    <xdr:col>10</xdr:col>
                    <xdr:colOff>9525</xdr:colOff>
                    <xdr:row>328</xdr:row>
                    <xdr:rowOff>38100</xdr:rowOff>
                  </to>
                </anchor>
              </controlPr>
            </control>
          </mc:Choice>
        </mc:AlternateContent>
        <mc:AlternateContent xmlns:mc="http://schemas.openxmlformats.org/markup-compatibility/2006">
          <mc:Choice Requires="x14">
            <control shapeId="6402" r:id="rId240" name="Check Box 258">
              <controlPr defaultSize="0" autoFill="0" autoLine="0" autoPict="0">
                <anchor moveWithCells="1">
                  <from>
                    <xdr:col>3</xdr:col>
                    <xdr:colOff>57150</xdr:colOff>
                    <xdr:row>328</xdr:row>
                    <xdr:rowOff>19050</xdr:rowOff>
                  </from>
                  <to>
                    <xdr:col>13</xdr:col>
                    <xdr:colOff>114300</xdr:colOff>
                    <xdr:row>329</xdr:row>
                    <xdr:rowOff>57150</xdr:rowOff>
                  </to>
                </anchor>
              </controlPr>
            </control>
          </mc:Choice>
        </mc:AlternateContent>
        <mc:AlternateContent xmlns:mc="http://schemas.openxmlformats.org/markup-compatibility/2006">
          <mc:Choice Requires="x14">
            <control shapeId="6403" r:id="rId241" name="Check Box 259">
              <controlPr defaultSize="0" autoFill="0" autoLine="0" autoPict="0">
                <anchor moveWithCells="1">
                  <from>
                    <xdr:col>3</xdr:col>
                    <xdr:colOff>57150</xdr:colOff>
                    <xdr:row>329</xdr:row>
                    <xdr:rowOff>28575</xdr:rowOff>
                  </from>
                  <to>
                    <xdr:col>11</xdr:col>
                    <xdr:colOff>47625</xdr:colOff>
                    <xdr:row>330</xdr:row>
                    <xdr:rowOff>28575</xdr:rowOff>
                  </to>
                </anchor>
              </controlPr>
            </control>
          </mc:Choice>
        </mc:AlternateContent>
        <mc:AlternateContent xmlns:mc="http://schemas.openxmlformats.org/markup-compatibility/2006">
          <mc:Choice Requires="x14">
            <control shapeId="6408" r:id="rId242" name="Check Box 264">
              <controlPr defaultSize="0" autoFill="0" autoLine="0" autoPict="0">
                <anchor moveWithCells="1">
                  <from>
                    <xdr:col>3</xdr:col>
                    <xdr:colOff>0</xdr:colOff>
                    <xdr:row>380</xdr:row>
                    <xdr:rowOff>180975</xdr:rowOff>
                  </from>
                  <to>
                    <xdr:col>15</xdr:col>
                    <xdr:colOff>85725</xdr:colOff>
                    <xdr:row>381</xdr:row>
                    <xdr:rowOff>171450</xdr:rowOff>
                  </to>
                </anchor>
              </controlPr>
            </control>
          </mc:Choice>
        </mc:AlternateContent>
        <mc:AlternateContent xmlns:mc="http://schemas.openxmlformats.org/markup-compatibility/2006">
          <mc:Choice Requires="x14">
            <control shapeId="6409" r:id="rId243" name="Check Box 265">
              <controlPr defaultSize="0" autoFill="0" autoLine="0" autoPict="0">
                <anchor moveWithCells="1" sizeWithCells="1">
                  <from>
                    <xdr:col>3</xdr:col>
                    <xdr:colOff>0</xdr:colOff>
                    <xdr:row>379</xdr:row>
                    <xdr:rowOff>0</xdr:rowOff>
                  </from>
                  <to>
                    <xdr:col>12</xdr:col>
                    <xdr:colOff>9525</xdr:colOff>
                    <xdr:row>379</xdr:row>
                    <xdr:rowOff>190500</xdr:rowOff>
                  </to>
                </anchor>
              </controlPr>
            </control>
          </mc:Choice>
        </mc:AlternateContent>
        <mc:AlternateContent xmlns:mc="http://schemas.openxmlformats.org/markup-compatibility/2006">
          <mc:Choice Requires="x14">
            <control shapeId="6410" r:id="rId244" name="Check Box 266">
              <controlPr defaultSize="0" autoFill="0" autoLine="0" autoPict="0">
                <anchor moveWithCells="1" sizeWithCells="1">
                  <from>
                    <xdr:col>3</xdr:col>
                    <xdr:colOff>0</xdr:colOff>
                    <xdr:row>379</xdr:row>
                    <xdr:rowOff>171450</xdr:rowOff>
                  </from>
                  <to>
                    <xdr:col>12</xdr:col>
                    <xdr:colOff>19050</xdr:colOff>
                    <xdr:row>380</xdr:row>
                    <xdr:rowOff>180975</xdr:rowOff>
                  </to>
                </anchor>
              </controlPr>
            </control>
          </mc:Choice>
        </mc:AlternateContent>
        <mc:AlternateContent xmlns:mc="http://schemas.openxmlformats.org/markup-compatibility/2006">
          <mc:Choice Requires="x14">
            <control shapeId="6411" r:id="rId245" name="Check Box 267">
              <controlPr defaultSize="0" autoFill="0" autoLine="0" autoPict="0">
                <anchor moveWithCells="1" sizeWithCells="1">
                  <from>
                    <xdr:col>3</xdr:col>
                    <xdr:colOff>0</xdr:colOff>
                    <xdr:row>382</xdr:row>
                    <xdr:rowOff>180975</xdr:rowOff>
                  </from>
                  <to>
                    <xdr:col>12</xdr:col>
                    <xdr:colOff>66675</xdr:colOff>
                    <xdr:row>384</xdr:row>
                    <xdr:rowOff>9525</xdr:rowOff>
                  </to>
                </anchor>
              </controlPr>
            </control>
          </mc:Choice>
        </mc:AlternateContent>
        <mc:AlternateContent xmlns:mc="http://schemas.openxmlformats.org/markup-compatibility/2006">
          <mc:Choice Requires="x14">
            <control shapeId="6412" r:id="rId246" name="Check Box 268">
              <controlPr defaultSize="0" autoFill="0" autoLine="0" autoPict="0">
                <anchor moveWithCells="1" sizeWithCells="1">
                  <from>
                    <xdr:col>3</xdr:col>
                    <xdr:colOff>0</xdr:colOff>
                    <xdr:row>381</xdr:row>
                    <xdr:rowOff>180975</xdr:rowOff>
                  </from>
                  <to>
                    <xdr:col>15</xdr:col>
                    <xdr:colOff>47625</xdr:colOff>
                    <xdr:row>382</xdr:row>
                    <xdr:rowOff>161925</xdr:rowOff>
                  </to>
                </anchor>
              </controlPr>
            </control>
          </mc:Choice>
        </mc:AlternateContent>
        <mc:AlternateContent xmlns:mc="http://schemas.openxmlformats.org/markup-compatibility/2006">
          <mc:Choice Requires="x14">
            <control shapeId="6413" r:id="rId247" name="Check Box 269">
              <controlPr defaultSize="0" autoFill="0" autoLine="0" autoPict="0">
                <anchor moveWithCells="1" sizeWithCells="1">
                  <from>
                    <xdr:col>3</xdr:col>
                    <xdr:colOff>0</xdr:colOff>
                    <xdr:row>384</xdr:row>
                    <xdr:rowOff>9525</xdr:rowOff>
                  </from>
                  <to>
                    <xdr:col>12</xdr:col>
                    <xdr:colOff>66675</xdr:colOff>
                    <xdr:row>384</xdr:row>
                    <xdr:rowOff>171450</xdr:rowOff>
                  </to>
                </anchor>
              </controlPr>
            </control>
          </mc:Choice>
        </mc:AlternateContent>
        <mc:AlternateContent xmlns:mc="http://schemas.openxmlformats.org/markup-compatibility/2006">
          <mc:Choice Requires="x14">
            <control shapeId="6414" r:id="rId248" name="Check Box 270">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6415" r:id="rId249" name="Check Box 271">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16" r:id="rId250" name="Check Box 272">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17" r:id="rId251" name="Check Box 273">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18" r:id="rId252" name="Check Box 274">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19" r:id="rId253" name="Check Box 275">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20" r:id="rId254" name="Check Box 276">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21" r:id="rId255" name="Check Box 277">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22" r:id="rId256" name="Check Box 278">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23" r:id="rId257" name="Check Box 279">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24" r:id="rId258" name="Check Box 280">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25" r:id="rId259" name="Check Box 281">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26" r:id="rId260" name="Check Box 282">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27" r:id="rId261" name="Check Box 283">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28" r:id="rId262" name="Check Box 284">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29" r:id="rId263" name="Check Box 285">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30" r:id="rId264" name="Check Box 286">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31" r:id="rId265" name="Check Box 287">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32" r:id="rId266" name="Check Box 288">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33" r:id="rId267" name="Check Box 289">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34" r:id="rId268" name="Check Box 290">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36" r:id="rId269" name="Check Box 292">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37" r:id="rId270" name="Check Box 293">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38" r:id="rId271" name="Check Box 294">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39" r:id="rId272" name="Check Box 295">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40" r:id="rId273" name="Check Box 296">
              <controlPr defaultSize="0" autoFill="0" autoLine="0" autoPict="0">
                <anchor moveWithCells="1">
                  <from>
                    <xdr:col>46</xdr:col>
                    <xdr:colOff>57150</xdr:colOff>
                    <xdr:row>493</xdr:row>
                    <xdr:rowOff>0</xdr:rowOff>
                  </from>
                  <to>
                    <xdr:col>50</xdr:col>
                    <xdr:colOff>95250</xdr:colOff>
                    <xdr:row>494</xdr:row>
                    <xdr:rowOff>9525</xdr:rowOff>
                  </to>
                </anchor>
              </controlPr>
            </control>
          </mc:Choice>
        </mc:AlternateContent>
        <mc:AlternateContent xmlns:mc="http://schemas.openxmlformats.org/markup-compatibility/2006">
          <mc:Choice Requires="x14">
            <control shapeId="6441" r:id="rId274" name="Check Box 297">
              <controlPr defaultSize="0" autoFill="0" autoLine="0" autoPict="0">
                <anchor moveWithCells="1">
                  <from>
                    <xdr:col>46</xdr:col>
                    <xdr:colOff>57150</xdr:colOff>
                    <xdr:row>493</xdr:row>
                    <xdr:rowOff>171450</xdr:rowOff>
                  </from>
                  <to>
                    <xdr:col>50</xdr:col>
                    <xdr:colOff>95250</xdr:colOff>
                    <xdr:row>494</xdr:row>
                    <xdr:rowOff>180975</xdr:rowOff>
                  </to>
                </anchor>
              </controlPr>
            </control>
          </mc:Choice>
        </mc:AlternateContent>
        <mc:AlternateContent xmlns:mc="http://schemas.openxmlformats.org/markup-compatibility/2006">
          <mc:Choice Requires="x14">
            <control shapeId="6442" r:id="rId275" name="Check Box 298">
              <controlPr defaultSize="0" autoFill="0" autoLine="0" autoPict="0">
                <anchor moveWithCells="1">
                  <from>
                    <xdr:col>46</xdr:col>
                    <xdr:colOff>57150</xdr:colOff>
                    <xdr:row>495</xdr:row>
                    <xdr:rowOff>0</xdr:rowOff>
                  </from>
                  <to>
                    <xdr:col>50</xdr:col>
                    <xdr:colOff>95250</xdr:colOff>
                    <xdr:row>496</xdr:row>
                    <xdr:rowOff>9525</xdr:rowOff>
                  </to>
                </anchor>
              </controlPr>
            </control>
          </mc:Choice>
        </mc:AlternateContent>
        <mc:AlternateContent xmlns:mc="http://schemas.openxmlformats.org/markup-compatibility/2006">
          <mc:Choice Requires="x14">
            <control shapeId="6443" r:id="rId276" name="Check Box 299">
              <controlPr defaultSize="0" autoFill="0" autoLine="0" autoPict="0">
                <anchor moveWithCells="1">
                  <from>
                    <xdr:col>46</xdr:col>
                    <xdr:colOff>57150</xdr:colOff>
                    <xdr:row>495</xdr:row>
                    <xdr:rowOff>171450</xdr:rowOff>
                  </from>
                  <to>
                    <xdr:col>50</xdr:col>
                    <xdr:colOff>95250</xdr:colOff>
                    <xdr:row>496</xdr:row>
                    <xdr:rowOff>180975</xdr:rowOff>
                  </to>
                </anchor>
              </controlPr>
            </control>
          </mc:Choice>
        </mc:AlternateContent>
        <mc:AlternateContent xmlns:mc="http://schemas.openxmlformats.org/markup-compatibility/2006">
          <mc:Choice Requires="x14">
            <control shapeId="6444" r:id="rId277" name="Check Box 300">
              <controlPr defaultSize="0" autoFill="0" autoLine="0" autoPict="0">
                <anchor moveWithCells="1">
                  <from>
                    <xdr:col>46</xdr:col>
                    <xdr:colOff>57150</xdr:colOff>
                    <xdr:row>497</xdr:row>
                    <xdr:rowOff>0</xdr:rowOff>
                  </from>
                  <to>
                    <xdr:col>50</xdr:col>
                    <xdr:colOff>95250</xdr:colOff>
                    <xdr:row>498</xdr:row>
                    <xdr:rowOff>9525</xdr:rowOff>
                  </to>
                </anchor>
              </controlPr>
            </control>
          </mc:Choice>
        </mc:AlternateContent>
        <mc:AlternateContent xmlns:mc="http://schemas.openxmlformats.org/markup-compatibility/2006">
          <mc:Choice Requires="x14">
            <control shapeId="6445" r:id="rId278" name="Check Box 301">
              <controlPr defaultSize="0" autoFill="0" autoLine="0" autoPict="0">
                <anchor moveWithCells="1">
                  <from>
                    <xdr:col>46</xdr:col>
                    <xdr:colOff>57150</xdr:colOff>
                    <xdr:row>497</xdr:row>
                    <xdr:rowOff>171450</xdr:rowOff>
                  </from>
                  <to>
                    <xdr:col>50</xdr:col>
                    <xdr:colOff>95250</xdr:colOff>
                    <xdr:row>498</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２③雇表（認定こども園用）</vt:lpstr>
      <vt:lpstr>２③雇表（認定こども園用） (記載例)</vt:lpstr>
      <vt:lpstr>'２③雇表（認定こども園用）'!Print_Area</vt:lpstr>
      <vt:lpstr>'２③雇表（認定こども園用） (記載例)'!Print_Area</vt:lpstr>
      <vt:lpstr>'２③雇表（認定こども園用）'!Print_Titles</vt:lpstr>
      <vt:lpstr>'２③雇表（認定こども園用） (記載例)'!Print_Titles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2020-04-01T09:00:29Z</dcterms:modified>
</cp:coreProperties>
</file>